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elina\Desktop\По РЭС\Перечень и состав\полугодие 2018\"/>
    </mc:Choice>
  </mc:AlternateContent>
  <bookViews>
    <workbookView xWindow="0" yWindow="0" windowWidth="28800" windowHeight="12285" tabRatio="710" activeTab="6"/>
  </bookViews>
  <sheets>
    <sheet name="Тихвин" sheetId="2" r:id="rId1"/>
    <sheet name="Пикалево" sheetId="3" r:id="rId2"/>
    <sheet name="Бокситогорск" sheetId="4" r:id="rId3"/>
    <sheet name="Лодейное Поле" sheetId="5" r:id="rId4"/>
    <sheet name="Подпорожье" sheetId="6" r:id="rId5"/>
    <sheet name="Волхов" sheetId="7" r:id="rId6"/>
    <sheet name="Кириши" sheetId="8" r:id="rId7"/>
  </sheets>
  <definedNames>
    <definedName name="_xlnm._FilterDatabase" localSheetId="0" hidden="1">Тихвин!$A$6:$AB$819</definedName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ата_и_время">#REF!</definedName>
    <definedName name="Диастолическое">#REF!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5">Волхов!$A$1:$AA$991</definedName>
    <definedName name="_xlnm.Print_Area" localSheetId="6">Кириши!$A$1:$V$1621</definedName>
    <definedName name="_xlnm.Print_Area" localSheetId="1">Пикалево!$A$1:$W$398</definedName>
    <definedName name="_xlnm.Print_Area" localSheetId="4">Подпорожье!$A$1:$AA$738</definedName>
    <definedName name="_xlnm.Print_Area" localSheetId="0">Тихвин!$A$1:$W$822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истолическое">#REF!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астота_пульса">#REF!</definedName>
    <definedName name="Чис_плат_в_год">#REF!</definedName>
    <definedName name="Число_платежей">MATCH(0.01,Кон_сал,-1)+1</definedName>
  </definedNames>
  <calcPr calcId="162913" refMode="R1C1"/>
</workbook>
</file>

<file path=xl/calcChain.xml><?xml version="1.0" encoding="utf-8"?>
<calcChain xmlns="http://schemas.openxmlformats.org/spreadsheetml/2006/main">
  <c r="AC740" i="6" l="1"/>
  <c r="AG733" i="6"/>
  <c r="AE733" i="6"/>
  <c r="AG732" i="6"/>
  <c r="AE732" i="6"/>
  <c r="AG728" i="6"/>
  <c r="AG727" i="6"/>
  <c r="AG726" i="6"/>
  <c r="AG725" i="6"/>
  <c r="AG724" i="6"/>
  <c r="AG723" i="6"/>
  <c r="AE723" i="6"/>
  <c r="AG722" i="6"/>
  <c r="AE722" i="6"/>
  <c r="AE719" i="6"/>
  <c r="AF718" i="6"/>
  <c r="AD718" i="6"/>
  <c r="AF717" i="6"/>
  <c r="AE716" i="6"/>
  <c r="AF715" i="6"/>
  <c r="AH712" i="6"/>
  <c r="AF712" i="6"/>
  <c r="AH711" i="6"/>
  <c r="AF711" i="6"/>
  <c r="AH710" i="6"/>
  <c r="AF710" i="6"/>
  <c r="AH709" i="6"/>
  <c r="AH708" i="6"/>
  <c r="AH707" i="6"/>
  <c r="AE707" i="6"/>
  <c r="AD707" i="6"/>
  <c r="AH705" i="6"/>
  <c r="AF705" i="6"/>
  <c r="AD705" i="6"/>
  <c r="AH703" i="6"/>
  <c r="AH702" i="6"/>
  <c r="AF702" i="6"/>
  <c r="AD702" i="6"/>
  <c r="AH699" i="6"/>
  <c r="AF699" i="6"/>
  <c r="AD699" i="6"/>
  <c r="AE697" i="6"/>
  <c r="AD697" i="6"/>
  <c r="AF696" i="6"/>
  <c r="AE696" i="6"/>
  <c r="AD696" i="6"/>
  <c r="AH694" i="6"/>
  <c r="AH693" i="6"/>
  <c r="AE693" i="6"/>
  <c r="AH692" i="6"/>
  <c r="AF692" i="6"/>
  <c r="AD692" i="6"/>
  <c r="AG689" i="6"/>
  <c r="AG688" i="6"/>
  <c r="AG687" i="6"/>
  <c r="AG686" i="6"/>
  <c r="AG685" i="6"/>
  <c r="AG684" i="6"/>
  <c r="AE684" i="6"/>
  <c r="AD684" i="6"/>
  <c r="AG683" i="6"/>
  <c r="AH682" i="6"/>
  <c r="AE682" i="6"/>
  <c r="AD682" i="6"/>
  <c r="AH681" i="6"/>
  <c r="AF681" i="6"/>
  <c r="AD681" i="6"/>
  <c r="AH680" i="6"/>
  <c r="AF680" i="6"/>
  <c r="AE680" i="6"/>
  <c r="AH677" i="6"/>
  <c r="AH676" i="6"/>
  <c r="AH675" i="6"/>
  <c r="AF675" i="6"/>
  <c r="AD675" i="6"/>
  <c r="AH674" i="6"/>
  <c r="AF674" i="6"/>
  <c r="AD674" i="6"/>
  <c r="AG671" i="6"/>
  <c r="AG670" i="6"/>
  <c r="AG669" i="6"/>
  <c r="AH668" i="6"/>
  <c r="AF668" i="6"/>
  <c r="AD668" i="6"/>
  <c r="AF667" i="6"/>
  <c r="AD667" i="6"/>
  <c r="AE665" i="6"/>
  <c r="AE664" i="6"/>
  <c r="AE663" i="6"/>
  <c r="AE662" i="6"/>
  <c r="AG660" i="6"/>
  <c r="AG659" i="6"/>
  <c r="AE659" i="6"/>
  <c r="AG658" i="6"/>
  <c r="AE658" i="6"/>
  <c r="AG657" i="6"/>
  <c r="AF657" i="6"/>
  <c r="AD657" i="6"/>
  <c r="AG655" i="6"/>
  <c r="AF655" i="6"/>
  <c r="AE655" i="6"/>
  <c r="AD655" i="6"/>
  <c r="AG653" i="6"/>
  <c r="AG652" i="6"/>
  <c r="AG651" i="6"/>
  <c r="AG650" i="6"/>
  <c r="AE650" i="6"/>
  <c r="AG649" i="6"/>
  <c r="AE649" i="6"/>
  <c r="AD649" i="6"/>
  <c r="AG648" i="6"/>
  <c r="AE648" i="6"/>
  <c r="AD648" i="6"/>
  <c r="AG646" i="6"/>
  <c r="AG645" i="6"/>
  <c r="AG644" i="6"/>
  <c r="AG643" i="6"/>
  <c r="AG642" i="6"/>
  <c r="AG641" i="6"/>
  <c r="AE641" i="6"/>
  <c r="AD641" i="6"/>
  <c r="AH640" i="6"/>
  <c r="AE640" i="6"/>
  <c r="AD640" i="6"/>
  <c r="AG638" i="6"/>
  <c r="AG637" i="6"/>
  <c r="AG636" i="6"/>
  <c r="AG634" i="6"/>
  <c r="AG633" i="6"/>
  <c r="AE633" i="6"/>
  <c r="AG632" i="6"/>
  <c r="AE632" i="6"/>
  <c r="AG631" i="6"/>
  <c r="AE631" i="6"/>
  <c r="AD631" i="6"/>
  <c r="AH630" i="6"/>
  <c r="AG630" i="6"/>
  <c r="AE630" i="6"/>
  <c r="AD630" i="6"/>
  <c r="AG628" i="6"/>
  <c r="AG626" i="6"/>
  <c r="AG624" i="6"/>
  <c r="AG623" i="6"/>
  <c r="AG621" i="6"/>
  <c r="AG620" i="6"/>
  <c r="AG619" i="6"/>
  <c r="AG618" i="6"/>
  <c r="AG617" i="6"/>
  <c r="AG616" i="6"/>
  <c r="AE616" i="6"/>
  <c r="AD616" i="6"/>
  <c r="AH615" i="6"/>
  <c r="AE615" i="6"/>
  <c r="AD615" i="6"/>
  <c r="AG613" i="6"/>
  <c r="AG612" i="6"/>
  <c r="AG611" i="6"/>
  <c r="AG610" i="6"/>
  <c r="AG609" i="6"/>
  <c r="AG608" i="6"/>
  <c r="AG607" i="6"/>
  <c r="AG606" i="6"/>
  <c r="AG605" i="6"/>
  <c r="AG604" i="6"/>
  <c r="AG603" i="6"/>
  <c r="AG602" i="6"/>
  <c r="AG601" i="6"/>
  <c r="AG600" i="6"/>
  <c r="AG599" i="6"/>
  <c r="AG598" i="6"/>
  <c r="AG597" i="6"/>
  <c r="AG595" i="6"/>
  <c r="AG594" i="6"/>
  <c r="AG593" i="6"/>
  <c r="AG592" i="6"/>
  <c r="AG591" i="6"/>
  <c r="AG590" i="6"/>
  <c r="AG589" i="6"/>
  <c r="AD589" i="6"/>
  <c r="AH588" i="6"/>
  <c r="AG588" i="6"/>
  <c r="AE588" i="6"/>
  <c r="AD588" i="6"/>
  <c r="AG586" i="6"/>
  <c r="AG585" i="6"/>
  <c r="AG584" i="6"/>
  <c r="AG583" i="6"/>
  <c r="AG582" i="6"/>
  <c r="AG581" i="6"/>
  <c r="AG580" i="6"/>
  <c r="AG579" i="6"/>
  <c r="AG578" i="6"/>
  <c r="AG577" i="6"/>
  <c r="AG576" i="6"/>
  <c r="AG575" i="6"/>
  <c r="AG574" i="6"/>
  <c r="AG573" i="6"/>
  <c r="AG572" i="6"/>
  <c r="AG570" i="6"/>
  <c r="AG569" i="6"/>
  <c r="AG568" i="6"/>
  <c r="AG567" i="6"/>
  <c r="AG566" i="6"/>
  <c r="AG565" i="6"/>
  <c r="AE565" i="6"/>
  <c r="AD565" i="6"/>
  <c r="AG564" i="6"/>
  <c r="AE564" i="6"/>
  <c r="AD564" i="6"/>
  <c r="AG562" i="6"/>
  <c r="AG561" i="6"/>
  <c r="AG560" i="6"/>
  <c r="AE560" i="6"/>
  <c r="AG559" i="6"/>
  <c r="AE559" i="6"/>
  <c r="AG558" i="6"/>
  <c r="AE558" i="6"/>
  <c r="AG557" i="6"/>
  <c r="AE557" i="6"/>
  <c r="AD557" i="6"/>
  <c r="AH555" i="6"/>
  <c r="AG555" i="6"/>
  <c r="AE555" i="6"/>
  <c r="AG554" i="6"/>
  <c r="AH552" i="6"/>
  <c r="AF552" i="6"/>
  <c r="AD552" i="6"/>
  <c r="AG550" i="6"/>
  <c r="AG549" i="6"/>
  <c r="AG548" i="6"/>
  <c r="AG547" i="6"/>
  <c r="AG546" i="6"/>
  <c r="AG545" i="6"/>
  <c r="AG544" i="6"/>
  <c r="AG543" i="6"/>
  <c r="AG542" i="6"/>
  <c r="AG541" i="6"/>
  <c r="AE540" i="6"/>
  <c r="AD540" i="6"/>
  <c r="AG538" i="6"/>
  <c r="AG537" i="6"/>
  <c r="AG536" i="6"/>
  <c r="AG535" i="6"/>
  <c r="AG534" i="6"/>
  <c r="AG533" i="6"/>
  <c r="AG532" i="6"/>
  <c r="AG531" i="6"/>
  <c r="AG530" i="6"/>
  <c r="AG529" i="6"/>
  <c r="AG528" i="6"/>
  <c r="AG527" i="6"/>
  <c r="AG525" i="6"/>
  <c r="AG524" i="6"/>
  <c r="AG523" i="6"/>
  <c r="AG522" i="6"/>
  <c r="AE522" i="6"/>
  <c r="AD522" i="6"/>
  <c r="AG520" i="6"/>
  <c r="AG519" i="6"/>
  <c r="AG518" i="6"/>
  <c r="AG517" i="6"/>
  <c r="AG516" i="6"/>
  <c r="AG515" i="6"/>
  <c r="AG514" i="6"/>
  <c r="AG513" i="6"/>
  <c r="AG512" i="6"/>
  <c r="AG511" i="6"/>
  <c r="AG510" i="6"/>
  <c r="AG509" i="6"/>
  <c r="AH508" i="6"/>
  <c r="AG508" i="6"/>
  <c r="AD508" i="6"/>
  <c r="AH507" i="6"/>
  <c r="AE507" i="6"/>
  <c r="AD507" i="6"/>
  <c r="AG505" i="6"/>
  <c r="AG504" i="6"/>
  <c r="AG503" i="6"/>
  <c r="AG502" i="6"/>
  <c r="AG501" i="6"/>
  <c r="AG500" i="6"/>
  <c r="AG499" i="6"/>
  <c r="AE499" i="6"/>
  <c r="AD499" i="6"/>
  <c r="AG498" i="6"/>
  <c r="AE498" i="6"/>
  <c r="AD498" i="6"/>
  <c r="AG496" i="6"/>
  <c r="AG495" i="6"/>
  <c r="AG494" i="6"/>
  <c r="AG493" i="6"/>
  <c r="AG492" i="6"/>
  <c r="AG491" i="6"/>
  <c r="AG490" i="6"/>
  <c r="AG489" i="6"/>
  <c r="AG488" i="6"/>
  <c r="AE488" i="6"/>
  <c r="AD488" i="6"/>
  <c r="AG487" i="6"/>
  <c r="AE487" i="6"/>
  <c r="AD487" i="6"/>
  <c r="AG485" i="6"/>
  <c r="AG484" i="6"/>
  <c r="AG483" i="6"/>
  <c r="AG482" i="6"/>
  <c r="AD482" i="6"/>
  <c r="AH481" i="6"/>
  <c r="AG481" i="6"/>
  <c r="AE481" i="6"/>
  <c r="AD481" i="6"/>
  <c r="AE480" i="6"/>
  <c r="AG478" i="6"/>
  <c r="AG477" i="6"/>
  <c r="AE477" i="6"/>
  <c r="AD477" i="6"/>
  <c r="AF476" i="6"/>
  <c r="AE475" i="6"/>
  <c r="AF473" i="6"/>
  <c r="AE472" i="6"/>
  <c r="AD472" i="6"/>
  <c r="AE470" i="6"/>
  <c r="AD470" i="6"/>
  <c r="AE468" i="6"/>
  <c r="AE467" i="6"/>
  <c r="AD467" i="6"/>
  <c r="AE465" i="6"/>
  <c r="AD465" i="6"/>
  <c r="E464" i="6"/>
  <c r="AE464" i="6" s="1"/>
  <c r="AE462" i="6"/>
  <c r="AH461" i="6"/>
  <c r="AF461" i="6"/>
  <c r="AE461" i="6"/>
  <c r="AD461" i="6"/>
  <c r="AH460" i="6"/>
  <c r="AF460" i="6"/>
  <c r="AE460" i="6"/>
  <c r="AH459" i="6"/>
  <c r="AF459" i="6"/>
  <c r="AE459" i="6"/>
  <c r="AD459" i="6"/>
  <c r="AE458" i="6"/>
  <c r="AH457" i="6"/>
  <c r="AF457" i="6"/>
  <c r="AE457" i="6"/>
  <c r="AD457" i="6"/>
  <c r="AE456" i="6"/>
  <c r="AI455" i="6"/>
  <c r="AE455" i="6"/>
  <c r="AH454" i="6"/>
  <c r="AE454" i="6"/>
  <c r="AH453" i="6"/>
  <c r="AF453" i="6"/>
  <c r="AE453" i="6"/>
  <c r="AH452" i="6"/>
  <c r="AF452" i="6"/>
  <c r="AE452" i="6"/>
  <c r="AD452" i="6"/>
  <c r="AI450" i="6"/>
  <c r="AE449" i="6"/>
  <c r="AH448" i="6"/>
  <c r="AF448" i="6"/>
  <c r="AH447" i="6"/>
  <c r="AE447" i="6"/>
  <c r="AH446" i="6"/>
  <c r="AF446" i="6"/>
  <c r="AD446" i="6"/>
  <c r="AH445" i="6"/>
  <c r="AF445" i="6"/>
  <c r="AE445" i="6"/>
  <c r="AD445" i="6"/>
  <c r="AH442" i="6"/>
  <c r="AH441" i="6"/>
  <c r="AH440" i="6"/>
  <c r="AH439" i="6"/>
  <c r="AE439" i="6"/>
  <c r="AD439" i="6"/>
  <c r="AH438" i="6"/>
  <c r="AF438" i="6"/>
  <c r="AD438" i="6"/>
  <c r="AH435" i="6"/>
  <c r="AH434" i="6"/>
  <c r="AH433" i="6"/>
  <c r="AH432" i="6"/>
  <c r="AH431" i="6"/>
  <c r="AE431" i="6"/>
  <c r="AD431" i="6"/>
  <c r="AG430" i="6"/>
  <c r="AG429" i="6"/>
  <c r="AG428" i="6"/>
  <c r="AG427" i="6"/>
  <c r="AG426" i="6"/>
  <c r="AG425" i="6"/>
  <c r="AG424" i="6"/>
  <c r="AG423" i="6"/>
  <c r="AG422" i="6"/>
  <c r="AG421" i="6"/>
  <c r="AG420" i="6"/>
  <c r="AE420" i="6"/>
  <c r="AH419" i="6"/>
  <c r="AE419" i="6"/>
  <c r="AH418" i="6"/>
  <c r="AG418" i="6"/>
  <c r="AF418" i="6"/>
  <c r="AD418" i="6"/>
  <c r="AE416" i="6"/>
  <c r="AD416" i="6"/>
  <c r="AF415" i="6"/>
  <c r="AH412" i="6"/>
  <c r="AH411" i="6"/>
  <c r="AH410" i="6"/>
  <c r="AH409" i="6"/>
  <c r="AF409" i="6"/>
  <c r="AH408" i="6"/>
  <c r="AE408" i="6"/>
  <c r="AD408" i="6"/>
  <c r="AE407" i="6"/>
  <c r="AD407" i="6"/>
  <c r="AE406" i="6"/>
  <c r="AD406" i="6"/>
  <c r="AF405" i="6"/>
  <c r="AE403" i="6"/>
  <c r="AF402" i="6"/>
  <c r="AE401" i="6"/>
  <c r="AD401" i="6"/>
  <c r="AG400" i="6"/>
  <c r="AE400" i="6"/>
  <c r="AD400" i="6"/>
  <c r="AF399" i="6"/>
  <c r="AF397" i="6"/>
  <c r="AD397" i="6"/>
  <c r="AE395" i="6"/>
  <c r="AG394" i="6"/>
  <c r="AE394" i="6"/>
  <c r="AD394" i="6"/>
  <c r="AF393" i="6"/>
  <c r="AE392" i="6"/>
  <c r="AG390" i="6"/>
  <c r="AG389" i="6"/>
  <c r="AG388" i="6"/>
  <c r="AG387" i="6"/>
  <c r="AG386" i="6"/>
  <c r="AG385" i="6"/>
  <c r="AG384" i="6"/>
  <c r="AG383" i="6"/>
  <c r="AG382" i="6"/>
  <c r="AG381" i="6"/>
  <c r="AE381" i="6"/>
  <c r="AD381" i="6"/>
  <c r="AG380" i="6"/>
  <c r="AE380" i="6"/>
  <c r="AD380" i="6"/>
  <c r="AG378" i="6"/>
  <c r="AG377" i="6"/>
  <c r="AG376" i="6"/>
  <c r="AG375" i="6"/>
  <c r="AG374" i="6"/>
  <c r="AG373" i="6"/>
  <c r="AG372" i="6"/>
  <c r="AG371" i="6"/>
  <c r="AG370" i="6"/>
  <c r="AG369" i="6"/>
  <c r="AG368" i="6"/>
  <c r="AG367" i="6"/>
  <c r="AG366" i="6"/>
  <c r="AG365" i="6"/>
  <c r="AG364" i="6"/>
  <c r="AG363" i="6"/>
  <c r="AG362" i="6"/>
  <c r="AE362" i="6"/>
  <c r="AD362" i="6"/>
  <c r="AG361" i="6"/>
  <c r="AE361" i="6"/>
  <c r="AD361" i="6"/>
  <c r="AG359" i="6"/>
  <c r="AG358" i="6"/>
  <c r="AG357" i="6"/>
  <c r="AG356" i="6"/>
  <c r="AG355" i="6"/>
  <c r="AG354" i="6"/>
  <c r="AG353" i="6"/>
  <c r="AG352" i="6"/>
  <c r="AG351" i="6"/>
  <c r="AG350" i="6"/>
  <c r="AG349" i="6"/>
  <c r="AG348" i="6"/>
  <c r="AD348" i="6"/>
  <c r="AG347" i="6"/>
  <c r="AE347" i="6"/>
  <c r="AD347" i="6"/>
  <c r="AG345" i="6"/>
  <c r="AG344" i="6"/>
  <c r="AG343" i="6"/>
  <c r="AG342" i="6"/>
  <c r="AG341" i="6"/>
  <c r="AG340" i="6"/>
  <c r="AG339" i="6"/>
  <c r="AG338" i="6"/>
  <c r="AG337" i="6"/>
  <c r="AG336" i="6"/>
  <c r="AG335" i="6"/>
  <c r="AD335" i="6"/>
  <c r="AG334" i="6"/>
  <c r="AE334" i="6"/>
  <c r="AD334" i="6"/>
  <c r="AG331" i="6"/>
  <c r="AG330" i="6"/>
  <c r="AG329" i="6"/>
  <c r="AG328" i="6"/>
  <c r="AG327" i="6"/>
  <c r="AG326" i="6"/>
  <c r="AG325" i="6"/>
  <c r="AG324" i="6"/>
  <c r="AG323" i="6"/>
  <c r="AG322" i="6"/>
  <c r="AH321" i="6"/>
  <c r="AE321" i="6"/>
  <c r="AD321" i="6"/>
  <c r="AH318" i="6"/>
  <c r="AD318" i="6"/>
  <c r="AH317" i="6"/>
  <c r="AE317" i="6"/>
  <c r="AD317" i="6"/>
  <c r="AG314" i="6"/>
  <c r="AG313" i="6"/>
  <c r="AG312" i="6"/>
  <c r="AG311" i="6"/>
  <c r="AG310" i="6"/>
  <c r="AG309" i="6"/>
  <c r="AG308" i="6"/>
  <c r="AG307" i="6"/>
  <c r="AG306" i="6"/>
  <c r="AG305" i="6"/>
  <c r="AG304" i="6"/>
  <c r="AE304" i="6"/>
  <c r="AG303" i="6"/>
  <c r="AF303" i="6"/>
  <c r="AG302" i="6"/>
  <c r="AE302" i="6"/>
  <c r="AG301" i="6"/>
  <c r="AE301" i="6"/>
  <c r="AH300" i="6"/>
  <c r="AE300" i="6"/>
  <c r="AD300" i="6"/>
  <c r="AH299" i="6"/>
  <c r="AF299" i="6"/>
  <c r="AD299" i="6"/>
  <c r="AH297" i="6"/>
  <c r="AG297" i="6"/>
  <c r="AF297" i="6"/>
  <c r="AD297" i="6"/>
  <c r="AH295" i="6"/>
  <c r="AH294" i="6"/>
  <c r="AH293" i="6"/>
  <c r="AH292" i="6"/>
  <c r="AE292" i="6"/>
  <c r="AD292" i="6"/>
  <c r="AH290" i="6"/>
  <c r="AH289" i="6"/>
  <c r="AH288" i="6"/>
  <c r="AE288" i="6"/>
  <c r="AH287" i="6"/>
  <c r="AD287" i="6"/>
  <c r="AE285" i="6"/>
  <c r="AF284" i="6"/>
  <c r="AF283" i="6"/>
  <c r="AE282" i="6"/>
  <c r="AF281" i="6"/>
  <c r="AE280" i="6"/>
  <c r="AD280" i="6"/>
  <c r="AE279" i="6"/>
  <c r="AD279" i="6"/>
  <c r="AF278" i="6"/>
  <c r="AH276" i="6"/>
  <c r="AG276" i="6"/>
  <c r="AF276" i="6"/>
  <c r="AH275" i="6"/>
  <c r="AG275" i="6"/>
  <c r="AF275" i="6"/>
  <c r="AH274" i="6"/>
  <c r="AG274" i="6"/>
  <c r="AF274" i="6"/>
  <c r="AG273" i="6"/>
  <c r="AG272" i="6"/>
  <c r="AG271" i="6"/>
  <c r="AG270" i="6"/>
  <c r="AE270" i="6"/>
  <c r="AD270" i="6"/>
  <c r="AG268" i="6"/>
  <c r="AD268" i="6"/>
  <c r="AG267" i="6"/>
  <c r="AE267" i="6"/>
  <c r="AD267" i="6"/>
  <c r="AG265" i="6"/>
  <c r="AE265" i="6"/>
  <c r="AD265" i="6"/>
  <c r="AF264" i="6"/>
  <c r="AE264" i="6"/>
  <c r="AG262" i="6"/>
  <c r="AG261" i="6"/>
  <c r="AG260" i="6"/>
  <c r="AG259" i="6"/>
  <c r="AG258" i="6"/>
  <c r="AG257" i="6"/>
  <c r="AG256" i="6"/>
  <c r="AG255" i="6"/>
  <c r="AG254" i="6"/>
  <c r="AG253" i="6"/>
  <c r="AD253" i="6"/>
  <c r="AG252" i="6"/>
  <c r="AE252" i="6"/>
  <c r="AD252" i="6"/>
  <c r="AG251" i="6"/>
  <c r="AG250" i="6"/>
  <c r="AG249" i="6"/>
  <c r="AG248" i="6"/>
  <c r="AG247" i="6"/>
  <c r="AG246" i="6"/>
  <c r="AG245" i="6"/>
  <c r="AG244" i="6"/>
  <c r="AH243" i="6"/>
  <c r="AG243" i="6"/>
  <c r="AE243" i="6"/>
  <c r="AD243" i="6"/>
  <c r="AG241" i="6"/>
  <c r="AG240" i="6"/>
  <c r="AG239" i="6"/>
  <c r="AG238" i="6"/>
  <c r="AG237" i="6"/>
  <c r="AG236" i="6"/>
  <c r="AG235" i="6"/>
  <c r="AG234" i="6"/>
  <c r="AG233" i="6"/>
  <c r="AG232" i="6"/>
  <c r="AG231" i="6"/>
  <c r="AG230" i="6"/>
  <c r="AG229" i="6"/>
  <c r="AG228" i="6"/>
  <c r="AG227" i="6"/>
  <c r="AG226" i="6"/>
  <c r="AG225" i="6"/>
  <c r="AG224" i="6"/>
  <c r="AG223" i="6"/>
  <c r="AG222" i="6"/>
  <c r="AG221" i="6"/>
  <c r="AG220" i="6"/>
  <c r="AG219" i="6"/>
  <c r="AG218" i="6"/>
  <c r="AG217" i="6"/>
  <c r="AG216" i="6"/>
  <c r="AG215" i="6"/>
  <c r="AD215" i="6"/>
  <c r="AG214" i="6"/>
  <c r="AE214" i="6"/>
  <c r="AD214" i="6"/>
  <c r="AG212" i="6"/>
  <c r="AG211" i="6"/>
  <c r="AG210" i="6"/>
  <c r="AG209" i="6"/>
  <c r="AG207" i="6"/>
  <c r="AG206" i="6"/>
  <c r="AG203" i="6"/>
  <c r="AG202" i="6"/>
  <c r="AG201" i="6"/>
  <c r="AG200" i="6"/>
  <c r="AG199" i="6"/>
  <c r="AG198" i="6"/>
  <c r="AG197" i="6"/>
  <c r="AG196" i="6"/>
  <c r="AG195" i="6"/>
  <c r="AG194" i="6"/>
  <c r="AG193" i="6"/>
  <c r="AG192" i="6"/>
  <c r="AE192" i="6"/>
  <c r="AD192" i="6"/>
  <c r="AG191" i="6"/>
  <c r="AE191" i="6"/>
  <c r="AD191" i="6"/>
  <c r="AG188" i="6"/>
  <c r="AG187" i="6"/>
  <c r="AG186" i="6"/>
  <c r="AG185" i="6"/>
  <c r="AG184" i="6"/>
  <c r="AG183" i="6"/>
  <c r="AG182" i="6"/>
  <c r="AG181" i="6"/>
  <c r="AG180" i="6"/>
  <c r="AG179" i="6"/>
  <c r="AH178" i="6"/>
  <c r="AE178" i="6"/>
  <c r="AD178" i="6"/>
  <c r="AG175" i="6"/>
  <c r="AG174" i="6"/>
  <c r="AG173" i="6"/>
  <c r="AH172" i="6"/>
  <c r="AH171" i="6"/>
  <c r="AH170" i="6"/>
  <c r="AH169" i="6"/>
  <c r="AD169" i="6"/>
  <c r="AH168" i="6"/>
  <c r="AE168" i="6"/>
  <c r="AD168" i="6"/>
  <c r="AH166" i="6"/>
  <c r="AD166" i="6"/>
  <c r="AE165" i="6"/>
  <c r="AD165" i="6"/>
  <c r="AH164" i="6"/>
  <c r="AH163" i="6"/>
  <c r="AH162" i="6"/>
  <c r="AD162" i="6"/>
  <c r="AH161" i="6"/>
  <c r="AE161" i="6"/>
  <c r="AD161" i="6"/>
  <c r="AF160" i="6"/>
  <c r="AE159" i="6"/>
  <c r="AG157" i="6"/>
  <c r="AG156" i="6"/>
  <c r="AG154" i="6"/>
  <c r="AE154" i="6"/>
  <c r="AH153" i="6"/>
  <c r="AE153" i="6"/>
  <c r="AH152" i="6"/>
  <c r="AE152" i="6"/>
  <c r="AH151" i="6"/>
  <c r="AD151" i="6"/>
  <c r="AH150" i="6"/>
  <c r="AF150" i="6"/>
  <c r="AE150" i="6"/>
  <c r="AD150" i="6"/>
  <c r="AF148" i="6"/>
  <c r="AD148" i="6"/>
  <c r="AF147" i="6"/>
  <c r="AD147" i="6"/>
  <c r="AH144" i="6"/>
  <c r="AH143" i="6"/>
  <c r="AH142" i="6"/>
  <c r="AH141" i="6"/>
  <c r="AE141" i="6"/>
  <c r="AH140" i="6"/>
  <c r="AF140" i="6"/>
  <c r="AD140" i="6"/>
  <c r="AH137" i="6"/>
  <c r="AH136" i="6"/>
  <c r="AH135" i="6"/>
  <c r="AH134" i="6"/>
  <c r="AH133" i="6"/>
  <c r="AH132" i="6"/>
  <c r="AE132" i="6"/>
  <c r="AD132" i="6"/>
  <c r="AF131" i="6"/>
  <c r="AE130" i="6"/>
  <c r="AH129" i="6"/>
  <c r="AE129" i="6"/>
  <c r="AH128" i="6"/>
  <c r="AF128" i="6"/>
  <c r="AD128" i="6"/>
  <c r="AH126" i="6"/>
  <c r="AD126" i="6"/>
  <c r="AH125" i="6"/>
  <c r="AG124" i="6"/>
  <c r="AG123" i="6"/>
  <c r="AG122" i="6"/>
  <c r="AG121" i="6"/>
  <c r="AG119" i="6"/>
  <c r="AF119" i="6"/>
  <c r="AE118" i="6"/>
  <c r="AD118" i="6"/>
  <c r="AH117" i="6"/>
  <c r="AE117" i="6"/>
  <c r="AD117" i="6"/>
  <c r="AG115" i="6"/>
  <c r="AH114" i="6"/>
  <c r="AF114" i="6"/>
  <c r="AH113" i="6"/>
  <c r="AE113" i="6"/>
  <c r="AH112" i="6"/>
  <c r="AF112" i="6"/>
  <c r="AD112" i="6"/>
  <c r="AF111" i="6"/>
  <c r="AF109" i="6"/>
  <c r="AD109" i="6"/>
  <c r="AG107" i="6"/>
  <c r="AF107" i="6"/>
  <c r="AH106" i="6"/>
  <c r="AF106" i="6"/>
  <c r="AD106" i="6"/>
  <c r="AF104" i="6"/>
  <c r="AD104" i="6"/>
  <c r="AF103" i="6"/>
  <c r="AD103" i="6"/>
  <c r="AF100" i="6"/>
  <c r="AE100" i="6"/>
  <c r="AD100" i="6"/>
  <c r="AF99" i="6"/>
  <c r="AE98" i="6"/>
  <c r="AG96" i="6"/>
  <c r="AG95" i="6"/>
  <c r="AG94" i="6"/>
  <c r="AG93" i="6"/>
  <c r="AG92" i="6"/>
  <c r="AG90" i="6"/>
  <c r="AG89" i="6"/>
  <c r="AG88" i="6"/>
  <c r="AG87" i="6"/>
  <c r="AD87" i="6"/>
  <c r="AG86" i="6"/>
  <c r="AE86" i="6"/>
  <c r="AD86" i="6"/>
  <c r="AG85" i="6"/>
  <c r="AF85" i="6"/>
  <c r="AD85" i="6"/>
  <c r="AG84" i="6"/>
  <c r="AF84" i="6"/>
  <c r="AG83" i="6"/>
  <c r="AF83" i="6"/>
  <c r="AE83" i="6"/>
  <c r="AH81" i="6"/>
  <c r="AH80" i="6"/>
  <c r="AF80" i="6"/>
  <c r="AD80" i="6"/>
  <c r="AH78" i="6"/>
  <c r="AH76" i="6"/>
  <c r="AH75" i="6"/>
  <c r="AH74" i="6"/>
  <c r="AF74" i="6"/>
  <c r="AD74" i="6"/>
  <c r="AH71" i="6"/>
  <c r="AH70" i="6"/>
  <c r="AH69" i="6"/>
  <c r="AH68" i="6"/>
  <c r="AE68" i="6"/>
  <c r="AD68" i="6"/>
  <c r="AF66" i="6"/>
  <c r="AD66" i="6"/>
  <c r="AF65" i="6"/>
  <c r="AD65" i="6"/>
  <c r="AF63" i="6"/>
  <c r="AD63" i="6"/>
  <c r="AH62" i="6"/>
  <c r="AF62" i="6"/>
  <c r="AD62" i="6"/>
  <c r="AH61" i="6"/>
  <c r="AF61" i="6"/>
  <c r="AD61" i="6"/>
  <c r="AH60" i="6"/>
  <c r="AF60" i="6"/>
  <c r="AH59" i="6"/>
  <c r="AF59" i="6"/>
  <c r="AH58" i="6"/>
  <c r="AF58" i="6"/>
  <c r="AD58" i="6"/>
  <c r="AH57" i="6"/>
  <c r="AF57" i="6"/>
  <c r="AH56" i="6"/>
  <c r="AF56" i="6"/>
  <c r="AD56" i="6"/>
  <c r="AH55" i="6"/>
  <c r="AF55" i="6"/>
  <c r="AD55" i="6"/>
  <c r="AI54" i="6"/>
  <c r="AF54" i="6"/>
  <c r="AD54" i="6"/>
  <c r="AI53" i="6"/>
  <c r="AI740" i="6" s="1"/>
  <c r="AH52" i="6"/>
  <c r="AG52" i="6"/>
  <c r="AH51" i="6"/>
  <c r="AF51" i="6"/>
  <c r="AH50" i="6"/>
  <c r="AF50" i="6"/>
  <c r="AH49" i="6"/>
  <c r="AF49" i="6"/>
  <c r="AH48" i="6"/>
  <c r="AF48" i="6"/>
  <c r="AD48" i="6"/>
  <c r="AF46" i="6"/>
  <c r="AF45" i="6"/>
  <c r="AD45" i="6"/>
  <c r="AF44" i="6"/>
  <c r="AF43" i="6"/>
  <c r="AH42" i="6"/>
  <c r="AF42" i="6"/>
  <c r="AD42" i="6"/>
  <c r="AH41" i="6"/>
  <c r="AF41" i="6"/>
  <c r="AE41" i="6"/>
  <c r="AD41" i="6"/>
  <c r="AE40" i="6"/>
  <c r="AG38" i="6"/>
  <c r="AG37" i="6"/>
  <c r="AH36" i="6"/>
  <c r="AH35" i="6"/>
  <c r="AH34" i="6"/>
  <c r="AE34" i="6"/>
  <c r="AD34" i="6"/>
  <c r="AH33" i="6"/>
  <c r="AE33" i="6"/>
  <c r="AD33" i="6"/>
  <c r="AD32" i="6"/>
  <c r="AH31" i="6"/>
  <c r="AE31" i="6"/>
  <c r="AD31" i="6"/>
  <c r="AF30" i="6"/>
  <c r="AE29" i="6"/>
  <c r="AE27" i="6"/>
  <c r="AE26" i="6"/>
  <c r="AF25" i="6"/>
  <c r="AE24" i="6"/>
  <c r="AH21" i="6"/>
  <c r="AH20" i="6"/>
  <c r="AH19" i="6"/>
  <c r="AH18" i="6"/>
  <c r="AD18" i="6"/>
  <c r="AH17" i="6"/>
  <c r="AE17" i="6"/>
  <c r="AD17" i="6"/>
  <c r="AG15" i="6"/>
  <c r="AG14" i="6"/>
  <c r="AG13" i="6"/>
  <c r="AG12" i="6"/>
  <c r="AH11" i="6"/>
  <c r="AG11" i="6"/>
  <c r="AH10" i="6"/>
  <c r="AE10" i="6"/>
  <c r="AD10" i="6"/>
  <c r="AH9" i="6"/>
  <c r="AG9" i="6"/>
  <c r="AE9" i="6"/>
  <c r="AD9" i="6"/>
  <c r="AF8" i="6"/>
  <c r="AF740" i="6" l="1"/>
  <c r="AH740" i="6"/>
  <c r="AD740" i="6"/>
  <c r="AG740" i="6"/>
  <c r="AE740" i="6"/>
  <c r="AI396" i="5" l="1"/>
  <c r="L396" i="5"/>
  <c r="L394" i="5"/>
  <c r="AI392" i="5"/>
  <c r="L392" i="5"/>
  <c r="AI388" i="5"/>
  <c r="AI387" i="5"/>
  <c r="AI386" i="5"/>
  <c r="L386" i="5"/>
  <c r="AI384" i="5"/>
  <c r="L384" i="5"/>
  <c r="AI383" i="5"/>
  <c r="AI381" i="5"/>
  <c r="AI379" i="5"/>
  <c r="L379" i="5"/>
  <c r="AI361" i="5"/>
  <c r="L361" i="5"/>
  <c r="AI360" i="5"/>
  <c r="AI359" i="5"/>
  <c r="L359" i="5"/>
  <c r="AI357" i="5"/>
  <c r="AI355" i="5"/>
  <c r="AI350" i="5"/>
  <c r="AI349" i="5"/>
  <c r="L349" i="5"/>
  <c r="AA346" i="5"/>
  <c r="AI345" i="5"/>
  <c r="AI344" i="5"/>
  <c r="AI342" i="5"/>
  <c r="AI341" i="5"/>
  <c r="AI339" i="5"/>
  <c r="L338" i="5"/>
  <c r="L333" i="5"/>
  <c r="L331" i="5"/>
  <c r="AI327" i="5"/>
  <c r="L327" i="5"/>
  <c r="L325" i="5"/>
  <c r="L324" i="5"/>
  <c r="L322" i="5"/>
  <c r="AI304" i="5"/>
  <c r="AI302" i="5"/>
  <c r="AI299" i="5"/>
  <c r="AI297" i="5"/>
  <c r="L297" i="5"/>
  <c r="AI275" i="5"/>
  <c r="AI270" i="5"/>
  <c r="AI267" i="5"/>
  <c r="AI265" i="5"/>
  <c r="AI254" i="5"/>
  <c r="AI253" i="5"/>
  <c r="AI252" i="5"/>
  <c r="L252" i="5"/>
  <c r="L250" i="5"/>
  <c r="L247" i="5"/>
  <c r="AI246" i="5"/>
  <c r="L246" i="5"/>
  <c r="L243" i="5"/>
  <c r="L242" i="5"/>
  <c r="AI227" i="5"/>
  <c r="AI225" i="5"/>
  <c r="L223" i="5"/>
  <c r="AI210" i="5"/>
  <c r="AI208" i="5"/>
  <c r="AI189" i="5"/>
  <c r="AI159" i="5"/>
  <c r="L159" i="5"/>
  <c r="AI153" i="5"/>
  <c r="L152" i="5"/>
  <c r="L151" i="5"/>
  <c r="L150" i="5"/>
  <c r="L149" i="5"/>
  <c r="L148" i="5"/>
  <c r="L147" i="5"/>
  <c r="AI146" i="5"/>
  <c r="L146" i="5"/>
  <c r="AI142" i="5"/>
  <c r="AI141" i="5"/>
  <c r="AI139" i="5"/>
  <c r="AI137" i="5"/>
  <c r="L137" i="5"/>
  <c r="AI135" i="5"/>
  <c r="L135" i="5"/>
  <c r="L132" i="5"/>
  <c r="AI126" i="5"/>
  <c r="L126" i="5"/>
  <c r="AI123" i="5"/>
  <c r="AI114" i="5"/>
  <c r="AI112" i="5"/>
  <c r="AI111" i="5"/>
  <c r="AI110" i="5"/>
  <c r="AI108" i="5"/>
  <c r="L108" i="5"/>
  <c r="AI104" i="5"/>
  <c r="AI101" i="5"/>
  <c r="AI99" i="5"/>
  <c r="AA99" i="5"/>
  <c r="AI97" i="5"/>
  <c r="AI95" i="5"/>
  <c r="AI87" i="5"/>
  <c r="AI76" i="5"/>
  <c r="AI74" i="5"/>
  <c r="AI71" i="5"/>
  <c r="AI69" i="5"/>
  <c r="AI65" i="5"/>
  <c r="AI63" i="5"/>
  <c r="AI55" i="5"/>
  <c r="AI53" i="5"/>
  <c r="AI51" i="5"/>
  <c r="AI48" i="5"/>
  <c r="L48" i="5"/>
  <c r="AI46" i="5"/>
  <c r="AI44" i="5"/>
  <c r="AI41" i="5"/>
  <c r="L36" i="5"/>
  <c r="AI35" i="5"/>
  <c r="AI34" i="5"/>
  <c r="AI32" i="5"/>
  <c r="L32" i="5"/>
  <c r="L31" i="5"/>
  <c r="AI30" i="5"/>
  <c r="L30" i="5"/>
  <c r="AI16" i="5"/>
  <c r="X576" i="2" l="1"/>
  <c r="AB819" i="2" l="1"/>
  <c r="Y706" i="2" l="1"/>
  <c r="AA714" i="2"/>
  <c r="Y667" i="2"/>
  <c r="Y91" i="2"/>
  <c r="Y456" i="2"/>
  <c r="Y565" i="2"/>
  <c r="Y567" i="2"/>
  <c r="Y566" i="2"/>
  <c r="Y564" i="2"/>
  <c r="AA566" i="2"/>
  <c r="Y770" i="2"/>
  <c r="Y339" i="2"/>
  <c r="Y775" i="2"/>
  <c r="Y774" i="2"/>
  <c r="AA775" i="2"/>
  <c r="AA774" i="2"/>
  <c r="AA583" i="2"/>
  <c r="Y583" i="2"/>
  <c r="Y518" i="2"/>
  <c r="Y519" i="2"/>
  <c r="Y724" i="2"/>
  <c r="Y726" i="2"/>
  <c r="Y734" i="2"/>
  <c r="Y749" i="2"/>
  <c r="AA749" i="2"/>
  <c r="Y750" i="2"/>
  <c r="AA750" i="2"/>
  <c r="Y738" i="2"/>
  <c r="Y739" i="2"/>
  <c r="Y740" i="2"/>
  <c r="Y741" i="2"/>
  <c r="Y742" i="2"/>
  <c r="Y737" i="2"/>
  <c r="Y195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51" i="2"/>
  <c r="Y100" i="2" l="1"/>
  <c r="Y733" i="2" l="1"/>
  <c r="AA533" i="2" l="1"/>
  <c r="Y517" i="2"/>
  <c r="Z44" i="2" l="1"/>
  <c r="Z47" i="2"/>
  <c r="Z48" i="2"/>
  <c r="Z52" i="2"/>
  <c r="Z53" i="2"/>
  <c r="Z145" i="2"/>
  <c r="Z146" i="2"/>
  <c r="Z307" i="2"/>
  <c r="Z327" i="2"/>
  <c r="Z403" i="2"/>
  <c r="Z577" i="2"/>
  <c r="Z578" i="2"/>
  <c r="Z584" i="2"/>
  <c r="Z591" i="2"/>
  <c r="Z602" i="2"/>
  <c r="Z696" i="2"/>
  <c r="Z714" i="2"/>
  <c r="Z715" i="2"/>
  <c r="Z716" i="2"/>
  <c r="Z721" i="2"/>
  <c r="Z722" i="2"/>
  <c r="Z735" i="2"/>
  <c r="Z743" i="2"/>
  <c r="Z756" i="2"/>
  <c r="Z758" i="2"/>
  <c r="Z761" i="2"/>
  <c r="Z763" i="2"/>
  <c r="Z768" i="2"/>
  <c r="Z771" i="2"/>
  <c r="Z776" i="2"/>
  <c r="Z777" i="2"/>
  <c r="Z781" i="2"/>
  <c r="Z802" i="2"/>
  <c r="Z804" i="2"/>
  <c r="Z806" i="2"/>
  <c r="Z812" i="2"/>
  <c r="Z817" i="2"/>
  <c r="Z43" i="2"/>
  <c r="Z819" i="2" s="1"/>
  <c r="AA739" i="2" l="1"/>
  <c r="AA740" i="2"/>
  <c r="AA741" i="2"/>
  <c r="AA742" i="2"/>
  <c r="X714" i="2" l="1"/>
  <c r="X816" i="2" l="1"/>
  <c r="X807" i="2"/>
  <c r="Y581" i="2"/>
  <c r="AA582" i="2" l="1"/>
  <c r="Y582" i="2"/>
  <c r="AA561" i="2"/>
  <c r="AA591" i="2" l="1"/>
  <c r="Y90" i="2"/>
  <c r="X729" i="2"/>
  <c r="X730" i="2"/>
  <c r="Y621" i="2"/>
  <c r="AA805" i="2"/>
  <c r="AA804" i="2"/>
  <c r="X800" i="2"/>
  <c r="X799" i="2"/>
  <c r="Y710" i="2"/>
  <c r="Y711" i="2"/>
  <c r="Y712" i="2"/>
  <c r="Y713" i="2"/>
  <c r="Y717" i="2"/>
  <c r="Y718" i="2"/>
  <c r="Y719" i="2"/>
  <c r="Y725" i="2"/>
  <c r="Y732" i="2"/>
  <c r="Y744" i="2"/>
  <c r="Y745" i="2"/>
  <c r="Y746" i="2"/>
  <c r="Y747" i="2"/>
  <c r="Y748" i="2"/>
  <c r="Y753" i="2"/>
  <c r="Y754" i="2"/>
  <c r="Y755" i="2"/>
  <c r="Y447" i="2" l="1"/>
  <c r="AA818" i="2" l="1"/>
  <c r="AA303" i="2"/>
  <c r="AA755" i="2"/>
  <c r="AA754" i="2"/>
  <c r="AA602" i="2"/>
  <c r="AA603" i="2"/>
  <c r="AA604" i="2"/>
  <c r="AA787" i="2"/>
  <c r="AA567" i="2"/>
  <c r="AA562" i="2"/>
  <c r="AA560" i="2"/>
  <c r="AA559" i="2"/>
  <c r="AA558" i="2"/>
  <c r="AA556" i="2"/>
  <c r="AA50" i="2"/>
  <c r="AA51" i="2"/>
  <c r="AA49" i="2"/>
  <c r="AA45" i="2"/>
  <c r="AA46" i="2"/>
  <c r="AA44" i="2"/>
  <c r="AA401" i="2"/>
  <c r="AA400" i="2"/>
  <c r="AA399" i="2"/>
  <c r="AA398" i="2"/>
  <c r="AA368" i="2"/>
  <c r="AA367" i="2"/>
  <c r="AA353" i="2"/>
  <c r="AA352" i="2"/>
  <c r="AA330" i="2"/>
  <c r="AA326" i="2"/>
  <c r="AA669" i="2"/>
  <c r="AA817" i="2"/>
  <c r="AA773" i="2"/>
  <c r="AA772" i="2"/>
  <c r="AA771" i="2"/>
  <c r="AA769" i="2"/>
  <c r="AA768" i="2"/>
  <c r="AA762" i="2"/>
  <c r="AA761" i="2"/>
  <c r="AA580" i="2"/>
  <c r="AA579" i="2"/>
  <c r="AA577" i="2"/>
  <c r="AA601" i="2"/>
  <c r="AA600" i="2"/>
  <c r="AA586" i="2"/>
  <c r="AA587" i="2"/>
  <c r="AA588" i="2"/>
  <c r="AA589" i="2"/>
  <c r="AA590" i="2"/>
  <c r="AA585" i="2"/>
  <c r="AA594" i="2"/>
  <c r="AA595" i="2"/>
  <c r="AA596" i="2"/>
  <c r="AA597" i="2"/>
  <c r="AA598" i="2"/>
  <c r="AA599" i="2"/>
  <c r="AA593" i="2"/>
  <c r="AA778" i="2"/>
  <c r="AA779" i="2"/>
  <c r="AA777" i="2"/>
  <c r="AA765" i="2"/>
  <c r="AA764" i="2"/>
  <c r="AA814" i="2"/>
  <c r="AA810" i="2"/>
  <c r="AA809" i="2"/>
  <c r="AA145" i="2"/>
  <c r="AA519" i="2"/>
  <c r="AA516" i="2"/>
  <c r="AA515" i="2"/>
  <c r="AA513" i="2"/>
  <c r="AA711" i="2"/>
  <c r="AA710" i="2"/>
  <c r="AA719" i="2"/>
  <c r="AA718" i="2"/>
  <c r="AA717" i="2"/>
  <c r="AA726" i="2"/>
  <c r="AA725" i="2"/>
  <c r="AA724" i="2"/>
  <c r="AA733" i="2"/>
  <c r="AA732" i="2"/>
  <c r="AA731" i="2"/>
  <c r="AA745" i="2"/>
  <c r="AA746" i="2"/>
  <c r="AA747" i="2"/>
  <c r="AA748" i="2"/>
  <c r="AA744" i="2"/>
  <c r="AA738" i="2"/>
  <c r="AA737" i="2"/>
  <c r="AA819" i="2" l="1"/>
  <c r="Y369" i="2"/>
  <c r="Y368" i="2"/>
  <c r="Y367" i="2"/>
  <c r="Y366" i="2"/>
  <c r="Y365" i="2"/>
  <c r="Y364" i="2"/>
  <c r="Y363" i="2"/>
  <c r="Y362" i="2"/>
  <c r="Y372" i="2"/>
  <c r="Y373" i="2"/>
  <c r="Y374" i="2"/>
  <c r="Y375" i="2"/>
  <c r="Y371" i="2"/>
  <c r="X370" i="2"/>
  <c r="X361" i="2"/>
  <c r="X328" i="2" l="1"/>
  <c r="X327" i="2"/>
  <c r="Y809" i="2"/>
  <c r="X806" i="2"/>
  <c r="Y810" i="2"/>
  <c r="X811" i="2"/>
  <c r="X42" i="2"/>
  <c r="Y788" i="2"/>
  <c r="Y50" i="2"/>
  <c r="Y784" i="2"/>
  <c r="Y785" i="2"/>
  <c r="Y786" i="2"/>
  <c r="Y783" i="2"/>
  <c r="Y778" i="2"/>
  <c r="Y779" i="2"/>
  <c r="Y777" i="2"/>
  <c r="Y772" i="2"/>
  <c r="Y773" i="2"/>
  <c r="Y771" i="2"/>
  <c r="Y762" i="2"/>
  <c r="Y761" i="2"/>
  <c r="Y700" i="2"/>
  <c r="Y701" i="2"/>
  <c r="Y703" i="2"/>
  <c r="Y704" i="2"/>
  <c r="Y705" i="2"/>
  <c r="Y699" i="2"/>
  <c r="Y683" i="2"/>
  <c r="Y682" i="2"/>
  <c r="Y674" i="2"/>
  <c r="Y675" i="2"/>
  <c r="Y676" i="2"/>
  <c r="Y677" i="2"/>
  <c r="Y678" i="2"/>
  <c r="Y679" i="2"/>
  <c r="Y680" i="2"/>
  <c r="Y673" i="2"/>
  <c r="Y669" i="2"/>
  <c r="Y645" i="2"/>
  <c r="Y646" i="2"/>
  <c r="Y647" i="2"/>
  <c r="Y648" i="2"/>
  <c r="Y644" i="2"/>
  <c r="Y632" i="2"/>
  <c r="Y633" i="2"/>
  <c r="Y634" i="2"/>
  <c r="Y635" i="2"/>
  <c r="Y636" i="2"/>
  <c r="Y637" i="2"/>
  <c r="Y638" i="2"/>
  <c r="Y639" i="2"/>
  <c r="Y640" i="2"/>
  <c r="Y631" i="2"/>
  <c r="Y624" i="2"/>
  <c r="Y625" i="2"/>
  <c r="Y626" i="2"/>
  <c r="Y627" i="2"/>
  <c r="Y629" i="2"/>
  <c r="Y623" i="2"/>
  <c r="Y610" i="2"/>
  <c r="Y611" i="2"/>
  <c r="Y612" i="2"/>
  <c r="Y613" i="2"/>
  <c r="Y614" i="2"/>
  <c r="Y615" i="2"/>
  <c r="Y616" i="2"/>
  <c r="Y617" i="2"/>
  <c r="Y620" i="2"/>
  <c r="Y609" i="2"/>
  <c r="Y594" i="2"/>
  <c r="Y593" i="2"/>
  <c r="Y580" i="2"/>
  <c r="Y585" i="2"/>
  <c r="Y586" i="2"/>
  <c r="Y588" i="2"/>
  <c r="Y589" i="2"/>
  <c r="Y590" i="2"/>
  <c r="Y579" i="2"/>
  <c r="Y539" i="2"/>
  <c r="Y541" i="2"/>
  <c r="Y542" i="2"/>
  <c r="Y543" i="2"/>
  <c r="Y544" i="2"/>
  <c r="Y538" i="2"/>
  <c r="Y526" i="2"/>
  <c r="Y527" i="2"/>
  <c r="Y528" i="2"/>
  <c r="Y529" i="2"/>
  <c r="Y530" i="2"/>
  <c r="Y531" i="2"/>
  <c r="Y532" i="2"/>
  <c r="Y533" i="2"/>
  <c r="Y525" i="2"/>
  <c r="Y516" i="2"/>
  <c r="Y515" i="2"/>
  <c r="Y498" i="2"/>
  <c r="Y499" i="2"/>
  <c r="Y500" i="2"/>
  <c r="Y501" i="2"/>
  <c r="Y502" i="2"/>
  <c r="Y503" i="2"/>
  <c r="Y504" i="2"/>
  <c r="Y505" i="2"/>
  <c r="Y506" i="2"/>
  <c r="Y507" i="2"/>
  <c r="Y508" i="2"/>
  <c r="Y497" i="2"/>
  <c r="Y472" i="2"/>
  <c r="Y473" i="2"/>
  <c r="Y474" i="2"/>
  <c r="Y475" i="2"/>
  <c r="Y476" i="2"/>
  <c r="Y477" i="2"/>
  <c r="Y478" i="2"/>
  <c r="Y479" i="2"/>
  <c r="Y485" i="2"/>
  <c r="Y486" i="2"/>
  <c r="Y471" i="2"/>
  <c r="Y465" i="2"/>
  <c r="Y466" i="2"/>
  <c r="Y464" i="2"/>
  <c r="Y441" i="2"/>
  <c r="Y442" i="2"/>
  <c r="Y443" i="2"/>
  <c r="Y445" i="2"/>
  <c r="Y446" i="2"/>
  <c r="Y448" i="2"/>
  <c r="Y449" i="2"/>
  <c r="Y450" i="2"/>
  <c r="Y451" i="2"/>
  <c r="Y452" i="2"/>
  <c r="Y453" i="2"/>
  <c r="Y454" i="2"/>
  <c r="Y440" i="2"/>
  <c r="Y428" i="2"/>
  <c r="Y429" i="2"/>
  <c r="Y430" i="2"/>
  <c r="Y431" i="2"/>
  <c r="Y434" i="2"/>
  <c r="Y435" i="2"/>
  <c r="Y436" i="2"/>
  <c r="Y437" i="2"/>
  <c r="Y427" i="2"/>
  <c r="Y418" i="2"/>
  <c r="Y420" i="2"/>
  <c r="Y422" i="2"/>
  <c r="Y417" i="2"/>
  <c r="Y402" i="2"/>
  <c r="Y401" i="2"/>
  <c r="Y380" i="2"/>
  <c r="Y381" i="2"/>
  <c r="Y379" i="2"/>
  <c r="Y386" i="2"/>
  <c r="Y387" i="2"/>
  <c r="Y388" i="2"/>
  <c r="Y389" i="2"/>
  <c r="Y390" i="2"/>
  <c r="Y391" i="2"/>
  <c r="Y395" i="2"/>
  <c r="Y385" i="2"/>
  <c r="Y353" i="2"/>
  <c r="Y352" i="2"/>
  <c r="Y350" i="2"/>
  <c r="Y349" i="2"/>
  <c r="Y348" i="2"/>
  <c r="Y347" i="2"/>
  <c r="Y341" i="2"/>
  <c r="Y335" i="2"/>
  <c r="Y334" i="2"/>
  <c r="Y333" i="2"/>
  <c r="Y332" i="2"/>
  <c r="Y331" i="2"/>
  <c r="Y330" i="2"/>
  <c r="Y326" i="2"/>
  <c r="Y319" i="2"/>
  <c r="Y318" i="2"/>
  <c r="Y285" i="2"/>
  <c r="Y286" i="2"/>
  <c r="Y287" i="2"/>
  <c r="Y288" i="2"/>
  <c r="Y289" i="2"/>
  <c r="Y290" i="2"/>
  <c r="Y291" i="2"/>
  <c r="Y292" i="2"/>
  <c r="Y293" i="2"/>
  <c r="Y295" i="2"/>
  <c r="Y296" i="2"/>
  <c r="Y297" i="2"/>
  <c r="Y298" i="2"/>
  <c r="Y299" i="2"/>
  <c r="Y284" i="2"/>
  <c r="Y269" i="2"/>
  <c r="Y270" i="2"/>
  <c r="Y271" i="2"/>
  <c r="Y274" i="2"/>
  <c r="Y275" i="2"/>
  <c r="Y276" i="2"/>
  <c r="Y277" i="2"/>
  <c r="Y278" i="2"/>
  <c r="Y268" i="2"/>
  <c r="Y233" i="2"/>
  <c r="Y234" i="2"/>
  <c r="Y235" i="2"/>
  <c r="Y236" i="2"/>
  <c r="Y237" i="2"/>
  <c r="Y238" i="2"/>
  <c r="Y239" i="2"/>
  <c r="Y240" i="2"/>
  <c r="Y226" i="2"/>
  <c r="Y227" i="2"/>
  <c r="Y228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8" i="2"/>
  <c r="Y219" i="2"/>
  <c r="Y202" i="2"/>
  <c r="Y196" i="2"/>
  <c r="Y197" i="2"/>
  <c r="Y185" i="2"/>
  <c r="Y186" i="2"/>
  <c r="Y187" i="2"/>
  <c r="Y188" i="2"/>
  <c r="Y189" i="2"/>
  <c r="Y184" i="2"/>
  <c r="Y173" i="2"/>
  <c r="Y175" i="2"/>
  <c r="Y176" i="2"/>
  <c r="Y178" i="2"/>
  <c r="Y179" i="2"/>
  <c r="Y180" i="2"/>
  <c r="Y172" i="2"/>
  <c r="Y158" i="2"/>
  <c r="Y159" i="2"/>
  <c r="Y160" i="2"/>
  <c r="Y161" i="2"/>
  <c r="Y162" i="2"/>
  <c r="Y163" i="2"/>
  <c r="Y164" i="2"/>
  <c r="Y165" i="2"/>
  <c r="Y157" i="2"/>
  <c r="Y128" i="2"/>
  <c r="Y129" i="2"/>
  <c r="Y130" i="2"/>
  <c r="Y131" i="2"/>
  <c r="Y132" i="2"/>
  <c r="Y133" i="2"/>
  <c r="Y106" i="2"/>
  <c r="Y107" i="2"/>
  <c r="Y108" i="2"/>
  <c r="Y109" i="2"/>
  <c r="Y110" i="2"/>
  <c r="Y111" i="2"/>
  <c r="Y112" i="2"/>
  <c r="Y113" i="2"/>
  <c r="Y115" i="2"/>
  <c r="Y116" i="2"/>
  <c r="Y117" i="2"/>
  <c r="Y105" i="2"/>
  <c r="Y95" i="2"/>
  <c r="Y96" i="2"/>
  <c r="Y97" i="2"/>
  <c r="Y98" i="2"/>
  <c r="Y102" i="2"/>
  <c r="Y93" i="2"/>
  <c r="Y77" i="2"/>
  <c r="Y78" i="2"/>
  <c r="Y79" i="2"/>
  <c r="Y80" i="2"/>
  <c r="Y81" i="2"/>
  <c r="Y82" i="2"/>
  <c r="Y83" i="2"/>
  <c r="Y84" i="2"/>
  <c r="Y85" i="2"/>
  <c r="Y86" i="2"/>
  <c r="Y87" i="2"/>
  <c r="Y89" i="2"/>
  <c r="Y76" i="2"/>
  <c r="Y58" i="2"/>
  <c r="Y60" i="2"/>
  <c r="Y61" i="2"/>
  <c r="Y62" i="2"/>
  <c r="Y63" i="2"/>
  <c r="Y64" i="2"/>
  <c r="Y65" i="2"/>
  <c r="Y66" i="2"/>
  <c r="Y67" i="2"/>
  <c r="Y68" i="2"/>
  <c r="Y69" i="2"/>
  <c r="Y71" i="2"/>
  <c r="Y72" i="2"/>
  <c r="Y73" i="2"/>
  <c r="Y57" i="2"/>
  <c r="Y51" i="2"/>
  <c r="Y49" i="2"/>
  <c r="Y24" i="2"/>
  <c r="Y26" i="2"/>
  <c r="Y28" i="2"/>
  <c r="Y29" i="2"/>
  <c r="Y30" i="2"/>
  <c r="Y31" i="2"/>
  <c r="Y32" i="2"/>
  <c r="Y33" i="2"/>
  <c r="Y34" i="2"/>
  <c r="Y23" i="2"/>
  <c r="Y21" i="2"/>
  <c r="Y20" i="2"/>
  <c r="Y9" i="2"/>
  <c r="Y10" i="2"/>
  <c r="Y11" i="2"/>
  <c r="Y12" i="2"/>
  <c r="Y13" i="2"/>
  <c r="Y14" i="2"/>
  <c r="Y15" i="2"/>
  <c r="Y16" i="2"/>
  <c r="Y17" i="2"/>
  <c r="Y18" i="2"/>
  <c r="Y19" i="2"/>
  <c r="Y8" i="2"/>
  <c r="X199" i="2"/>
  <c r="X763" i="2"/>
  <c r="X808" i="2"/>
  <c r="X813" i="2"/>
  <c r="X812" i="2"/>
  <c r="X791" i="2"/>
  <c r="X803" i="2"/>
  <c r="X802" i="2"/>
  <c r="X790" i="2"/>
  <c r="X796" i="2"/>
  <c r="X795" i="2"/>
  <c r="X789" i="2"/>
  <c r="X782" i="2"/>
  <c r="X780" i="2"/>
  <c r="X776" i="2"/>
  <c r="X767" i="2"/>
  <c r="X766" i="2"/>
  <c r="X757" i="2"/>
  <c r="X756" i="2"/>
  <c r="X751" i="2"/>
  <c r="X743" i="2"/>
  <c r="X736" i="2"/>
  <c r="X735" i="2"/>
  <c r="X728" i="2"/>
  <c r="X727" i="2"/>
  <c r="X723" i="2"/>
  <c r="X722" i="2"/>
  <c r="X716" i="2"/>
  <c r="X709" i="2"/>
  <c r="X708" i="2"/>
  <c r="X707" i="2"/>
  <c r="X697" i="2"/>
  <c r="X696" i="2"/>
  <c r="X671" i="2"/>
  <c r="X670" i="2"/>
  <c r="X668" i="2"/>
  <c r="X650" i="2"/>
  <c r="X649" i="2"/>
  <c r="X641" i="2"/>
  <c r="X630" i="2"/>
  <c r="X607" i="2"/>
  <c r="X606" i="2"/>
  <c r="X605" i="2"/>
  <c r="X592" i="2"/>
  <c r="X578" i="2"/>
  <c r="X575" i="2"/>
  <c r="X568" i="2"/>
  <c r="X557" i="2"/>
  <c r="X546" i="2"/>
  <c r="X534" i="2"/>
  <c r="X522" i="2"/>
  <c r="X521" i="2"/>
  <c r="X520" i="2"/>
  <c r="X514" i="2"/>
  <c r="X510" i="2"/>
  <c r="X496" i="2"/>
  <c r="X495" i="2"/>
  <c r="X488" i="2"/>
  <c r="X487" i="2"/>
  <c r="X470" i="2"/>
  <c r="X462" i="2"/>
  <c r="X461" i="2"/>
  <c r="X457" i="2"/>
  <c r="X438" i="2"/>
  <c r="X423" i="2"/>
  <c r="X404" i="2"/>
  <c r="X405" i="2"/>
  <c r="X406" i="2"/>
  <c r="X407" i="2"/>
  <c r="X409" i="2"/>
  <c r="X410" i="2"/>
  <c r="X411" i="2"/>
  <c r="X412" i="2"/>
  <c r="X413" i="2"/>
  <c r="X403" i="2"/>
  <c r="X360" i="2"/>
  <c r="X359" i="2"/>
  <c r="X354" i="2"/>
  <c r="X340" i="2"/>
  <c r="X338" i="2"/>
  <c r="X329" i="2"/>
  <c r="X317" i="2"/>
  <c r="X311" i="2"/>
  <c r="X310" i="2"/>
  <c r="X309" i="2"/>
  <c r="X383" i="2"/>
  <c r="X308" i="2"/>
  <c r="X307" i="2"/>
  <c r="X302" i="2"/>
  <c r="X282" i="2"/>
  <c r="X281" i="2"/>
  <c r="X267" i="2"/>
  <c r="X266" i="2"/>
  <c r="X255" i="2"/>
  <c r="X250" i="2"/>
  <c r="X243" i="2"/>
  <c r="X242" i="2"/>
  <c r="X230" i="2"/>
  <c r="X220" i="2"/>
  <c r="X201" i="2"/>
  <c r="X200" i="2"/>
  <c r="X194" i="2"/>
  <c r="X183" i="2"/>
  <c r="X182" i="2"/>
  <c r="X167" i="2"/>
  <c r="X166" i="2"/>
  <c r="X154" i="2"/>
  <c r="X148" i="2"/>
  <c r="X147" i="2"/>
  <c r="X146" i="2"/>
  <c r="X136" i="2"/>
  <c r="X135" i="2"/>
  <c r="X124" i="2"/>
  <c r="X122" i="2"/>
  <c r="X121" i="2"/>
  <c r="X120" i="2"/>
  <c r="X119" i="2"/>
  <c r="X104" i="2"/>
  <c r="X103" i="2"/>
  <c r="X92" i="2"/>
  <c r="X74" i="2"/>
  <c r="X56" i="2"/>
  <c r="X55" i="2"/>
  <c r="X54" i="2"/>
  <c r="X48" i="2"/>
  <c r="X47" i="2"/>
  <c r="X35" i="2"/>
  <c r="X22" i="2"/>
  <c r="X7" i="2"/>
  <c r="Y819" i="2" l="1"/>
  <c r="X819" i="2"/>
</calcChain>
</file>

<file path=xl/sharedStrings.xml><?xml version="1.0" encoding="utf-8"?>
<sst xmlns="http://schemas.openxmlformats.org/spreadsheetml/2006/main" count="15324" uniqueCount="8665">
  <si>
    <t>№ объекта п/п</t>
  </si>
  <si>
    <t>Наименование источника питания (фидера)</t>
  </si>
  <si>
    <t>Состав объекта</t>
  </si>
  <si>
    <t>ВЛ 1-20 кВ</t>
  </si>
  <si>
    <t>ТП, РП, СП.</t>
  </si>
  <si>
    <t>ВЛ 0,38 кВ</t>
  </si>
  <si>
    <t>год ввода</t>
  </si>
  <si>
    <t>Диспетчерское наименование</t>
  </si>
  <si>
    <t>протяженность</t>
  </si>
  <si>
    <t>марка, сечение провода</t>
  </si>
  <si>
    <t>кол-во опор</t>
  </si>
  <si>
    <t xml:space="preserve">диспетчерское .№ </t>
  </si>
  <si>
    <t>тип</t>
  </si>
  <si>
    <t>кол-во транс-ров, мощность, кВА</t>
  </si>
  <si>
    <t>от ТП №</t>
  </si>
  <si>
    <t>марка и сечение провода</t>
  </si>
  <si>
    <t>диспетчерское наименование</t>
  </si>
  <si>
    <t>год  ввода</t>
  </si>
  <si>
    <t>марка и сечение кабеля</t>
  </si>
  <si>
    <t>ж/б и на ж/б пр.</t>
  </si>
  <si>
    <t>деревянные без пасынков</t>
  </si>
  <si>
    <t>всего</t>
  </si>
  <si>
    <t>2х400</t>
  </si>
  <si>
    <t>1х400</t>
  </si>
  <si>
    <t>1х100</t>
  </si>
  <si>
    <t>2х250</t>
  </si>
  <si>
    <t>1х250</t>
  </si>
  <si>
    <t>А-50</t>
  </si>
  <si>
    <t>2х1000</t>
  </si>
  <si>
    <t>1х160</t>
  </si>
  <si>
    <t>АСБ 3х95</t>
  </si>
  <si>
    <t>1.      </t>
  </si>
  <si>
    <t>2.      </t>
  </si>
  <si>
    <t>3.   </t>
  </si>
  <si>
    <t>4.      </t>
  </si>
  <si>
    <t>5.      </t>
  </si>
  <si>
    <t>6.      </t>
  </si>
  <si>
    <t>7.   </t>
  </si>
  <si>
    <t>8.   </t>
  </si>
  <si>
    <t>9.   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</si>
  <si>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</si>
  <si>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</si>
  <si>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</si>
  <si>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</si>
  <si>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</si>
  <si>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</si>
  <si>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</si>
  <si>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</si>
  <si>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</si>
  <si>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</si>
  <si>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</si>
  <si>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</si>
  <si>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</si>
  <si>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</si>
  <si>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КЛ 10-6-0,4 кВ</t>
  </si>
  <si>
    <t>ВЛ-10кВ</t>
  </si>
  <si>
    <t>АС-50</t>
  </si>
  <si>
    <t>1х63</t>
  </si>
  <si>
    <t>АВБбШв 4х50</t>
  </si>
  <si>
    <t>КЛ-10кВ ПС-143 - ТП-40</t>
  </si>
  <si>
    <t>КЛ-10кВ ТП-40 - ТП-44</t>
  </si>
  <si>
    <t>КЛ-10кВ ТП-44 - ТП-45</t>
  </si>
  <si>
    <t xml:space="preserve">     фидер 143-03</t>
  </si>
  <si>
    <t>КЛ-10кВ ПС-143-оп.№1 ВЛЗ-10кВ</t>
  </si>
  <si>
    <t>отпайка ВЛЗ-10кВ от оп.№56 до оп. №72 (к БКТПБ-108)</t>
  </si>
  <si>
    <t>КЛ-10кВ от оп.№72 до БКТПБ-108</t>
  </si>
  <si>
    <t>отпайка ВЛЗ-10кВ от оп.№47 до оп.№76 к ТП-110 (Фролов)</t>
  </si>
  <si>
    <t>КЛ-10кВ ПС-143 - ТП-82</t>
  </si>
  <si>
    <t>КЛ-10кВ ТП-82 - ТП-1</t>
  </si>
  <si>
    <t>КЛ-10кВ ТП-1 - ТП-2</t>
  </si>
  <si>
    <t>КЛ-10кВ ТП-1 - ТП-5</t>
  </si>
  <si>
    <t>КЛ-10кВ ТП-5 - ТП-6</t>
  </si>
  <si>
    <t>КЛ-10кВ ТП-6 - ТП-7</t>
  </si>
  <si>
    <t>КЛ-10кВ ТП-7 - ТП-85</t>
  </si>
  <si>
    <t>КЛ-10кВ ПС-143 - ТП-105 (фидер 143-07)</t>
  </si>
  <si>
    <t>КЛ-10кВ ПС-143 - ТП-105 (фидер 143-33)</t>
  </si>
  <si>
    <t>КЛ-10кВ ПС-143 - ЗТП-14</t>
  </si>
  <si>
    <t>КЛ-10кВ ТП-14 - ТП-5</t>
  </si>
  <si>
    <t>КЛ-10кВ ТП-14 - ТП-15</t>
  </si>
  <si>
    <t>КЛ-10кВ ТП-15 - ТП-16</t>
  </si>
  <si>
    <t>КЛ-10кВ ТП-16 - ТП-17</t>
  </si>
  <si>
    <t>ВЛ-10кВ КТП-43 - ТП-36</t>
  </si>
  <si>
    <t>ВЛ-10кВ ТП-36 - ТП-88</t>
  </si>
  <si>
    <t>КЛ-10кВ выход от ТП-88 на опору</t>
  </si>
  <si>
    <t>КЛ-10кВ ТП-14 - КТП-43</t>
  </si>
  <si>
    <t>КЛ-10кВ ПС-143 - ТП-46</t>
  </si>
  <si>
    <t>2КЛ-10кВ ТП-46 - ТП-84</t>
  </si>
  <si>
    <t>КЛ-10кВ ТП-46 - ТП-41</t>
  </si>
  <si>
    <t>КЛ-10кВ ТП-41 - ТП-42</t>
  </si>
  <si>
    <t>КЛ-10кВ ТП-42 - ТП-45</t>
  </si>
  <si>
    <t>КЛ-10кВ ТП-42 - ТП-86</t>
  </si>
  <si>
    <t>КЛ-10кВ ТП-86 - ТП-87</t>
  </si>
  <si>
    <t>КЛ-10кВ ПС-143 - ТП-8</t>
  </si>
  <si>
    <t>КЛ-10кВ ТП-10 - ТП-2</t>
  </si>
  <si>
    <t>КЛ-10кВ ТП-10 - ТП-11</t>
  </si>
  <si>
    <t>КЛ-10кВ ТП-11 - ТП-12</t>
  </si>
  <si>
    <t>КЛ-10кВ ТП-12 - ТП-13</t>
  </si>
  <si>
    <t>КЛ-10кВ ТП-13 - ТП-9</t>
  </si>
  <si>
    <t>КЛ-10кВ ПС-143 - ТП-18</t>
  </si>
  <si>
    <t>КЛ-10кВ ТП-18 - ТП-19</t>
  </si>
  <si>
    <t>КЛ-10кВ ТП-19 - ТП-42</t>
  </si>
  <si>
    <t>КЛ-10кВ ТП-19 - ТП-22</t>
  </si>
  <si>
    <t>КЛ-10кВ ТП-22 - ТП-17</t>
  </si>
  <si>
    <t>КЛ-10кВ ПС-143 - РТП-90</t>
  </si>
  <si>
    <t>КЛ-10кВ РТП-90 - оп. №1 ВЛЗ-10кВ к РТП-37</t>
  </si>
  <si>
    <t>ВЛЗ-10кВ оп.№1 -  оп. №9 к РТП-37</t>
  </si>
  <si>
    <t>КЛ-10кВ оп.№9 - РТП-37</t>
  </si>
  <si>
    <t>КЛ-10кВ РТП-37 -  ТП-97</t>
  </si>
  <si>
    <t>КЛ-10кВ ТП-90 - ТП-91</t>
  </si>
  <si>
    <t>КЛ-10кВ ТП-91 - ТП-77</t>
  </si>
  <si>
    <t>КЛ-10кВ ТП-77 - ТП-87</t>
  </si>
  <si>
    <t>КЛ-10кВ ТП-91 - ТП-92</t>
  </si>
  <si>
    <t>КЛ-10кВ РТП-90 - ТП-87</t>
  </si>
  <si>
    <t>КЛ-10кВ РТП-90 - ТП-93</t>
  </si>
  <si>
    <t>КЛ-10кВ ТП-93 - ТП-99</t>
  </si>
  <si>
    <t>КЛ-10кВ ТП-99 - ТП-94</t>
  </si>
  <si>
    <t>КЛ-10кВ ТП-94 - ТП-92</t>
  </si>
  <si>
    <t>2КЛ-10кВ ТП-94 - ТП-98</t>
  </si>
  <si>
    <t>2КЛ-10кВ ТП-97 - ТП-100</t>
  </si>
  <si>
    <t>КЛ-10кВ ПС-143 - оп. №1 ВЛЗ-10кВ</t>
  </si>
  <si>
    <t>ВЛЗ-10кВ от оп.1 до оп. 51</t>
  </si>
  <si>
    <t>КЛ-10кВ от оп.51 до РП-67</t>
  </si>
  <si>
    <t>КЛ-10кВ от IIСШ РП-67 до Т-2 БКО</t>
  </si>
  <si>
    <t>КЛ-10кВ от IIСШ РП-67 до Т-2 1-го подъема</t>
  </si>
  <si>
    <t>КЛ-10кВ от IIСШ РП-67 до Т-2 2-го подъема</t>
  </si>
  <si>
    <t>КЛ-10кВ ПС-143 - РП-67</t>
  </si>
  <si>
    <t>КЛ-10кВ от IСШ РП-67 до Т-1 БКО</t>
  </si>
  <si>
    <t>КЛ-10кВ от IСШ РП-67 до Т-1 1-го подъема</t>
  </si>
  <si>
    <t>КЛ-10кВ от IСШ РП-67 до Т-1 2-го подъема</t>
  </si>
  <si>
    <t>КЛ-10кВ ПС-143 - ТП-21</t>
  </si>
  <si>
    <t>КЛ-10кВ ТП-21 - ТП-9</t>
  </si>
  <si>
    <t>КЛ-10кВ ПС-143 - ТП-31</t>
  </si>
  <si>
    <t>3КЛ-10кВ ТП-31 - ТП-21</t>
  </si>
  <si>
    <t>КЛ-10кВ ПС-143 - ТП-22</t>
  </si>
  <si>
    <t>КЛ-10кВ ТП-22 - ТП-20</t>
  </si>
  <si>
    <t>КЛ-10кВ ТП-20 - ТП-23</t>
  </si>
  <si>
    <t>КЛ-10кВ ТП-22 - ТП-23</t>
  </si>
  <si>
    <t>КЛ-10кВ ТП-23 - ТП-24</t>
  </si>
  <si>
    <t>КЛ-10кВ ТП-23 - ТП-25</t>
  </si>
  <si>
    <t>КЛ-10кВ ТП-25 - ТП-87</t>
  </si>
  <si>
    <t>КЛ-10кВ ТП-24 - ТП-89</t>
  </si>
  <si>
    <t>КЛ-10кВ ТП-89 - ТП-25</t>
  </si>
  <si>
    <t>КЛ-10кВ ТП-24 - ТП-88</t>
  </si>
  <si>
    <t>КЛ-10кВ ТП-88 - ТП-35</t>
  </si>
  <si>
    <t>КЛ-10кВ ТП-35 - ТП-26</t>
  </si>
  <si>
    <t>КЛ-10кВ ПС-143 - ТП-45</t>
  </si>
  <si>
    <t>КЛ-10кВ ТП-45 - ТП-72</t>
  </si>
  <si>
    <t>КЛ-10кВ ТП-72 - ТП-73</t>
  </si>
  <si>
    <t>КЛ-10кВ ТП-73 - ТП-77</t>
  </si>
  <si>
    <t>КЛ-10кВ ПС-143 - ТП-84</t>
  </si>
  <si>
    <t>КЛ-10кВ ПС-143 - ТП-95</t>
  </si>
  <si>
    <t>КЛ-10кВ ТП-95 - ТП-66</t>
  </si>
  <si>
    <t>ВЛ-10кВ от ТП-61 до ТП -56</t>
  </si>
  <si>
    <t>ВЛ-10кВ ТП-61 - ТП-62</t>
  </si>
  <si>
    <t>КЛ-10кВ оп.№16 - ТП-62</t>
  </si>
  <si>
    <t>отпайка от оп.№89 ВЛЗ-10кВ в ст. КТП-111 "Околица"</t>
  </si>
  <si>
    <t>КЛ-10кВ ПС-143 - ТП-АГНКС</t>
  </si>
  <si>
    <t>КЛ-10кВ ПС-143 - РТП-101</t>
  </si>
  <si>
    <t>2КЛ-10кВ РТП-101  - ТП-103</t>
  </si>
  <si>
    <t>КЛ-10кВ РТП-101 - ТП-3</t>
  </si>
  <si>
    <t>КЛ-10кВ ТП-3 - ТП-2</t>
  </si>
  <si>
    <t>КЛ-10кВ ТП-3 - ТП-4</t>
  </si>
  <si>
    <t>КЛ-10кВ ТП-4 - ТП-7</t>
  </si>
  <si>
    <t>КЛ-10кВ ТП-4 - ТП-85</t>
  </si>
  <si>
    <t>КЛ-10кВ ПС-143-РТП-101</t>
  </si>
  <si>
    <t>КЛ-10кВ РТП-101 - ТП-11</t>
  </si>
  <si>
    <t>2КЛ-10кВ РТП-101 - ТП-102</t>
  </si>
  <si>
    <t>КЛ-10кВ РТП-101 - оп.№1 ВЛ-10кВ</t>
  </si>
  <si>
    <t>2КЛ-10кВ ТП-102 - ТП-104</t>
  </si>
  <si>
    <t>КЛ-10кВ РТП-4 - РТП-90</t>
  </si>
  <si>
    <t>КЛ-10кВ РТП-90 - ТП-32</t>
  </si>
  <si>
    <t>ВЛЗ-10кВ ТП-32 - КТП-33</t>
  </si>
  <si>
    <t>КЛ-10кВ оп. №6 - КТП-33</t>
  </si>
  <si>
    <t>ВЛЗ-10кВ оп. №7 - ТП-34</t>
  </si>
  <si>
    <t>ВЛ-10кВ ТП-34 - оп.№20</t>
  </si>
  <si>
    <t>КЛ-10кВ оп.№20 - ТП-80</t>
  </si>
  <si>
    <t>КЛ-10кВ  ТП-81 - ТП-30</t>
  </si>
  <si>
    <t>КЛ-10кВ  ТП-30 - ТП-27</t>
  </si>
  <si>
    <t>КЛ-10кВ  ТП-35 - оп.№6 ВЛ-10кВ в ст. ТП-27</t>
  </si>
  <si>
    <t>ВЛ-10кВ от ТП-27  в ст. ЗТП-26,35</t>
  </si>
  <si>
    <t>ВЛ-10кВ ТП-28 - ТП-29</t>
  </si>
  <si>
    <t>КЛ-10кВ ТП-34 - КТП-76</t>
  </si>
  <si>
    <t>отпайка ВЛЗ-10 кВ от оп.10 до оп.11 в стор. ТП-68</t>
  </si>
  <si>
    <t>КЛ-10кВ от оп.10 ВЛЗ-10кВ до ТП-68</t>
  </si>
  <si>
    <t>КЛ-10кВ от ТП-33 - ТП-68</t>
  </si>
  <si>
    <t>Отпайка ВЛ-10кВ на КТП-64</t>
  </si>
  <si>
    <t>Отпайка ВЛ-10кВ от оп.№34 до КТП-38</t>
  </si>
  <si>
    <t>КЛ-10 кВ ПС-147 - ТП-63</t>
  </si>
  <si>
    <t>КЛ-10кВ РТП-4- ТП-75</t>
  </si>
  <si>
    <t>ВЛ-10кВ отпайка к КТП-49</t>
  </si>
  <si>
    <t>ВЛ-10кВ отпайка к КТП-65 (СХТ)</t>
  </si>
  <si>
    <t>Отпайка от ВЛ-10кВ к КТП-96</t>
  </si>
  <si>
    <t>Отпайка от ВЛ-10кВ к КТП-48</t>
  </si>
  <si>
    <t>КЛ-10 кВ от ТП-66 - ТП-КПП</t>
  </si>
  <si>
    <t>Отпайка от ВЛ-10кВ к КТП-2-02-05 "Вяльгино"</t>
  </si>
  <si>
    <t>КЛ-10кВ РП-522 - РП-70</t>
  </si>
  <si>
    <t>КЛ-10кВ  РП-70 - ТП-КОС  Т-3</t>
  </si>
  <si>
    <t>КЛ-10кВ ПС-245 - РП-500 (вв.1)</t>
  </si>
  <si>
    <t>2КЛ-10кВ ПС-245 - РП-500 (вв.2)</t>
  </si>
  <si>
    <t>отпайка от оп.187 ВЛЗ-10кВ в ст. СТП-162-03-17</t>
  </si>
  <si>
    <t>СБ-10 3х70</t>
  </si>
  <si>
    <t>АСБ-10 3х95</t>
  </si>
  <si>
    <t>АСБ2л-10 3х95</t>
  </si>
  <si>
    <t>СИП-3 1х70</t>
  </si>
  <si>
    <t>АВВГ-10 3х95</t>
  </si>
  <si>
    <t>АСБ-10 3х185</t>
  </si>
  <si>
    <t>СБ-10 3х95</t>
  </si>
  <si>
    <t>АСБ-10 3х70</t>
  </si>
  <si>
    <t>1972</t>
  </si>
  <si>
    <t>ААШВ-10 3х120</t>
  </si>
  <si>
    <t>АСБ-10 3х120</t>
  </si>
  <si>
    <t>1973</t>
  </si>
  <si>
    <t>СИП 3 1х50</t>
  </si>
  <si>
    <t>СИП-3 1х50</t>
  </si>
  <si>
    <t>ААШв-10 3х95</t>
  </si>
  <si>
    <t>2х0,15</t>
  </si>
  <si>
    <t>1976</t>
  </si>
  <si>
    <t>ААБ-10 3х120</t>
  </si>
  <si>
    <t>ААБ-10 3х185</t>
  </si>
  <si>
    <t>1974</t>
  </si>
  <si>
    <t>АСБ-10 3х240</t>
  </si>
  <si>
    <t>ЦАСБ-10 3х120</t>
  </si>
  <si>
    <t>АСБу-10   3х95</t>
  </si>
  <si>
    <t>АСБ-10   3х120</t>
  </si>
  <si>
    <t>ААБ-10 3х95</t>
  </si>
  <si>
    <t>ААШВ-10 3х185</t>
  </si>
  <si>
    <t>ЦАСБ-10 3х95</t>
  </si>
  <si>
    <t>2х 0,33</t>
  </si>
  <si>
    <t>2х 0,29</t>
  </si>
  <si>
    <t>ААШВ-10 3х95</t>
  </si>
  <si>
    <t>СИП-3   1х70</t>
  </si>
  <si>
    <t>АСБ2л-10   3х120</t>
  </si>
  <si>
    <t>АВВГ-10   3х70</t>
  </si>
  <si>
    <t>ААБ-10 3х50</t>
  </si>
  <si>
    <t>ААШВ-10 3х70</t>
  </si>
  <si>
    <t>3х 0,25</t>
  </si>
  <si>
    <t>СИП3 1х70</t>
  </si>
  <si>
    <t>1989</t>
  </si>
  <si>
    <t>2х 0,32</t>
  </si>
  <si>
    <t>2х 0,365</t>
  </si>
  <si>
    <t>2х0,55</t>
  </si>
  <si>
    <t xml:space="preserve">ЦАСБ-10 3х120 </t>
  </si>
  <si>
    <t>АСБу-10 3х120</t>
  </si>
  <si>
    <t>А-35</t>
  </si>
  <si>
    <t>ААБ-3х70</t>
  </si>
  <si>
    <t>ААШВ-10  3х70</t>
  </si>
  <si>
    <t xml:space="preserve">АСБ 3х120 </t>
  </si>
  <si>
    <t xml:space="preserve">АСБ 3х70 </t>
  </si>
  <si>
    <t>ААБл-10   3х95</t>
  </si>
  <si>
    <t>2005</t>
  </si>
  <si>
    <t>2х1,8</t>
  </si>
  <si>
    <t>1989
2011</t>
  </si>
  <si>
    <t>АПБбШв - 10 3х70</t>
  </si>
  <si>
    <t>ААШВ-10 3х120
АСБ-10 3х70</t>
  </si>
  <si>
    <t>1КЛ - ж/д №18</t>
  </si>
  <si>
    <t>1КЛ - ж/д №18-№18</t>
  </si>
  <si>
    <t>1КЛ - ж/д №18-№28</t>
  </si>
  <si>
    <t>1КЛ - ж/д №28-№21</t>
  </si>
  <si>
    <t>1КЛ - ж/д №24</t>
  </si>
  <si>
    <t>1КЛ - ж/д №24-№24</t>
  </si>
  <si>
    <t>1КЛ - ж/д №24-№35</t>
  </si>
  <si>
    <t>1КЛ - ж/д №35-№35</t>
  </si>
  <si>
    <t>1КЛ - ж/д №35</t>
  </si>
  <si>
    <t>1КЛ - ж/д №35-№33</t>
  </si>
  <si>
    <t>1КЛ - ж/д №35-№21</t>
  </si>
  <si>
    <t>1КЛ - ж/д №33-№21</t>
  </si>
  <si>
    <t>1КЛ - д/с Сказка</t>
  </si>
  <si>
    <t>1971</t>
  </si>
  <si>
    <t>1979</t>
  </si>
  <si>
    <t>1974  1991</t>
  </si>
  <si>
    <t>ААШВ 3х120</t>
  </si>
  <si>
    <t>ААПВШв 3х70+1х25</t>
  </si>
  <si>
    <t>ААПВШВ 3х70+1х25</t>
  </si>
  <si>
    <t>ААБ 3х70</t>
  </si>
  <si>
    <t>ААШВ 3х70</t>
  </si>
  <si>
    <t>ААШВ 3х95</t>
  </si>
  <si>
    <t>ААШВ 3х70 +ААБ 3х120</t>
  </si>
  <si>
    <t>0,116 + 0,174</t>
  </si>
  <si>
    <t>1КЛ - ж/д №25</t>
  </si>
  <si>
    <t>1КЛ - ж/д №25-№25</t>
  </si>
  <si>
    <t>2КЛ - ж/д №26</t>
  </si>
  <si>
    <t>1КЛ - ж/д №26-№32</t>
  </si>
  <si>
    <t>2КЛ - ж/д №27</t>
  </si>
  <si>
    <t>1КЛ - ж/д №25-№29</t>
  </si>
  <si>
    <t>1КЛ - ж/д №29-№29</t>
  </si>
  <si>
    <t>1КЛ - ж/д №31</t>
  </si>
  <si>
    <t>1КЛ - ж/д №30-№31</t>
  </si>
  <si>
    <t>1КЛ - ж/д №30-№29</t>
  </si>
  <si>
    <t>1КЛ - ж/д №31-№32</t>
  </si>
  <si>
    <t>1КЛ - ж/д №34</t>
  </si>
  <si>
    <t xml:space="preserve">1979   </t>
  </si>
  <si>
    <t>2 х 0,148</t>
  </si>
  <si>
    <t>2 х 0,11</t>
  </si>
  <si>
    <t>ААБ 3х70+1х25</t>
  </si>
  <si>
    <t>АПВБ-3х95+1х35</t>
  </si>
  <si>
    <t>2 ААШВ 3х95</t>
  </si>
  <si>
    <t>АПВБ 3х70+1х25</t>
  </si>
  <si>
    <t>АСБ 3х70+1х25</t>
  </si>
  <si>
    <t>АВБбШв 4х95</t>
  </si>
  <si>
    <t>2КЛ - ж/д №14</t>
  </si>
  <si>
    <t>2КЛ - ЦТП</t>
  </si>
  <si>
    <t>4КЛ - ж/д №36</t>
  </si>
  <si>
    <t>4КЛ - магазин</t>
  </si>
  <si>
    <t>2КЛ - ж/д №37</t>
  </si>
  <si>
    <t>2КЛ - д/с Радуга</t>
  </si>
  <si>
    <t>2 х 0,147</t>
  </si>
  <si>
    <t>4 х 0,17</t>
  </si>
  <si>
    <t>2 х 0,078</t>
  </si>
  <si>
    <t>2 х 0,093</t>
  </si>
  <si>
    <t>ААБ 3х70+1х35</t>
  </si>
  <si>
    <t>АСБ 3х95+1х50</t>
  </si>
  <si>
    <t xml:space="preserve">АВВБ 3х120+1х35 
АПВБ 3х95+1х35   </t>
  </si>
  <si>
    <t>АСБ 3х95+1х50 
АВВГ-4х50</t>
  </si>
  <si>
    <t>ВЛИ-0,4кВ ф. Инженерная</t>
  </si>
  <si>
    <t xml:space="preserve">ВЛИ-0,4кВ ф.Тенистый </t>
  </si>
  <si>
    <t>СИП-2А 3х95+1х95+1х25</t>
  </si>
  <si>
    <t>КЛ-0,4кВ ф. Сибирская</t>
  </si>
  <si>
    <t>ВЛИ-0,4кВ ф. Сибирская</t>
  </si>
  <si>
    <t>КЛ-0,4кВ ф. Сиреневая</t>
  </si>
  <si>
    <t>ВЛИ-0,4кВ ф.ул.Сиреневая</t>
  </si>
  <si>
    <t>КЛ-0,4кВ ф. Тенистый бульвар</t>
  </si>
  <si>
    <t>ВЛИ-0,4кВ ф.Тенистый бульвар</t>
  </si>
  <si>
    <t>АВВГ 4х95</t>
  </si>
  <si>
    <t>1КЛ - ж/д №1</t>
  </si>
  <si>
    <t>2КЛ - ж/д №2</t>
  </si>
  <si>
    <t>1КЛ - ж/д №2-№4</t>
  </si>
  <si>
    <t>1КЛ - ж/д №2-№5</t>
  </si>
  <si>
    <t>1КЛ - ж/д №3</t>
  </si>
  <si>
    <t>1КЛ - ж/д №6</t>
  </si>
  <si>
    <t>1КЛ - ж/д №1-№3</t>
  </si>
  <si>
    <t>1КЛ - ж/д №6-№5</t>
  </si>
  <si>
    <t>1КЛ - ж/д №6-№7</t>
  </si>
  <si>
    <t>1КЛ - ж/д №27</t>
  </si>
  <si>
    <t>1КЛ - ж/д №27а</t>
  </si>
  <si>
    <t>1КЛ - ж/д №27-№27а</t>
  </si>
  <si>
    <t>2КЛ - ж/д №40</t>
  </si>
  <si>
    <t>1КЛ - ж/д №3-№7</t>
  </si>
  <si>
    <t>1КЛ - ж/д №5-№4</t>
  </si>
  <si>
    <t>1КЛ -Клуб Дымок</t>
  </si>
  <si>
    <t>АСБ 3х95+1х35</t>
  </si>
  <si>
    <t>2 х 0,098</t>
  </si>
  <si>
    <t>ААШВ 3х70+1х25</t>
  </si>
  <si>
    <t>ААБ 3х95+1х50</t>
  </si>
  <si>
    <t>ААБ 3х95+1х35</t>
  </si>
  <si>
    <t>ААШВ 3х95+1х35</t>
  </si>
  <si>
    <t>ПВБГ 3х95+1х35</t>
  </si>
  <si>
    <t>0,15   0,15</t>
  </si>
  <si>
    <t>АСБ2л-4х95</t>
  </si>
  <si>
    <t>ААБ 3х120+1х35</t>
  </si>
  <si>
    <t>ААБ 3х50+1х25
ААБ 3х70</t>
  </si>
  <si>
    <t>2КЛ - ж/д №16</t>
  </si>
  <si>
    <t>2х0,168</t>
  </si>
  <si>
    <t xml:space="preserve"> ААШВ 3х70</t>
  </si>
  <si>
    <t>1КЛ - ж/д №16-№28</t>
  </si>
  <si>
    <t>ААБ 3х50+1х25</t>
  </si>
  <si>
    <t>КЛ - ж/д №17</t>
  </si>
  <si>
    <t xml:space="preserve"> АВБбШв 4х95      </t>
  </si>
  <si>
    <t>КБАу 3х95+1х50</t>
  </si>
  <si>
    <t>ААБ 3х120</t>
  </si>
  <si>
    <t>АВВГ 3х120+1х70</t>
  </si>
  <si>
    <t>1КЛ - ж/д №19</t>
  </si>
  <si>
    <t xml:space="preserve"> ААБ 3х120</t>
  </si>
  <si>
    <t>1КЛ - ж/д №19-№19</t>
  </si>
  <si>
    <t>1КЛ - ж/д №19-№20</t>
  </si>
  <si>
    <t>ААШВ 3х70+1х35</t>
  </si>
  <si>
    <t>1КЛ - ж/д №20-№20</t>
  </si>
  <si>
    <t>2КЛ-Центр детского творчества</t>
  </si>
  <si>
    <t xml:space="preserve"> СБ 3х50+1х25</t>
  </si>
  <si>
    <t>1КЛ - ж/д №48-№28</t>
  </si>
  <si>
    <t xml:space="preserve"> СБ 3х50+1х35</t>
  </si>
  <si>
    <t>1КЛ - ж/д №41</t>
  </si>
  <si>
    <t xml:space="preserve"> ААБ 3х70+1х35</t>
  </si>
  <si>
    <t>1КЛ - ж/д №45</t>
  </si>
  <si>
    <t>1КЛ - ж/д №45-№44</t>
  </si>
  <si>
    <t xml:space="preserve"> ААБ 3х95</t>
  </si>
  <si>
    <t>1КЛ - ж/д №45-№45</t>
  </si>
  <si>
    <t>1КЛ - ж/д №20</t>
  </si>
  <si>
    <t xml:space="preserve"> ААБ 3х70+1х25</t>
  </si>
  <si>
    <t>2КЛ - ж/д №50</t>
  </si>
  <si>
    <t>2 х 0,24</t>
  </si>
  <si>
    <t xml:space="preserve"> ААБ 3х240</t>
  </si>
  <si>
    <t>1КЛ - д/с Ласточка</t>
  </si>
  <si>
    <t>АВВГ 3х35+1х16</t>
  </si>
  <si>
    <t>2КЛ - школа №6</t>
  </si>
  <si>
    <t>2 х 0,08</t>
  </si>
  <si>
    <t>1КЛ - тир</t>
  </si>
  <si>
    <t>ВВГ 5х6</t>
  </si>
  <si>
    <t>1КЛ - ж/д №42-№41</t>
  </si>
  <si>
    <t xml:space="preserve"> ААБ 3х70</t>
  </si>
  <si>
    <t>1КЛ - ж/д №42</t>
  </si>
  <si>
    <t>1КЛ - ж/д №42-№42</t>
  </si>
  <si>
    <t>1КЛ - ж/д №42а</t>
  </si>
  <si>
    <t>1КЛ - ж/д №43</t>
  </si>
  <si>
    <t xml:space="preserve"> АПВБ 3х70+1х25</t>
  </si>
  <si>
    <t>1КЛ - ж/д №43-№43</t>
  </si>
  <si>
    <t>1КЛ - ж/д №43-№44</t>
  </si>
  <si>
    <t>1КЛ - ж/д №44-№44</t>
  </si>
  <si>
    <t>ААБ 3х95</t>
  </si>
  <si>
    <t>АПВБ-3х70+1х25</t>
  </si>
  <si>
    <t>2КЛ - ж/д №46-№47</t>
  </si>
  <si>
    <t>1КЛ - ж/д №47-№48</t>
  </si>
  <si>
    <t>1КЛ - ж/д №47</t>
  </si>
  <si>
    <t>1КЛ - ж/д №44-№47</t>
  </si>
  <si>
    <t>2КЛ - д/с Ласточка</t>
  </si>
  <si>
    <t>2 х 0,12</t>
  </si>
  <si>
    <t>АСБ-10 3х50 
ААШВ-10 3х70</t>
  </si>
  <si>
    <t>2КЛ - Администрация</t>
  </si>
  <si>
    <t>1968
1996</t>
  </si>
  <si>
    <t>2 х 0,2
2 х 0,12</t>
  </si>
  <si>
    <t>АСБ 3х95+1х50
АСБу 3х95+1х50</t>
  </si>
  <si>
    <t>2КЛ - ж/д №3</t>
  </si>
  <si>
    <t>2КЛ - ж/д №9</t>
  </si>
  <si>
    <t>2 х 0,1</t>
  </si>
  <si>
    <t>2КЛ - ж/д №10</t>
  </si>
  <si>
    <t>1КЛ - ж/д №11</t>
  </si>
  <si>
    <t>1КЛ - ж/д №12</t>
  </si>
  <si>
    <t>ААБ 3х150</t>
  </si>
  <si>
    <t>1КЛ - ж/д №11-№12</t>
  </si>
  <si>
    <t>1КЛ - ж/д №15</t>
  </si>
  <si>
    <t>ААШВ 3х50+1х25</t>
  </si>
  <si>
    <t>1КЛ - ж/д №16</t>
  </si>
  <si>
    <t>1КЛ - ж/д №15-№16</t>
  </si>
  <si>
    <t>2КЛ - ж/д №44</t>
  </si>
  <si>
    <t>АВВГ 3х25+1х16</t>
  </si>
  <si>
    <t>1КЛ - ж/д №13</t>
  </si>
  <si>
    <t>1КЛ - ж/д №14</t>
  </si>
  <si>
    <t>2КЛ - ж/д №17</t>
  </si>
  <si>
    <t>2 х 0,18</t>
  </si>
  <si>
    <t>2КЛ - ж/д №17-№18</t>
  </si>
  <si>
    <t>2КЛ - ж/д №18-№19</t>
  </si>
  <si>
    <t>2 х 0,084</t>
  </si>
  <si>
    <t>4КЛ -    школа №7</t>
  </si>
  <si>
    <t>2КЛ - д.39 (экологический центр)</t>
  </si>
  <si>
    <t>2 х 0,073</t>
  </si>
  <si>
    <t>2КЛ - д.42 (детский дом)</t>
  </si>
  <si>
    <t>2 х 0,15</t>
  </si>
  <si>
    <t xml:space="preserve">1991
1973  </t>
  </si>
  <si>
    <t>1991
1972</t>
  </si>
  <si>
    <t xml:space="preserve">1991
1975  </t>
  </si>
  <si>
    <t xml:space="preserve">1991
1981  </t>
  </si>
  <si>
    <t>0,019
0,031</t>
  </si>
  <si>
    <t>КБАу 3х95+1х50
АСБ 3х150+1х50</t>
  </si>
  <si>
    <t>КБАу 3х95+1х50
ААШВ 3х70+1х35</t>
  </si>
  <si>
    <t>КБу 3х95+1х50
АВБШв 3х70+1х25</t>
  </si>
  <si>
    <t>АВВГ 3х185+1х120
АВБШв 3х185+1х50</t>
  </si>
  <si>
    <t>ВЛ-0,4кВ фидер Ильинский</t>
  </si>
  <si>
    <t>СИП2А 3х95+1х95+1х25; СИП4 4х70+1х25</t>
  </si>
  <si>
    <t>2КЛ - ж/д.12</t>
  </si>
  <si>
    <t>1КЛ - ж/д.20</t>
  </si>
  <si>
    <t>1КЛ - энерго-сбыт</t>
  </si>
  <si>
    <t>1КЛ - ж/д.20- энерго-сбыт</t>
  </si>
  <si>
    <t>2 х 0,04</t>
  </si>
  <si>
    <t xml:space="preserve">АВВГ 3х120+1х50 </t>
  </si>
  <si>
    <t xml:space="preserve">ААБ 3х120   </t>
  </si>
  <si>
    <t xml:space="preserve">АВВБ 3х50+1х25   </t>
  </si>
  <si>
    <t>2КЛ -ж/д.9</t>
  </si>
  <si>
    <t>2КЛ -ж/д11</t>
  </si>
  <si>
    <t>АСБ 3х150+ 1х50</t>
  </si>
  <si>
    <t>1КЛ -ж/д13</t>
  </si>
  <si>
    <t>1КЛ - ж/д №16-№13</t>
  </si>
  <si>
    <t>ААШВ 3х95+1х50</t>
  </si>
  <si>
    <t>1КЛ - ж/д №16-№16</t>
  </si>
  <si>
    <t>1КЛ - ж/д №16-№17</t>
  </si>
  <si>
    <t>АПВБ 3х50+1х25</t>
  </si>
  <si>
    <t>1КЛ -ж/д15</t>
  </si>
  <si>
    <t>1КЛ - ж/д №15-№15</t>
  </si>
  <si>
    <t>1КЛ - ж/д №15-№17</t>
  </si>
  <si>
    <t>1КЛ - ж/д №22</t>
  </si>
  <si>
    <t>АПВБ 3х35+1х16</t>
  </si>
  <si>
    <t>1КЛ - ж/д №22-№22</t>
  </si>
  <si>
    <t>0,084
0,031</t>
  </si>
  <si>
    <t>ААШВ 3х120
ААБ 3х70</t>
  </si>
  <si>
    <t>2КЛ -школа №8</t>
  </si>
  <si>
    <t>2 х 0,13</t>
  </si>
  <si>
    <t>СБ 3х185+1х50</t>
  </si>
  <si>
    <t>1КЛ - бассейн</t>
  </si>
  <si>
    <t xml:space="preserve">ААБ 3х25+1х16   </t>
  </si>
  <si>
    <t>2КЛ -ж/д.1</t>
  </si>
  <si>
    <t>2х0,075</t>
  </si>
  <si>
    <t>1КЛ - д. №3</t>
  </si>
  <si>
    <t>1КЛ - д. №2</t>
  </si>
  <si>
    <t>1КЛ - д. №2-№3</t>
  </si>
  <si>
    <t>2х0,063</t>
  </si>
  <si>
    <t>1КЛ - д. №4</t>
  </si>
  <si>
    <t>АСБ 3х120+1х35</t>
  </si>
  <si>
    <t>1КЛ - д. №5</t>
  </si>
  <si>
    <t>АВБбШв 3х150+1х50</t>
  </si>
  <si>
    <t>2КЛ - Ком.финансов</t>
  </si>
  <si>
    <t>1КЛ -ж/д.№6</t>
  </si>
  <si>
    <t>1КЛ -ж/д.№7</t>
  </si>
  <si>
    <t>1КЛ -ж/д.№7-№8</t>
  </si>
  <si>
    <t>АСБ 3х120+1х50</t>
  </si>
  <si>
    <t>2х0,005</t>
  </si>
  <si>
    <t>АВБбШв 4х70</t>
  </si>
  <si>
    <t>2х630</t>
  </si>
  <si>
    <t>1КЛ - ж/д №8</t>
  </si>
  <si>
    <t>АПВБ 3х70+1х16</t>
  </si>
  <si>
    <t>1КЛ - ж/д №8-№9</t>
  </si>
  <si>
    <t>1КЛ - ж/д. №17</t>
  </si>
  <si>
    <t>1КЛ - ж/д. №17а</t>
  </si>
  <si>
    <t>1КЛ - ж/д. №17-№17а</t>
  </si>
  <si>
    <t>1КЛ - ж/д. №18</t>
  </si>
  <si>
    <t>2КЛ -ж/д.26</t>
  </si>
  <si>
    <t>2КЛ -школа №4</t>
  </si>
  <si>
    <t>2 х 0,27</t>
  </si>
  <si>
    <t>АВВГ 3х120+1х35</t>
  </si>
  <si>
    <t>4КЛ -Дом быта</t>
  </si>
  <si>
    <t>4 х 0,14</t>
  </si>
  <si>
    <t>АВВГ 3х150+1х50</t>
  </si>
  <si>
    <t>АСБ 3х120+1х35
АСБ 3х95+1х35</t>
  </si>
  <si>
    <t>фидер 143-10</t>
  </si>
  <si>
    <t>1КЛ - АБК Горсеть</t>
  </si>
  <si>
    <t>1КЛ - токарка- АБК</t>
  </si>
  <si>
    <t>1КЛ - токарка</t>
  </si>
  <si>
    <t>АСБ 4х70</t>
  </si>
  <si>
    <t>2КЛ - гаражи Горсеть</t>
  </si>
  <si>
    <t>2 х 0,09</t>
  </si>
  <si>
    <t>АСБ 4х50</t>
  </si>
  <si>
    <t>1КЛ - ж/д №12-№13</t>
  </si>
  <si>
    <t>1КЛ - ж/д №13-№13</t>
  </si>
  <si>
    <t>СБ 3х50+1х35</t>
  </si>
  <si>
    <t>1КЛ - ж/д. №15а</t>
  </si>
  <si>
    <t>1КЛ - ж/д. №15а-№15</t>
  </si>
  <si>
    <t>1КЛ - ж/д. №15-№14</t>
  </si>
  <si>
    <t>АСБ 3х185+1х50</t>
  </si>
  <si>
    <t>1КЛ - ж/д. №16-№16</t>
  </si>
  <si>
    <t>АВВБ 3х95+1х35</t>
  </si>
  <si>
    <t>1КЛ - ж/д №18-№20</t>
  </si>
  <si>
    <t>1КЛ - ж/д. №19</t>
  </si>
  <si>
    <t>2КЛ - ж/д №41</t>
  </si>
  <si>
    <t>2 х 0,125</t>
  </si>
  <si>
    <t>1КЛ - горгаз</t>
  </si>
  <si>
    <t>1КЛ-0,4кВ - горгаз-полиция</t>
  </si>
  <si>
    <t>АВбБШв-4х95</t>
  </si>
  <si>
    <t>2КЛ - ж/д №1</t>
  </si>
  <si>
    <t>2 х 0,075</t>
  </si>
  <si>
    <t>АВВГ 3х120+1х50</t>
  </si>
  <si>
    <t>2КЛ - стоматология</t>
  </si>
  <si>
    <t>ААШВ 3х150+1х50</t>
  </si>
  <si>
    <t>2КЛ - ж/д №4</t>
  </si>
  <si>
    <t>2 х 0,2</t>
  </si>
  <si>
    <t>АПВБ 3х120+1х35</t>
  </si>
  <si>
    <t>1КЛ - ж/д №4-№6</t>
  </si>
  <si>
    <t>1КЛ - ж/д №7</t>
  </si>
  <si>
    <t>АВВГ 3х120</t>
  </si>
  <si>
    <t>2КЛ - д/с Незабудка</t>
  </si>
  <si>
    <t>2 х 0,06</t>
  </si>
  <si>
    <t>1КЛ - ж/д №10</t>
  </si>
  <si>
    <t>2х0,033</t>
  </si>
  <si>
    <t>2х0,023</t>
  </si>
  <si>
    <t>1КЛ - ж/д №10 (приемный пункт)</t>
  </si>
  <si>
    <t>ААБ 3х25+1х10</t>
  </si>
  <si>
    <t>ААШВ 3х185</t>
  </si>
  <si>
    <t>1КЛ - ж/д №11-№9</t>
  </si>
  <si>
    <t>1КЛ - ж/д №5</t>
  </si>
  <si>
    <t>АСБ 3х185</t>
  </si>
  <si>
    <t>1КЛ - ж/д №5-№22</t>
  </si>
  <si>
    <t>СБ 3х95+1х35</t>
  </si>
  <si>
    <t>2КЛ - ж/д №42</t>
  </si>
  <si>
    <t>2КЛ - поликлиника</t>
  </si>
  <si>
    <t>2 х 0,185</t>
  </si>
  <si>
    <t>2КЛ - Борисова 2</t>
  </si>
  <si>
    <t>2 х 0,07</t>
  </si>
  <si>
    <t>АСБ2л 4х185</t>
  </si>
  <si>
    <t>2КЛ - общ. быт. Корп.</t>
  </si>
  <si>
    <t>2КЛ - блок теор. занятий</t>
  </si>
  <si>
    <t>2 х 0,135</t>
  </si>
  <si>
    <t>ААБ 3х35</t>
  </si>
  <si>
    <t>2КЛ - мастерские</t>
  </si>
  <si>
    <t>2 х 0,071</t>
  </si>
  <si>
    <t xml:space="preserve">ААБ 3х150 </t>
  </si>
  <si>
    <t>2КЛ - инфекц. отд.</t>
  </si>
  <si>
    <t>2КЛ - СЭС</t>
  </si>
  <si>
    <t>0,163+0,18</t>
  </si>
  <si>
    <t>1971
2014</t>
  </si>
  <si>
    <t>ААБ 3х50+1х25
АВБбШв-4х95</t>
  </si>
  <si>
    <t>1КЛ - хоз. блок</t>
  </si>
  <si>
    <t>фидер 143-11</t>
  </si>
  <si>
    <t>2 х 0,139</t>
  </si>
  <si>
    <t>2КЛ - ж/д №4а</t>
  </si>
  <si>
    <t>2 х 0,19</t>
  </si>
  <si>
    <t>1КЛ - ж/д №4</t>
  </si>
  <si>
    <t>1КЛ - ж/д №4-д.5</t>
  </si>
  <si>
    <t>2КЛ - ж/д №6</t>
  </si>
  <si>
    <t>2КЛ - ж/д №7</t>
  </si>
  <si>
    <t>2 х 0,025</t>
  </si>
  <si>
    <t>ААБ 3х50</t>
  </si>
  <si>
    <t>2КЛ - ж/д №8</t>
  </si>
  <si>
    <t>2 х 0,16</t>
  </si>
  <si>
    <t>2КЛ - ж/д №43</t>
  </si>
  <si>
    <t>ААШВ 3х35+1х16
ААШВ 3х35+1х16  АВБбШв 4х70</t>
  </si>
  <si>
    <t>0,08  
0,044 + 0,036</t>
  </si>
  <si>
    <t>1989   
1989   2004</t>
  </si>
  <si>
    <t>1КЛ - ж/д №32</t>
  </si>
  <si>
    <t>1КЛ - ж/д №32-№31</t>
  </si>
  <si>
    <t>1КЛ - ж/д №31-№31</t>
  </si>
  <si>
    <t>1КЛ - ж/д №31-№30</t>
  </si>
  <si>
    <t>2КЛ - ж/д №33</t>
  </si>
  <si>
    <t>2КЛ - ж/д №34</t>
  </si>
  <si>
    <t>1КЛ - ж/д №36</t>
  </si>
  <si>
    <t>1КЛ - ж/д №35-№36</t>
  </si>
  <si>
    <t>1КЛ - ж/д №37</t>
  </si>
  <si>
    <t>1КЛ - ж/д №37-№30</t>
  </si>
  <si>
    <t>2КЛ - ж/д №41 (д/с Рябинка)</t>
  </si>
  <si>
    <t>ААШВ 3х120+1х35</t>
  </si>
  <si>
    <t>2х0,05</t>
  </si>
  <si>
    <t>2х0,17</t>
  </si>
  <si>
    <t>2х0,21</t>
  </si>
  <si>
    <t>АПВБ 3х50+1х25
ААБ 3х120</t>
  </si>
  <si>
    <t>АСБ 3х70+1х25
АСБ 3х120+1х25</t>
  </si>
  <si>
    <t>0,043
0,053</t>
  </si>
  <si>
    <t>1971
2004</t>
  </si>
  <si>
    <t>2КЛ - ж/д №22</t>
  </si>
  <si>
    <t>2х0,07</t>
  </si>
  <si>
    <t>АСБу 3х50+1х25</t>
  </si>
  <si>
    <t>1КЛ - ж/д №21-№20</t>
  </si>
  <si>
    <t>1КЛ - ж/д №26-№20</t>
  </si>
  <si>
    <t>1КЛ - ж/д №26-№27</t>
  </si>
  <si>
    <t>1КЛ - ж/д №23</t>
  </si>
  <si>
    <t>АВВБ 3х35+1х16</t>
  </si>
  <si>
    <t>1КЛ - ж/д №23-№23</t>
  </si>
  <si>
    <t>2КЛ - ж/д №25</t>
  </si>
  <si>
    <t>0,088   0,136</t>
  </si>
  <si>
    <t>1КЛ - ж/д №26</t>
  </si>
  <si>
    <t>1КЛ - ж/д №26-№26</t>
  </si>
  <si>
    <t>1КЛ - ж/д №27-№27</t>
  </si>
  <si>
    <t>2КЛ - ж/д №28</t>
  </si>
  <si>
    <t>2 х 0,092</t>
  </si>
  <si>
    <t>2КЛ - ж/д №29 (Осыкин)</t>
  </si>
  <si>
    <t>2 х 0,22</t>
  </si>
  <si>
    <t>фидер 143-12</t>
  </si>
  <si>
    <t xml:space="preserve"> 1х250</t>
  </si>
  <si>
    <t>КЛ-оп.№1 ф.Московский</t>
  </si>
  <si>
    <t>АВБбШв 4х120</t>
  </si>
  <si>
    <t>ВЛ-0,4кВ ф.Московский</t>
  </si>
  <si>
    <t>КЛ-школа №1</t>
  </si>
  <si>
    <t>КЛ-д/с Зоренька</t>
  </si>
  <si>
    <t>ААШв 3х70+1х25</t>
  </si>
  <si>
    <t>КЛ - ж/д №51</t>
  </si>
  <si>
    <t>АВВГ 3х95+1х35</t>
  </si>
  <si>
    <t xml:space="preserve">1КЛ-оп.№3 ф.Советский </t>
  </si>
  <si>
    <t>АВБбШв 4х150</t>
  </si>
  <si>
    <t>ВЛ-0,4кВ ф.Советский</t>
  </si>
  <si>
    <t>СИП2А 3х95+1х95+1х16</t>
  </si>
  <si>
    <t xml:space="preserve">1КЛ-оп.№1 ф.Чернышевский </t>
  </si>
  <si>
    <t>ВЛ-0,4кВ ф.Чернышевский</t>
  </si>
  <si>
    <t>СИП2 3х70+1х70+1х16</t>
  </si>
  <si>
    <t xml:space="preserve">1КЛ-оп.№2 ф.Петровский </t>
  </si>
  <si>
    <t xml:space="preserve">ВЛ-0,4кВ ф.Петровский </t>
  </si>
  <si>
    <t>СИП2 3х95+1х95+1х25</t>
  </si>
  <si>
    <t>2КЛ - ж/д №38</t>
  </si>
  <si>
    <t>2КЛ - ж/д №38а</t>
  </si>
  <si>
    <t>2КЛ - д. №41 (нач. шк. №1)</t>
  </si>
  <si>
    <t>2КЛ - д.№52 (ул.Знаменская)</t>
  </si>
  <si>
    <t>0,059
0,058</t>
  </si>
  <si>
    <t>ААВБ4х120  
ААВБ 3х95+1х50</t>
  </si>
  <si>
    <t>1КЛ - ж/д №6 (ул.Связи)</t>
  </si>
  <si>
    <t xml:space="preserve">2КЛ - ж/д №40   1КЛ - ж/д №40      </t>
  </si>
  <si>
    <t xml:space="preserve">2КЛ - ж/д №40а     </t>
  </si>
  <si>
    <t>2х0,1</t>
  </si>
  <si>
    <t>АВВБ 3х120+1х35</t>
  </si>
  <si>
    <t xml:space="preserve">2КЛ - ж/д №40б    </t>
  </si>
  <si>
    <t xml:space="preserve">2КЛ - ж/д №42      </t>
  </si>
  <si>
    <t xml:space="preserve">2КЛ - ж/д №50 ВРУ1    </t>
  </si>
  <si>
    <t xml:space="preserve">2КЛ - ж/д №50 от ВРУ1 до ВРУ2    </t>
  </si>
  <si>
    <t>КЛ-0,4кВ оп.1 ВЛ-0,4кВф.Шумилова</t>
  </si>
  <si>
    <t>АВВГ 4х50</t>
  </si>
  <si>
    <t>ВЛ-0,4кВ ф.Шумилова</t>
  </si>
  <si>
    <t>СИП2А 3х50+1х70+1х35; 2х16</t>
  </si>
  <si>
    <t>ААШВ 3х150+1х50   
АВВБ 3х185+1х50</t>
  </si>
  <si>
    <t>ААШВ 3х120+1х35   
АВВБ 3х95+1х35</t>
  </si>
  <si>
    <t>АВВГ 3х120+1х35   
АВВГ 3х95+1х35</t>
  </si>
  <si>
    <t>2 х 0,06    
1 х 0,06</t>
  </si>
  <si>
    <t>2 х 192</t>
  </si>
  <si>
    <t xml:space="preserve">2х630 </t>
  </si>
  <si>
    <t>фидер 143-24</t>
  </si>
  <si>
    <t>КЛ - ж/д №20</t>
  </si>
  <si>
    <t>КЛ - ж/д №20-№20</t>
  </si>
  <si>
    <t>КЛ - ж/д №20-№49</t>
  </si>
  <si>
    <t>КЛ-ж/д.6 ул.Московская</t>
  </si>
  <si>
    <t>ААШв 3х120+1х50</t>
  </si>
  <si>
    <t>2КЛ-ж/д.7 ул.Связи</t>
  </si>
  <si>
    <t>ААШв 3х50+1х25</t>
  </si>
  <si>
    <t>2КЛ-ж/д.9</t>
  </si>
  <si>
    <t>2КЛ - ж/д.18а</t>
  </si>
  <si>
    <t>2 х 0,138</t>
  </si>
  <si>
    <t>2КЛ - ж/д.18а-ж/д.16</t>
  </si>
  <si>
    <t>2 х 0,169</t>
  </si>
  <si>
    <t>2КЛ - ж/д.31</t>
  </si>
  <si>
    <t>2 х 0,3</t>
  </si>
  <si>
    <t>ААШВ 3х120+1х70</t>
  </si>
  <si>
    <t>1КЛ - ж/д.47</t>
  </si>
  <si>
    <t>1КЛ - ж/д.8</t>
  </si>
  <si>
    <t>1КЛ - ж/д.8 - ж/д.47</t>
  </si>
  <si>
    <t>АВВГ 3х70+1х25</t>
  </si>
  <si>
    <t>1КЛ - РДК</t>
  </si>
  <si>
    <t>2КЛ - ж/д.10 - ж/д.16</t>
  </si>
  <si>
    <t>1КЛ-0,4кВ оп.1 ВЛ-0,4 ф.Московский</t>
  </si>
  <si>
    <t>СИА2А 3х70+1х70+1х25</t>
  </si>
  <si>
    <t>1КЛ-0,4кВ оп.1 ВЛ-0,4 ф.Знаменский</t>
  </si>
  <si>
    <t>ВЛ-0,4кВ ф.Знаменский</t>
  </si>
  <si>
    <t>СИП2А 3х70+1х70+1х25</t>
  </si>
  <si>
    <t>АСБ 3х95+1х35 
АСБ 3х50+1х25</t>
  </si>
  <si>
    <t>2КЛ-ж/д.3 ул.Связи</t>
  </si>
  <si>
    <t>АСБу 3х95+1х35</t>
  </si>
  <si>
    <t xml:space="preserve">1КЛ-ж/д.6 </t>
  </si>
  <si>
    <t xml:space="preserve">3КЛ - ж/д.3 -ж/д.19б </t>
  </si>
  <si>
    <t>2х0,07 + 0,07</t>
  </si>
  <si>
    <t xml:space="preserve">4КЛ-школа №9 </t>
  </si>
  <si>
    <t>4х0,08</t>
  </si>
  <si>
    <t>АСБу 3х120+1х35</t>
  </si>
  <si>
    <t>2АПБбШв 4х50 + 
1АПБбШв 3х16+1х10</t>
  </si>
  <si>
    <t>2КЛ-ж/д.4</t>
  </si>
  <si>
    <t>2КЛ-ж/д.44</t>
  </si>
  <si>
    <t>2х 0,065</t>
  </si>
  <si>
    <t>2х 0,16</t>
  </si>
  <si>
    <t xml:space="preserve">1КЛ-оп.№1 ф.Новгородский </t>
  </si>
  <si>
    <t xml:space="preserve">ВЛ-0,4кВ ф.Новгородский </t>
  </si>
  <si>
    <t>СИП2А 3х95+1х95</t>
  </si>
  <si>
    <t>КЛ-0,4кВ ф.Танкистов</t>
  </si>
  <si>
    <t>ВЛ-0,4кВ ф.Танкистов</t>
  </si>
  <si>
    <t xml:space="preserve">1КЛ-оп.№5 ф.Новгородский </t>
  </si>
  <si>
    <t>АСБ 3х120+1х50
АСБ 3х95+1х35</t>
  </si>
  <si>
    <t>ААШВ 3х120+1х35
ААШВ 3х95+1х35</t>
  </si>
  <si>
    <t>2КЛ-ж/д.1</t>
  </si>
  <si>
    <t>ААБл 3х120</t>
  </si>
  <si>
    <t xml:space="preserve">1КЛ-ж/д.3 </t>
  </si>
  <si>
    <t xml:space="preserve">1КЛ-ж/д.3-д.3а </t>
  </si>
  <si>
    <t>1КЛ-ж/д.3а-д.26</t>
  </si>
  <si>
    <t xml:space="preserve">1КЛ-ж/д.4а </t>
  </si>
  <si>
    <t xml:space="preserve">1КЛ-ж/д.4а-д.12 </t>
  </si>
  <si>
    <t>АВВБл 3х95+1х50</t>
  </si>
  <si>
    <t>1КЛ-ж/д.26-д.12</t>
  </si>
  <si>
    <t>1КЛ-ж/д.26</t>
  </si>
  <si>
    <t>2КЛ-ж/д.46</t>
  </si>
  <si>
    <t>ААВГ 3х120+1х50</t>
  </si>
  <si>
    <t>2КЛ-ж/д.48а</t>
  </si>
  <si>
    <t>2КЛ ж/д.48а -д.48</t>
  </si>
  <si>
    <t>1КЛ - оп.1 ВЛ-0,4кВ ф. Новгородский</t>
  </si>
  <si>
    <t>2КЛ-пождепо</t>
  </si>
  <si>
    <t>КЛ-дымокамера</t>
  </si>
  <si>
    <t>КЛ-вещевой склад</t>
  </si>
  <si>
    <t>ААШВ 3х35+1х16</t>
  </si>
  <si>
    <t>КЛ-вещевой склад - склад пенообразователя</t>
  </si>
  <si>
    <t>2КЛ-ж/д 13</t>
  </si>
  <si>
    <t>2х 0,155</t>
  </si>
  <si>
    <t xml:space="preserve">3КЛ-оп.№1 ВЛ-0,4кВ </t>
  </si>
  <si>
    <t xml:space="preserve">3х0,05   </t>
  </si>
  <si>
    <t xml:space="preserve">АВБбШв 4х120; </t>
  </si>
  <si>
    <t>ВЛ-0,4кВ ф.Б.Кузнецкая</t>
  </si>
  <si>
    <t>КЛ-0,4кВ ф.Ново-Советская ж/д5</t>
  </si>
  <si>
    <t>АСБ2л-4х120</t>
  </si>
  <si>
    <t>ВЛ-0,4кВ ф.Чичеренский</t>
  </si>
  <si>
    <t xml:space="preserve">КЛ-оп.№1 ВЛ-0,4кВ </t>
  </si>
  <si>
    <t>ВЛ-0,4кВ ф.ж.д.20а</t>
  </si>
  <si>
    <t>1х1000</t>
  </si>
  <si>
    <t>1,515+1,65</t>
  </si>
  <si>
    <t xml:space="preserve">ААШВ-10 3х120; 
АСБ2л-3х120       </t>
  </si>
  <si>
    <t>фидер 143-15,  143-31</t>
  </si>
  <si>
    <t xml:space="preserve">ААШВ-10 3х120       </t>
  </si>
  <si>
    <t>2КЛ-блок "А"</t>
  </si>
  <si>
    <t>2х0,18</t>
  </si>
  <si>
    <t>АВВГ 3х185+1х50</t>
  </si>
  <si>
    <t>2КЛ-блок "А" (реанимация)</t>
  </si>
  <si>
    <t>2КЛ-блок "Б"</t>
  </si>
  <si>
    <t>2х0,04+
2х0,03</t>
  </si>
  <si>
    <t>КЛ-СЭС</t>
  </si>
  <si>
    <t>КЛ-кислородная станция</t>
  </si>
  <si>
    <t>АВВГ 4х16</t>
  </si>
  <si>
    <t>2АВВГ 3х70+1х25
АВВГ 3х185+1х50</t>
  </si>
  <si>
    <t>2КЛ - ЦРБ</t>
  </si>
  <si>
    <t>2КЛ-блок "А"(реанимация)</t>
  </si>
  <si>
    <t>2х0,12</t>
  </si>
  <si>
    <t>2КЛ-блок "В"</t>
  </si>
  <si>
    <t>2х0,13</t>
  </si>
  <si>
    <t>КЛ-детская поликлиника</t>
  </si>
  <si>
    <t>АВБбШв 4х185</t>
  </si>
  <si>
    <t>КЛ-прачечная</t>
  </si>
  <si>
    <t>КЛ-котельная</t>
  </si>
  <si>
    <t>КЛ-морг</t>
  </si>
  <si>
    <t>КЛ-заглубленное здание</t>
  </si>
  <si>
    <t>АВВГ 3х50+1х25</t>
  </si>
  <si>
    <t>фидер 143-17</t>
  </si>
  <si>
    <t xml:space="preserve">АСБ-10 3х120       </t>
  </si>
  <si>
    <t>2х 0,19</t>
  </si>
  <si>
    <t>КЛ-ж/д.2</t>
  </si>
  <si>
    <t>АСБ 3х120</t>
  </si>
  <si>
    <t>КЛ-магазин</t>
  </si>
  <si>
    <t>КЛ-ж/д.2 - ж/д.2</t>
  </si>
  <si>
    <t>КЛ-ж/д.2 - магазин</t>
  </si>
  <si>
    <t>2КЛ-ж/д.3</t>
  </si>
  <si>
    <t>2х 0,105</t>
  </si>
  <si>
    <t>КЛ-ж/д.4</t>
  </si>
  <si>
    <t>КЛ-ж/д.4-д.7</t>
  </si>
  <si>
    <t>КЛ-ж/д.4-д.38(маг.)</t>
  </si>
  <si>
    <t>КЛ-ж/д.5</t>
  </si>
  <si>
    <t>КЛ-ж/д.5-д.7</t>
  </si>
  <si>
    <t>КЛ-ж/д.36 (налоговая)</t>
  </si>
  <si>
    <t>АСБ 4х120</t>
  </si>
  <si>
    <t>КЛ-ж/д.36-д.6</t>
  </si>
  <si>
    <t>КЛ-ж/д.6</t>
  </si>
  <si>
    <t>КЛ-ж/д.6-д.6</t>
  </si>
  <si>
    <t>2КЛ-0,4кВ - ФСКН</t>
  </si>
  <si>
    <t>0,207+0,210</t>
  </si>
  <si>
    <t>АНРБ 3х150+1х50
АСБ 3х120+1х50</t>
  </si>
  <si>
    <t>2КЛ-ж/д.54</t>
  </si>
  <si>
    <t>2х 0,22</t>
  </si>
  <si>
    <t>2КЛ-школа №2</t>
  </si>
  <si>
    <t>2х 0,164</t>
  </si>
  <si>
    <t>2КЛ-школа №3</t>
  </si>
  <si>
    <t>2х 0,072</t>
  </si>
  <si>
    <t>ААБ 3х185+1х50
ААШВ 3х150+1х35</t>
  </si>
  <si>
    <t xml:space="preserve">ЦАСБ-10 3х120       </t>
  </si>
  <si>
    <t>2КЛ-ж/д.19</t>
  </si>
  <si>
    <t>КЛ-ж/д.20</t>
  </si>
  <si>
    <t>АСБ 3х70+1х35</t>
  </si>
  <si>
    <t>КЛ-ж/д.20-д.20</t>
  </si>
  <si>
    <t>2КЛ-ж/д.21</t>
  </si>
  <si>
    <t>2КЛ-ж/д.22</t>
  </si>
  <si>
    <t>2х 0,12</t>
  </si>
  <si>
    <t>2КЛ-ж/д.23</t>
  </si>
  <si>
    <t>2х 0,18</t>
  </si>
  <si>
    <t xml:space="preserve">2х250     </t>
  </si>
  <si>
    <t>КЛ-ж/д.8</t>
  </si>
  <si>
    <t>КЛ-ж/д.11</t>
  </si>
  <si>
    <t>КЛ-ж/д.10</t>
  </si>
  <si>
    <t>КЛ-ж/д.10-д.9</t>
  </si>
  <si>
    <t>КЛ-ж/д.11-д.9</t>
  </si>
  <si>
    <t>КЛ-ж/д.13</t>
  </si>
  <si>
    <t>КЛ-ж/д.13-д.12</t>
  </si>
  <si>
    <t>КЛ-ж/д.11-д.12</t>
  </si>
  <si>
    <t>АВВБ 3х185+1х50</t>
  </si>
  <si>
    <t>КЛ-ж/д.13-д.13</t>
  </si>
  <si>
    <t>2КЛ-ж/д.14,14а</t>
  </si>
  <si>
    <t>2х0,11</t>
  </si>
  <si>
    <t>2КЛ-ж/д.15</t>
  </si>
  <si>
    <t>2х0,04</t>
  </si>
  <si>
    <t>АВВБ 3х16+1х10</t>
  </si>
  <si>
    <t>2КЛ-ж/д.16</t>
  </si>
  <si>
    <t>2х0,08</t>
  </si>
  <si>
    <t>2КЛ-ж/д.17</t>
  </si>
  <si>
    <t>АВВБ 3х50+1х16</t>
  </si>
  <si>
    <t>КЛ-ж/д.18</t>
  </si>
  <si>
    <t>КЛ-ж/д.33</t>
  </si>
  <si>
    <t>КЛ-ж/д.33-д.18</t>
  </si>
  <si>
    <t>АВВБ 3х70+1х25 
АВВБ 3х16+1х10</t>
  </si>
  <si>
    <t>2КЛ-ж/д.24</t>
  </si>
  <si>
    <t>3КЛ-ж/д.25</t>
  </si>
  <si>
    <t>3х 0,037</t>
  </si>
  <si>
    <t>КЛ-ж/д.27</t>
  </si>
  <si>
    <t>2КЛ-коррекционная школа</t>
  </si>
  <si>
    <t>ААШВ 3х50</t>
  </si>
  <si>
    <t>2КЛ-ж/д.41</t>
  </si>
  <si>
    <t>2х0,19</t>
  </si>
  <si>
    <t>ААБ 3х185+1х50</t>
  </si>
  <si>
    <t>2КЛ-ж/д.51</t>
  </si>
  <si>
    <t>2х0,26</t>
  </si>
  <si>
    <t>АСБ 3х120+1х35  
ААШВ 3х70</t>
  </si>
  <si>
    <t>0,065
0,065</t>
  </si>
  <si>
    <t xml:space="preserve">ААБ-10 3х240       </t>
  </si>
  <si>
    <t>КЛ-ж/д.29а</t>
  </si>
  <si>
    <t xml:space="preserve">  ААШВ 3х35+1х16</t>
  </si>
  <si>
    <t>КЛ-ж/д.30 - д.29а</t>
  </si>
  <si>
    <t xml:space="preserve">  ААБ 3х70+1х35</t>
  </si>
  <si>
    <t>КЛ-ж/д.29б - д.29а</t>
  </si>
  <si>
    <t>КЛ-ж/д.29б</t>
  </si>
  <si>
    <t>КЛ-ж/д.50</t>
  </si>
  <si>
    <t xml:space="preserve">  АВВГ 3х50+1х25</t>
  </si>
  <si>
    <t>КЛ-ж/д.31</t>
  </si>
  <si>
    <t>КЛ-ж/д.50-д.31</t>
  </si>
  <si>
    <t>КЛ-ж/д.32</t>
  </si>
  <si>
    <t xml:space="preserve">  ААШВ 3х50+1х25</t>
  </si>
  <si>
    <t>КЛ-ж/д.47</t>
  </si>
  <si>
    <t xml:space="preserve">  АВВбШв 3х70+1х25</t>
  </si>
  <si>
    <t>КЛ-ж/д.49</t>
  </si>
  <si>
    <t>КЛ-ж/д.49-д.47</t>
  </si>
  <si>
    <t>КЛ-ж/д.47-д.30</t>
  </si>
  <si>
    <t xml:space="preserve">  ААБ 3х70</t>
  </si>
  <si>
    <t>2КЛ-центр "Треди"</t>
  </si>
  <si>
    <t>2х 0,125</t>
  </si>
  <si>
    <t xml:space="preserve">  АПВБ 3х50+1х25</t>
  </si>
  <si>
    <t xml:space="preserve">АСБ-10 3х95       </t>
  </si>
  <si>
    <t>2КЛ-д/сад "Улыбка"</t>
  </si>
  <si>
    <t xml:space="preserve">  ААБ 3х95+1х35</t>
  </si>
  <si>
    <t>2КЛ-д/сад "Чайка"</t>
  </si>
  <si>
    <t xml:space="preserve">  ААШВ 3х120</t>
  </si>
  <si>
    <t>КЛ-до оп. №1 ВЛ-0,4кВ</t>
  </si>
  <si>
    <t>СИП4 4х95; 4х70; 4х50; 4х16; 2х16</t>
  </si>
  <si>
    <t>КЛ-до оп. №1 ВЛ-0,4кВ ф. Монастырь</t>
  </si>
  <si>
    <t>АВБШв 3х95+1х50</t>
  </si>
  <si>
    <t>ВЛ-0,4кВ фидер Монастырь</t>
  </si>
  <si>
    <t>СИП2 3х95+1х95+1х25; 3х70+1х70+х25</t>
  </si>
  <si>
    <t>КЛ-до оп. №1 ВЛ-0,4кВ ф. Луговая</t>
  </si>
  <si>
    <t>ВЛ-0,4кВ ф.Луговая</t>
  </si>
  <si>
    <t>1х630</t>
  </si>
  <si>
    <t>фидер 143-19</t>
  </si>
  <si>
    <t xml:space="preserve">АПБбШв-10  3х70       </t>
  </si>
  <si>
    <t>2х 0,085</t>
  </si>
  <si>
    <t>2КЛ-ж/д.6</t>
  </si>
  <si>
    <t>2х 0,03</t>
  </si>
  <si>
    <t>КЛ-ж/д.19</t>
  </si>
  <si>
    <t>КЛ-ж/д.19-д.7</t>
  </si>
  <si>
    <t>КЛ-ж/д.7</t>
  </si>
  <si>
    <t>КЛ-ж/д.20-д.2</t>
  </si>
  <si>
    <t>КЛ-ж/д.21-д.2</t>
  </si>
  <si>
    <t>КЛ-ж/д.21</t>
  </si>
  <si>
    <t>2х 0,11</t>
  </si>
  <si>
    <t>2х 0,24</t>
  </si>
  <si>
    <t>2КЛ-ж/д.5</t>
  </si>
  <si>
    <t>2х 0,09</t>
  </si>
  <si>
    <t>2х 0,05</t>
  </si>
  <si>
    <t>КЛ-ж/д.16-д.16</t>
  </si>
  <si>
    <t>КЛ-ж/д.16</t>
  </si>
  <si>
    <t>2х0,125</t>
  </si>
  <si>
    <t>ААШВ 3х70
АВБбШв 4х95</t>
  </si>
  <si>
    <t>АВВГ 3х95+1х50
АСБ 3х95+1х50</t>
  </si>
  <si>
    <t>2х 0,07</t>
  </si>
  <si>
    <t>2х 0,13</t>
  </si>
  <si>
    <t>2х 0,1</t>
  </si>
  <si>
    <t>АВВГ 3х95+1х50</t>
  </si>
  <si>
    <t>2КЛ-ж/д.27</t>
  </si>
  <si>
    <t>2х 0,185</t>
  </si>
  <si>
    <t>2КЛ-ж/д.29</t>
  </si>
  <si>
    <t>2КЛ-ж/д.29-д.30</t>
  </si>
  <si>
    <t>2х 0,025</t>
  </si>
  <si>
    <t>2КЛ-ж/д.31</t>
  </si>
  <si>
    <t>2КЛ-ж/д.31-д.32</t>
  </si>
  <si>
    <t>2КЛ-д/сад Филиппок</t>
  </si>
  <si>
    <t>1986
1992</t>
  </si>
  <si>
    <t>0,275
0,248</t>
  </si>
  <si>
    <t>АВВГ 3х150+1х50
АСБ 3х95+1х35</t>
  </si>
  <si>
    <t>фидер 143-20</t>
  </si>
  <si>
    <t>СИП 2 3х95+1х95</t>
  </si>
  <si>
    <t>фидер 143-21</t>
  </si>
  <si>
    <t>фидер 143-22</t>
  </si>
  <si>
    <t>ВЛ-0,4кВ фидер ул. Центральная</t>
  </si>
  <si>
    <t>СИП4 4х95</t>
  </si>
  <si>
    <t>ВЛ-0,4кВ фидер ул. Лесная, ул. Новоселов</t>
  </si>
  <si>
    <t>КЛ-0,4кВ почта, магазин</t>
  </si>
  <si>
    <t>ВЛ-0,4кВ фидер Котельная</t>
  </si>
  <si>
    <t>ВЛ-0,4кВ фидер пер.Лесной</t>
  </si>
  <si>
    <t>СИП4 4х95; 4х70</t>
  </si>
  <si>
    <t>фидер 143-25</t>
  </si>
  <si>
    <t>2х 0,15</t>
  </si>
  <si>
    <t>2КЛ-ж/д.4-д.5</t>
  </si>
  <si>
    <t>АСБ 3х50+1х25</t>
  </si>
  <si>
    <t>2КЛ-КНС</t>
  </si>
  <si>
    <t>2х 0,2</t>
  </si>
  <si>
    <t>АСБ 3х95+1х35
АСБ 3х70+1х35</t>
  </si>
  <si>
    <t>фидер 143-29</t>
  </si>
  <si>
    <t>ВЛ-0,4кВ ф.Деревня</t>
  </si>
  <si>
    <t>А-16</t>
  </si>
  <si>
    <t>АСБ-10   3х95</t>
  </si>
  <si>
    <t>КЛ-0,4кВ от ТП-62 на оп. №1 ф. ул. Моховая</t>
  </si>
  <si>
    <t>ВЛ-0,4кВ фидер ул. Моховая</t>
  </si>
  <si>
    <t>КЛ-0,4кВ от ТП-62 на оп. №1 ф. Хвойный</t>
  </si>
  <si>
    <t>АВБбШв-4х95</t>
  </si>
  <si>
    <t>ВЛ-0,4кВ фидер Хвойный</t>
  </si>
  <si>
    <t>СИП2А 3х95+1х95+1х25</t>
  </si>
  <si>
    <t>ВЛ-0,4кВ фидер ул. Плаунская</t>
  </si>
  <si>
    <t>КЛ-0,4кВ от ТП-55 на оп. №1 ф.Советский</t>
  </si>
  <si>
    <t>ВЛ-0,4кВ фидер Советский</t>
  </si>
  <si>
    <t>СИП2 4х70+1х25</t>
  </si>
  <si>
    <t>КЛ-0,4кВ от ТП-55 на оп. №1 ф.Березовский</t>
  </si>
  <si>
    <t>ВЛ-0,4кВ фидер Березовский</t>
  </si>
  <si>
    <t>КЛ-0,4кВ от ТП-55 на оп. №1 ф.Новосельская</t>
  </si>
  <si>
    <t>0,053   0,027</t>
  </si>
  <si>
    <t>АВВГ 4х35</t>
  </si>
  <si>
    <t>ВЛ-0,4кВ ф. Новосельская</t>
  </si>
  <si>
    <t>СИП2А 3х35+1х50</t>
  </si>
  <si>
    <t>КЛ-0,4кВ от ТП-52 на оп. №1</t>
  </si>
  <si>
    <t>ВЛ-0,4кВ ф. Ленинградский</t>
  </si>
  <si>
    <t>ВЛ-0,4кВ ф. Зайцева</t>
  </si>
  <si>
    <t>СИП4 4х70; 4х95</t>
  </si>
  <si>
    <t>ВЛ-0,4кВ ф. Тихая</t>
  </si>
  <si>
    <t>АСБу-10   3х70</t>
  </si>
  <si>
    <t>КЛ-0,4кВ от ТП-50 на оп. №1</t>
  </si>
  <si>
    <t>ВЛ-0,4кВ ф. Артиллеристов</t>
  </si>
  <si>
    <t>СИП4 4х70; 4х50; 4х16; 2х16</t>
  </si>
  <si>
    <t>СИП2А 3х95+1х95; 3х50+1х70; СИП2А 3х50+1х50</t>
  </si>
  <si>
    <t>КЛ-0,4кВ от ТП-59 на оп. №1</t>
  </si>
  <si>
    <t>ВЛ-0,4кВ ф. Советский</t>
  </si>
  <si>
    <t>СИП4 3х95+1х95+1х25</t>
  </si>
  <si>
    <t>ВЛИ-0,4кВ ф. Л-1</t>
  </si>
  <si>
    <t>СИП2 3х95+1х95</t>
  </si>
  <si>
    <t>ВЛИ-0,4кВ ф. Л-2</t>
  </si>
  <si>
    <t>ВЛИ-0,4кВ ф. Л-3</t>
  </si>
  <si>
    <t>фидер 143-34</t>
  </si>
  <si>
    <t>фидер 143-35</t>
  </si>
  <si>
    <t>фидер 143-36</t>
  </si>
  <si>
    <t xml:space="preserve">ААШВ-10 3х240       </t>
  </si>
  <si>
    <t>КЛ-ж/д.1-д.2</t>
  </si>
  <si>
    <t>КЛ-ж/д.8-д.7</t>
  </si>
  <si>
    <t>ААШВ 3х120+1х50</t>
  </si>
  <si>
    <t>КЛ-ж/д.6-д.5</t>
  </si>
  <si>
    <t>КЛ-ж/д.9</t>
  </si>
  <si>
    <t>АСБу 3х95+1х50</t>
  </si>
  <si>
    <t>2КЛ-ж/д.12</t>
  </si>
  <si>
    <t>2КЛ-ж/д.12-д.13</t>
  </si>
  <si>
    <t>КЛ-ж/д.12-д.14</t>
  </si>
  <si>
    <t>КЛ-ж/д.15</t>
  </si>
  <si>
    <t>КЛ-ж/д.15-ж/д.16</t>
  </si>
  <si>
    <t>КЛ-ж/д.17</t>
  </si>
  <si>
    <t>КЛ-ж/д19</t>
  </si>
  <si>
    <t>КЛ-ж/д.18-д.17</t>
  </si>
  <si>
    <t>КЛ-ж/д.12</t>
  </si>
  <si>
    <t>КЛ-д/сад Солнышко</t>
  </si>
  <si>
    <t>КЛ - д.12 - д/сад Солнышко</t>
  </si>
  <si>
    <t>КЛ-ж/д.14</t>
  </si>
  <si>
    <t>КЛ-ж/д.13-д.14</t>
  </si>
  <si>
    <t>КЛ-ж/д.24</t>
  </si>
  <si>
    <t>КЛ-ж/д.24-д.24</t>
  </si>
  <si>
    <t>КЛ-ж/д.23-д.24</t>
  </si>
  <si>
    <t>2КЛ- школа №5</t>
  </si>
  <si>
    <t>АСБ 3х120+1х25</t>
  </si>
  <si>
    <t>2КЛ-ж/д.8</t>
  </si>
  <si>
    <t>КЛ-ж/д.9-д.15</t>
  </si>
  <si>
    <t>КЛ-ж/д.10-ж/д.11</t>
  </si>
  <si>
    <t>СБ 3х50+1х25</t>
  </si>
  <si>
    <t>КЛ- ж/д.21</t>
  </si>
  <si>
    <t>КЛ- ж/д.23-д.23</t>
  </si>
  <si>
    <t>КЛ- ж/д.21-д.21</t>
  </si>
  <si>
    <t>КЛ- ж/д.22-д.22</t>
  </si>
  <si>
    <t>КЛ- ж/д.22</t>
  </si>
  <si>
    <t>КЛ- ж/д.21-д.22</t>
  </si>
  <si>
    <t>КЛ- ж/д.24а</t>
  </si>
  <si>
    <t>КЛ- ж/д.24а-д.23</t>
  </si>
  <si>
    <t>КЛ- ж/д.25-д.25</t>
  </si>
  <si>
    <t>АПВБ 3х50+1х16</t>
  </si>
  <si>
    <t>КЛ- ж/д.25</t>
  </si>
  <si>
    <t>КЛ-д/сад Светлячок</t>
  </si>
  <si>
    <t>КЛ-д/сад Светлячок-д.25</t>
  </si>
  <si>
    <t>КЛ-ж/д.29</t>
  </si>
  <si>
    <t>КЛ-ж/д.26</t>
  </si>
  <si>
    <t>КЛ-ж/д.26-д.26</t>
  </si>
  <si>
    <t>КЛ-ж/д.26-д.29</t>
  </si>
  <si>
    <t>КЛ-0,4кВ на оп.1 ВЛ-0,4кВ ф.Пещерка</t>
  </si>
  <si>
    <t>ВЛ-0,4кВ фидер "Пещерка"</t>
  </si>
  <si>
    <t>А-50; А-35</t>
  </si>
  <si>
    <t>фидер 143-37</t>
  </si>
  <si>
    <t>КЛ-ж/д.12-д.13</t>
  </si>
  <si>
    <t>2КЛ- ж/д.3</t>
  </si>
  <si>
    <t>2х 0,095</t>
  </si>
  <si>
    <t>4КЛ-ж/д.45</t>
  </si>
  <si>
    <t>4х 0,145</t>
  </si>
  <si>
    <t>КЛ-ж/д.45-д.46</t>
  </si>
  <si>
    <t>ААШВу 3х95+1х50</t>
  </si>
  <si>
    <t>КЛ-ж/д.46-д.48</t>
  </si>
  <si>
    <t>2КЛ-ж/д.48 к.2</t>
  </si>
  <si>
    <t>2х 0,175</t>
  </si>
  <si>
    <t>2КЛ-ж/д.48 к.1-д.48 к.2</t>
  </si>
  <si>
    <t>2КЛ-ж/д.50 к.2</t>
  </si>
  <si>
    <t>2КЛ-ж/д.50 к.1-д.50 к.2</t>
  </si>
  <si>
    <t>2КЛ-ж/д.50 к.1-д.49</t>
  </si>
  <si>
    <t>2х 0,02</t>
  </si>
  <si>
    <t>КЛ- ж/д.34 к.1</t>
  </si>
  <si>
    <t>КЛ- ж/д.34 к.1-д.34 к.2</t>
  </si>
  <si>
    <t>КЛ- ж/д.34 к.2</t>
  </si>
  <si>
    <t>АВВГ 4х25</t>
  </si>
  <si>
    <t>КЛ- ж/д.36 к.1</t>
  </si>
  <si>
    <t>КЛ- ж/д.40</t>
  </si>
  <si>
    <t>ААШВу 3х95+1х35</t>
  </si>
  <si>
    <t>КЛ- ж/д.40-д.38</t>
  </si>
  <si>
    <t>КЛ- ж/д.38</t>
  </si>
  <si>
    <t>фидер 4-01</t>
  </si>
  <si>
    <t xml:space="preserve">ААШВ-10 3х185       </t>
  </si>
  <si>
    <t>АСБл-10   3х120</t>
  </si>
  <si>
    <t>КЛ-оп. №1 ф.Социалистический</t>
  </si>
  <si>
    <t>ВЛ-0,4кВ фидер Социалистический</t>
  </si>
  <si>
    <t xml:space="preserve">СИП2А 3х95+1х95+1х16; </t>
  </si>
  <si>
    <t>КЛ-оп. №1 фидер Труда</t>
  </si>
  <si>
    <t>ВЛ-0,4кВ фидер Труда</t>
  </si>
  <si>
    <t xml:space="preserve">СИП2 3х70+1х95+1х16; 3х50+1х70+1х16 </t>
  </si>
  <si>
    <t>КЛ-ф-л ЛГУ им.Пушкина</t>
  </si>
  <si>
    <t>ААШВ 3х50+1х35</t>
  </si>
  <si>
    <t>КЛ- ф-л ЛГУ им.Пушкина - СЮТ-РДК</t>
  </si>
  <si>
    <t>КЛ-оп. №1 фидер Советский</t>
  </si>
  <si>
    <t>СИП2А 3х95+1х95+1х16; 3х50+1х50+1х16</t>
  </si>
  <si>
    <t>КЛ-оп. №1 фидер Площадь</t>
  </si>
  <si>
    <t>ВЛ-0,4кВ фидер Площадь</t>
  </si>
  <si>
    <t>КЛ-оп. №1 фидер Статистика</t>
  </si>
  <si>
    <t>АВБбШв 3х95+1х50</t>
  </si>
  <si>
    <t>ВЛ-0,4кВ фидер Статистика</t>
  </si>
  <si>
    <t>2КЛ-Лантан</t>
  </si>
  <si>
    <t>2х (0,017+0,063)</t>
  </si>
  <si>
    <t xml:space="preserve">АВБбШв 4х70 + ААШВ 3х70+1х35        </t>
  </si>
  <si>
    <t>КЛ-оп. №1 фидер Кузьмина</t>
  </si>
  <si>
    <t>ВЛ-0,4кВ фидер Кузьмина</t>
  </si>
  <si>
    <t>СИП2А 3х95+1х95; СИП2А 3х50+1х70</t>
  </si>
  <si>
    <t>ВЛ-0,4кВ фидер Красный</t>
  </si>
  <si>
    <t>СИП2А 3х95+1х95; 3х50+1х70</t>
  </si>
  <si>
    <t>ВЛИ-0,4кВ фидер Советский</t>
  </si>
  <si>
    <t>СИП2А 3х70+1х70+1х25; 3х50+1х70+1х25</t>
  </si>
  <si>
    <t>КЛ-оп. №1 ф.Гагарина</t>
  </si>
  <si>
    <t>ВЛИ-0,4кВ фидер Гагарина</t>
  </si>
  <si>
    <t>КЛ-оп. №1 ф. Зайцева</t>
  </si>
  <si>
    <t>ВЛ-0,4кВ фидер Зайцева</t>
  </si>
  <si>
    <t>АСБ-10    3х70</t>
  </si>
  <si>
    <t>ВЛ-0,4кВ ф. Р.Корсакова</t>
  </si>
  <si>
    <t>КЛ-оп. №1 фидер Ф.Гора</t>
  </si>
  <si>
    <t>ВЛ-0,4кВ фидер Ф.Гора</t>
  </si>
  <si>
    <t>КЛ-оп. №1 ф. Заболотье</t>
  </si>
  <si>
    <t>ВЛ-0,4кВ фидер Заболотье</t>
  </si>
  <si>
    <t>СИП 4 4х95; 4х50</t>
  </si>
  <si>
    <t>КЛ-оп. №1 фидер С.Забелина</t>
  </si>
  <si>
    <t>ВЛ-0,4кВ фидер С.Забелина</t>
  </si>
  <si>
    <t>СИП2А 4х50+1х35; 2х16</t>
  </si>
  <si>
    <t>КЛ-оп. №1 фидер Ф.Гора Л-1</t>
  </si>
  <si>
    <t>АВБбШв 5х95</t>
  </si>
  <si>
    <t>ВЛ-0,4кВ фидер Ф.Гора Л-1</t>
  </si>
  <si>
    <t>КЛ-оп. №1 фидер Ф.Гора Л-2</t>
  </si>
  <si>
    <t>ВЛ-0,4кВ фидер Ф.Гора Л-2</t>
  </si>
  <si>
    <t>КЛ-оп. №1 фидер Ф.Гора Л-3</t>
  </si>
  <si>
    <t>ВЛ-0,4кВ фидер Ф.Гора Л-3</t>
  </si>
  <si>
    <t>КЛ-оп. №1 ф.Троицкий</t>
  </si>
  <si>
    <t>ВЛ-0,4кВ фидер Троицкий</t>
  </si>
  <si>
    <t>КЛ-оп. №1 ф.Коттеджи</t>
  </si>
  <si>
    <t>ВЛ-0,4кВ фидер Коттеджи</t>
  </si>
  <si>
    <t>Д/с "Елочка"</t>
  </si>
  <si>
    <t>2х0,041</t>
  </si>
  <si>
    <t>ААБ-3х25</t>
  </si>
  <si>
    <t>насосная станция</t>
  </si>
  <si>
    <t xml:space="preserve">КЛ-оп. №1 ф."Мопра" </t>
  </si>
  <si>
    <t xml:space="preserve">ВЛ-0,4 кВ ф."Мопра" </t>
  </si>
  <si>
    <t>КЛ-оп. №1 ф."ОАО УЖКХ"</t>
  </si>
  <si>
    <t xml:space="preserve">ВЛ-0,4 кВ ф."ОАО УЖКХ" </t>
  </si>
  <si>
    <t>СИП-2 3х50+1х70</t>
  </si>
  <si>
    <t>фидер 147-14</t>
  </si>
  <si>
    <t>фидер 147-05</t>
  </si>
  <si>
    <t>КЛ-оп.№1  ф.Боровая</t>
  </si>
  <si>
    <t>ВЛ-0,4кВ фидер Боровая</t>
  </si>
  <si>
    <t>КЛ-оп.№1 ф.Сосновая</t>
  </si>
  <si>
    <t>ВЛ-0,4кВ фидер Сосновая</t>
  </si>
  <si>
    <t>фидер 147-10</t>
  </si>
  <si>
    <t>ВЛ-0,4кВ ф. Перевалочная</t>
  </si>
  <si>
    <t>ВЛ-0,4кВ фидер Разъезжая</t>
  </si>
  <si>
    <t>АСБ2л-10    3х70</t>
  </si>
  <si>
    <t>фидер 4-03</t>
  </si>
  <si>
    <t>фидер 4-04</t>
  </si>
  <si>
    <t>А-50;  СИП-3 1х50</t>
  </si>
  <si>
    <t>ВЛ-0,4кВ ф. Партизанский</t>
  </si>
  <si>
    <t>ВЛ-0,4кВ ф. Станционный</t>
  </si>
  <si>
    <t>КЛ-0,4кВ на оп. №1 к ж/д 10,11</t>
  </si>
  <si>
    <t>КЛ-0,4кВ на оп. №1 к ж/д 5,6</t>
  </si>
  <si>
    <t>КЛ-0,4кВ на оп. №1 к ж/д 7,8,9</t>
  </si>
  <si>
    <t>фидер 4-06</t>
  </si>
  <si>
    <t>КЛ-оп.№1 ф.Шумилова</t>
  </si>
  <si>
    <t>ВЛ-0,4кВ ф. Шумилова</t>
  </si>
  <si>
    <t>КЛ-оп.№1 фидер Южный</t>
  </si>
  <si>
    <t>ВЛ-0,4кВ фидер Южный</t>
  </si>
  <si>
    <t>КЛ-оп.№1ф.Партизанский</t>
  </si>
  <si>
    <t>ВЛ-0,4кВ ф.Партизанский</t>
  </si>
  <si>
    <t>фидер 2-02</t>
  </si>
  <si>
    <t>фидер 516-04</t>
  </si>
  <si>
    <t>КЛ-0,4кВ - ж/д.1</t>
  </si>
  <si>
    <t>АВВГ-3х50+1х25</t>
  </si>
  <si>
    <t>КЛ-0,4кВ - насосная</t>
  </si>
  <si>
    <t>АНРБ-3х70+1х25</t>
  </si>
  <si>
    <t>КЛ-0,4кВ - котельная</t>
  </si>
  <si>
    <t>КЛ-0,4кВ - котельная - арт.скважина</t>
  </si>
  <si>
    <t>АНРБ-3х70+1х26</t>
  </si>
  <si>
    <t>ВЛ-0,4кВ от ТП-516-04-05 оп.1-оп.4</t>
  </si>
  <si>
    <t xml:space="preserve">СИП4 4х50, А-35 </t>
  </si>
  <si>
    <t>фидер РП-522 - РП-70</t>
  </si>
  <si>
    <t xml:space="preserve">АСБ-10 3х240       </t>
  </si>
  <si>
    <t>РП-70 I СШ</t>
  </si>
  <si>
    <t>РП-70 II СШ</t>
  </si>
  <si>
    <t>ВЛ-0,4кВ фидер Б.Заводская</t>
  </si>
  <si>
    <t>СИП4 4х95+1х25</t>
  </si>
  <si>
    <t>ВЛ-0,4кВ фидер Артиллеристов</t>
  </si>
  <si>
    <t>СИП4 4х70+1х25</t>
  </si>
  <si>
    <t xml:space="preserve">АСБ2л-10 3х185       </t>
  </si>
  <si>
    <t xml:space="preserve">АСБ-10 3х120      </t>
  </si>
  <si>
    <t>КЛ-10кВ ПС-147- оп.1 ВЛЗ-10кВ</t>
  </si>
  <si>
    <t>КЛ-10кВ оп.2 ВЛЗ-10кВ - РТП-37</t>
  </si>
  <si>
    <t>КЛ-10кВ ПС-147- оп.1а ВЛЗ-10кВ</t>
  </si>
  <si>
    <t>КЛ-10кВ оп.2а ВЛЗ-10кВ - РТП-37</t>
  </si>
  <si>
    <t>РП-500 I СШ</t>
  </si>
  <si>
    <t>РП-500 II СШ</t>
  </si>
  <si>
    <t>ВЛ-10кВ от оп.1 - оп.2</t>
  </si>
  <si>
    <t>ВЛ-10кВ от оп.1а - оп.2а</t>
  </si>
  <si>
    <t xml:space="preserve"> Фидер  147-12</t>
  </si>
  <si>
    <t xml:space="preserve"> Фидер 147-07</t>
  </si>
  <si>
    <t>ВЛИ-0,4кВ фидер Выселки</t>
  </si>
  <si>
    <t>СИП-2а 3х50+1х50</t>
  </si>
  <si>
    <t>Фидер 162-03</t>
  </si>
  <si>
    <t>отпайка от оп.43 ВЛ-0,4кВ от ТП-162-03-06 фидер Л-2</t>
  </si>
  <si>
    <t>КЛ-10кВ</t>
  </si>
  <si>
    <t>КЛ-0,4кВ</t>
  </si>
  <si>
    <t>ВЛ-0,4кВ</t>
  </si>
  <si>
    <t>2КЛ-10кВ РТП-500 - ТП-ТМНД</t>
  </si>
  <si>
    <t>АСБ2л-10 3х120</t>
  </si>
  <si>
    <t>0,312
0,318</t>
  </si>
  <si>
    <t>КЛ-10кВ от ТП-8 - ТП-112</t>
  </si>
  <si>
    <t>КЛ-10кВ ТП-112 - ТП-10</t>
  </si>
  <si>
    <t>КЛ-10кВ КТП-33 - оп. №1</t>
  </si>
  <si>
    <t>2 х 0,0925</t>
  </si>
  <si>
    <t>1КЛ - ж/д №24-№23</t>
  </si>
  <si>
    <t>2КЛ-школа №1</t>
  </si>
  <si>
    <t>1КЛ-Т.Ц."Дипломат"</t>
  </si>
  <si>
    <t>ААБлУ 3х120</t>
  </si>
  <si>
    <t>2х0,09</t>
  </si>
  <si>
    <t>1КЛ ТП94-ТП97</t>
  </si>
  <si>
    <t>КЛ-склад пенообразователя- ГСМ</t>
  </si>
  <si>
    <t>ВВБ 3х4+1х2,5</t>
  </si>
  <si>
    <t>АВБбШВ 4х95</t>
  </si>
  <si>
    <t>ВЛ-0,4кВ.ф.Л-1</t>
  </si>
  <si>
    <t>ВЛ-0,4кВ.ф.Л-2</t>
  </si>
  <si>
    <t>ВЛ-0,4кВ.ф.Л-3</t>
  </si>
  <si>
    <t>ВЛ-0,4кВ.ф.Л-4</t>
  </si>
  <si>
    <t>ВЛ-0,4кВ.ф.Л-5</t>
  </si>
  <si>
    <t>СИП2А  3х95+1х95+1х25</t>
  </si>
  <si>
    <t xml:space="preserve">КЛ-0,4кВ от ТП-51 на оп.№1 ф.Л-1  </t>
  </si>
  <si>
    <t>КЛ-0,4кВ от ТП-51 на оп.№1 ф.Л-2</t>
  </si>
  <si>
    <t>КЛ-0,4кВ от ТП-51 на оп.№1 ф.Л-3</t>
  </si>
  <si>
    <t xml:space="preserve">КЛ-0,4кВ от ТП-51 на оп.№1 ф.Л-4 </t>
  </si>
  <si>
    <t>КЛ-0,4кВ от ТП-51 на оп.№1 ф.Л-5</t>
  </si>
  <si>
    <t>КЛ-0.4кВ. до оп№1 ф.ул.Речная</t>
  </si>
  <si>
    <t>АПВБ 3х10+1х6</t>
  </si>
  <si>
    <t>фидер 143-26</t>
  </si>
  <si>
    <t>КЛ-0,4кВ от ТП-143-26-03 до д.3</t>
  </si>
  <si>
    <t>ААБ-3х150+1х95</t>
  </si>
  <si>
    <t>ВЛ-10кВ от оп.№42 до ТП-79</t>
  </si>
  <si>
    <t>ВЛ-10кВ от ТП-56 до оп.№82</t>
  </si>
  <si>
    <t>ВЛ-10кВ от оп.1 до оп.35</t>
  </si>
  <si>
    <t>СИП 3 1х70</t>
  </si>
  <si>
    <t>КЛ-10кВ РТП-37 оп.1ВЛЗ-10кВ.</t>
  </si>
  <si>
    <t>АСБ 10 3х95</t>
  </si>
  <si>
    <t>АСБлУ 10 3х120</t>
  </si>
  <si>
    <t>ВЛ-10кВ, от оп.1 - оп 26</t>
  </si>
  <si>
    <t>СИП-3 1х95</t>
  </si>
  <si>
    <t>Фидер 147-02</t>
  </si>
  <si>
    <t>1КЛ-10кВ ПС-147- РП-70</t>
  </si>
  <si>
    <t>1КЛ-10кВ.ПС-147-РП-70</t>
  </si>
  <si>
    <t>АСБ2л-10 3х185</t>
  </si>
  <si>
    <t>ВЛЗ-10кВ оп.№1 - оп.№41-ТП-107</t>
  </si>
  <si>
    <t>отпайка ВЛЗ-10кВ от ТП-107-оп.№42- оп.№61 (к КТП-106)</t>
  </si>
  <si>
    <t>отпайка ВЛЗ-10кВ от оп.№43 до оп. №46 (к ТП-105)</t>
  </si>
  <si>
    <t xml:space="preserve">А-50   А-35   СИп2 3х95+1х95+1х25         </t>
  </si>
  <si>
    <t>Сип 2А 3х95+1х95+1х25</t>
  </si>
  <si>
    <t>1.1.</t>
  </si>
  <si>
    <t>1.2.</t>
  </si>
  <si>
    <t>1.3.</t>
  </si>
  <si>
    <t xml:space="preserve"> </t>
  </si>
  <si>
    <t>2.1.</t>
  </si>
  <si>
    <t>2.4.</t>
  </si>
  <si>
    <t>2.5.</t>
  </si>
  <si>
    <t>3.2.</t>
  </si>
  <si>
    <t>3.5.</t>
  </si>
  <si>
    <t>4.1.</t>
  </si>
  <si>
    <t>4.2.</t>
  </si>
  <si>
    <t>5.1.</t>
  </si>
  <si>
    <t>5.2.</t>
  </si>
  <si>
    <t>5.4.</t>
  </si>
  <si>
    <t>5.5.</t>
  </si>
  <si>
    <t>7.1.</t>
  </si>
  <si>
    <t>8.1.</t>
  </si>
  <si>
    <t>8.2.</t>
  </si>
  <si>
    <t>9.1.</t>
  </si>
  <si>
    <t>СИП-3   1х50</t>
  </si>
  <si>
    <t>2.2.</t>
  </si>
  <si>
    <t>2.3.</t>
  </si>
  <si>
    <t>3.1.</t>
  </si>
  <si>
    <t>3.3.</t>
  </si>
  <si>
    <t>3.4.</t>
  </si>
  <si>
    <t>5.3.</t>
  </si>
  <si>
    <t>6.1.</t>
  </si>
  <si>
    <t>6.2.</t>
  </si>
  <si>
    <t>6.3.</t>
  </si>
  <si>
    <t>6.4.</t>
  </si>
  <si>
    <t>7.2.</t>
  </si>
  <si>
    <t>7.3.</t>
  </si>
  <si>
    <t>7.4.</t>
  </si>
  <si>
    <t>7.5.</t>
  </si>
  <si>
    <t>7.6.</t>
  </si>
  <si>
    <t>7.7.</t>
  </si>
  <si>
    <t>8.3.</t>
  </si>
  <si>
    <t>9.2.</t>
  </si>
  <si>
    <t>9.3.</t>
  </si>
  <si>
    <t>9.4.</t>
  </si>
  <si>
    <t>10.1.</t>
  </si>
  <si>
    <t>10.3.</t>
  </si>
  <si>
    <t>10.4.</t>
  </si>
  <si>
    <t>10.5.</t>
  </si>
  <si>
    <t>10.6.</t>
  </si>
  <si>
    <t>11.1.</t>
  </si>
  <si>
    <t>11.2.</t>
  </si>
  <si>
    <t>12.1.</t>
  </si>
  <si>
    <t>12.2.</t>
  </si>
  <si>
    <t>12.3.</t>
  </si>
  <si>
    <t>12.4.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</si>
  <si>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</si>
  <si>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</si>
  <si>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</si>
  <si>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</si>
  <si>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</si>
  <si>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</si>
  <si>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</si>
  <si>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</si>
  <si>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</si>
  <si>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14.1.</t>
  </si>
  <si>
    <t>14.2.</t>
  </si>
  <si>
    <t>14.3.</t>
  </si>
  <si>
    <t>15.1.</t>
  </si>
  <si>
    <t>16.1.</t>
  </si>
  <si>
    <t>17.1.</t>
  </si>
  <si>
    <t>17.2.</t>
  </si>
  <si>
    <t>18.1.</t>
  </si>
  <si>
    <t>18.2.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</si>
  <si>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</si>
  <si>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</si>
  <si>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</si>
  <si>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</si>
  <si>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</si>
  <si>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</si>
  <si>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</si>
  <si>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</si>
  <si>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</si>
  <si>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</t>
  </si>
  <si>
    <t>20.1.</t>
  </si>
  <si>
    <t>21.1.</t>
  </si>
  <si>
    <t>22.1.</t>
  </si>
  <si>
    <t>22.2.</t>
  </si>
  <si>
    <t>22.3.</t>
  </si>
  <si>
    <t>22.4.</t>
  </si>
  <si>
    <t>22.5.</t>
  </si>
  <si>
    <t>22.6.</t>
  </si>
  <si>
    <t>23.1.</t>
  </si>
  <si>
    <t>23.2.</t>
  </si>
  <si>
    <t>23.3.</t>
  </si>
  <si>
    <t>23.4.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</si>
  <si>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</si>
  <si>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</si>
  <si>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</si>
  <si>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</si>
  <si>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</si>
  <si>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</si>
  <si>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</si>
  <si>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</si>
  <si>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</si>
  <si>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25.1.</t>
  </si>
  <si>
    <t>26.1.</t>
  </si>
  <si>
    <t>27.1.</t>
  </si>
  <si>
    <t>28.1.</t>
  </si>
  <si>
    <t>29.1.</t>
  </si>
  <si>
    <t>29.2.</t>
  </si>
  <si>
    <t>30.1.</t>
  </si>
  <si>
    <t>30.2.</t>
  </si>
  <si>
    <t>30.3.</t>
  </si>
  <si>
    <t>31.1.</t>
  </si>
  <si>
    <t>32.1.</t>
  </si>
  <si>
    <t>33.1.</t>
  </si>
  <si>
    <t>34.1.</t>
  </si>
  <si>
    <t>КЛ-10кВ ТП-94 - ТП-97</t>
  </si>
  <si>
    <t>КЛ-ж/д.42А</t>
  </si>
  <si>
    <t>КЛ-ж/д.44</t>
  </si>
  <si>
    <t>КЛ-ж/д.44А</t>
  </si>
  <si>
    <t>КЛ-д/с Россияночка</t>
  </si>
  <si>
    <t>КЛ-0.4кВ. до оп№1 ф.пер.Речной</t>
  </si>
  <si>
    <t>1988, 2011</t>
  </si>
  <si>
    <t>35.1.</t>
  </si>
  <si>
    <t>35.2.</t>
  </si>
  <si>
    <t>36.1.</t>
  </si>
  <si>
    <t>37.1.</t>
  </si>
  <si>
    <t>38.1.</t>
  </si>
  <si>
    <t>КЛ - ж/д №49-№51</t>
  </si>
  <si>
    <t>37.2.</t>
  </si>
  <si>
    <t>37.3.</t>
  </si>
  <si>
    <t>39.1.</t>
  </si>
  <si>
    <t>Фидер 147-11</t>
  </si>
  <si>
    <t>ВЛ-0,4кВ от КТП-143-22-06 фидер ул. Речная</t>
  </si>
  <si>
    <t>ВЛ-0,4кВ от КТП-143-22-06 фидер пер. Речной</t>
  </si>
  <si>
    <t>1х250
1х400</t>
  </si>
  <si>
    <t>СИП2А 3х50+1х50+1х25
СИП2А 3х95+1х95+25</t>
  </si>
  <si>
    <t>ВЛ-0,4кВ ф. Советская д.159б</t>
  </si>
  <si>
    <t>СИП-2 3х70+1х95</t>
  </si>
  <si>
    <t>Протяженность,км</t>
  </si>
  <si>
    <t>СИП2А 3х50+1х50+1х16</t>
  </si>
  <si>
    <t>СИП2А 3х95+1х95+1х25; СИП2А 3х70+1х70+1х25</t>
  </si>
  <si>
    <t>СИП-4 4х95</t>
  </si>
  <si>
    <t xml:space="preserve"> АСБ2л 4х120</t>
  </si>
  <si>
    <t>ВЛ-0,4кВ фидер КОС</t>
  </si>
  <si>
    <t>СИП2а 3х70+1х95</t>
  </si>
  <si>
    <t>2 х 0,235</t>
  </si>
  <si>
    <t>КЛ-10кВ от оп.45 до ТП-105</t>
  </si>
  <si>
    <t>КЛ-10кВ оп.№82 - ТП-81</t>
  </si>
  <si>
    <t>КЛ-10кВ от оп.35 до РП-67</t>
  </si>
  <si>
    <t>КЛ-10кВ  ТП-26 - оп.№7 ВЛ-10кВ в ст. ТП-27</t>
  </si>
  <si>
    <t>КЛ-10кВ  ТП-27 - оп.№1 в ст. ТП-28,29</t>
  </si>
  <si>
    <t>КЛ-10кВ от опоры 7 ВЛ-10кВ к КТП-96</t>
  </si>
  <si>
    <t>КЛ-10 кВ от оп.49 ВЛ-10кВ к ТП516-04-03</t>
  </si>
  <si>
    <t>10.2.</t>
  </si>
  <si>
    <t>10.7.</t>
  </si>
  <si>
    <t>32.2.</t>
  </si>
  <si>
    <t>КЛ-10кВ  РП-70 - ТП-КОС Т-4</t>
  </si>
  <si>
    <t>КЛ-10кВ  РП-70 - ТП-70  Т-1</t>
  </si>
  <si>
    <t>КЛ-10кВ  РП-70 - ТП-70  Т-2</t>
  </si>
  <si>
    <t>КЛ-10кВ от РП-70 на оп. №1 ВЛЗ-10кВ в ст. ТП-68</t>
  </si>
  <si>
    <t>ВЛЗ-10кВ от РП-70 в ст. ТП-68 (оп.1-оп.23)</t>
  </si>
  <si>
    <t>КЛ-10кВ от оп. №23 к ТП-68</t>
  </si>
  <si>
    <t>Отпайка от оп.14 ВЛЗ-10кВ РП-70-ТП-68 в ст. КТП-69</t>
  </si>
  <si>
    <t>40.1.</t>
  </si>
  <si>
    <t>МТП</t>
  </si>
  <si>
    <t>АВБбШв-4х70</t>
  </si>
  <si>
    <t>КЛ-ж/д.10 (Фараон)</t>
  </si>
  <si>
    <t>КЛ-10кВ ТП-30 - ТП-80</t>
  </si>
  <si>
    <t>КЛ-10кВ ТП-30 - оп.ВЛ-10кВ в ст. ТП-56</t>
  </si>
  <si>
    <t>2006    1987</t>
  </si>
  <si>
    <t>АСБ2л-4х70</t>
  </si>
  <si>
    <t>КЛ - ж/д №17 (магазин)</t>
  </si>
  <si>
    <t>2КЛ -РЩ ком.финансов-ВРУ ком.финансов</t>
  </si>
  <si>
    <t>2КЛ - маг. Анатоль</t>
  </si>
  <si>
    <t>ВЛИ-0,4кВ ф.Дорожников</t>
  </si>
  <si>
    <t>ЗТП 2-х трансф.</t>
  </si>
  <si>
    <t>КТП 2-х трансф.</t>
  </si>
  <si>
    <t>КТП 1трансф.</t>
  </si>
  <si>
    <t>ЗТП 1трансф.</t>
  </si>
  <si>
    <t>РТП 2-х трансф.</t>
  </si>
  <si>
    <t>РП</t>
  </si>
  <si>
    <t>1х400
1х250</t>
  </si>
  <si>
    <t>1х400
1х630</t>
  </si>
  <si>
    <t>10.8.</t>
  </si>
  <si>
    <t>0,052 + 0,066</t>
  </si>
  <si>
    <t>2КЛ - ж/д №45</t>
  </si>
  <si>
    <t>ВЛ-0,4кВ до участка заявителя</t>
  </si>
  <si>
    <t>СИП2 3х70+1х95; СИП4 4х25</t>
  </si>
  <si>
    <t>ВЛ-0,4кВ фидер ул. Пригородная</t>
  </si>
  <si>
    <t>АПвБШп 4х95</t>
  </si>
  <si>
    <t>КЛ-0,4кВ от ТП-62 на оп. №1 ф. ул. Пригородная</t>
  </si>
  <si>
    <t>РП-113 I СШ</t>
  </si>
  <si>
    <t>КЛ-10кВ ПС-147-РП-113</t>
  </si>
  <si>
    <t>АСБ2л-10 3х240</t>
  </si>
  <si>
    <t>РП-113 II СШ</t>
  </si>
  <si>
    <t>РП-114</t>
  </si>
  <si>
    <t>АПвБП 3х120</t>
  </si>
  <si>
    <t>ВЛЗ-10кВ от оп.№4 ТП-28 - ТП-115</t>
  </si>
  <si>
    <t>ВЛЗ-10кВ от оп.№16 - оп.№17</t>
  </si>
  <si>
    <t>КЛ-10кВ ТП-28 - оп.№16 ВЛЗ-10кВ РП-114; КЛ-10кВ от оп.№17 - РП-114</t>
  </si>
  <si>
    <t>ТП-108 (БКТПБ)</t>
  </si>
  <si>
    <t>ТП-27 (БКТП)</t>
  </si>
  <si>
    <t>ТП-40 (ЗТП)</t>
  </si>
  <si>
    <t>ТП-44 (ЗТП)</t>
  </si>
  <si>
    <t>ТП-45 (ЗТП)</t>
  </si>
  <si>
    <t>ТП-82 (ЗТП)</t>
  </si>
  <si>
    <t>ТП-1 (ЗТП)</t>
  </si>
  <si>
    <t>ТП-5 (ЗТП)</t>
  </si>
  <si>
    <t>ТП-7 (ЗТП)</t>
  </si>
  <si>
    <t>ТП-105 (ЗТП)</t>
  </si>
  <si>
    <t>ТП-14 (ЗТП)</t>
  </si>
  <si>
    <t>ТП-15 (ЗТП)</t>
  </si>
  <si>
    <t>ТП-16 (ЗТП)</t>
  </si>
  <si>
    <t>ТП-36 (ЗТП)</t>
  </si>
  <si>
    <t>ТП-46 (ЗТП)</t>
  </si>
  <si>
    <t>ТП-41 (ЗТП)</t>
  </si>
  <si>
    <t>ТП-86 (ЗТП)</t>
  </si>
  <si>
    <t>ТП-8 (ЗТП)</t>
  </si>
  <si>
    <t>ТП-10 (ЗТП)</t>
  </si>
  <si>
    <t>ТП-11 (ЗТП)</t>
  </si>
  <si>
    <t>ТП-12 (ЗТП)</t>
  </si>
  <si>
    <t>ТП-13 (ЗТП)</t>
  </si>
  <si>
    <t>ТП-9 (ЗТП)</t>
  </si>
  <si>
    <t>ТП-18 (ЗТП)</t>
  </si>
  <si>
    <t>ТП-19 (ЗТП)</t>
  </si>
  <si>
    <t>ТП-17 (ЗТП)</t>
  </si>
  <si>
    <t>ТП-91 (ЗТП)</t>
  </si>
  <si>
    <t>ТП-92 (ЗТП)</t>
  </si>
  <si>
    <t>ТП-63 (ЗТП)</t>
  </si>
  <si>
    <t>ТП-87 (ЗТП)</t>
  </si>
  <si>
    <t>ТП-93 (ЗТП)</t>
  </si>
  <si>
    <t>ТП-99 (ЗТП)</t>
  </si>
  <si>
    <t>ТП-94 I СШ (ЗТП)</t>
  </si>
  <si>
    <t>ТП-94 II СШ (ЗТП)</t>
  </si>
  <si>
    <t>ТП-98 (ЗТП)</t>
  </si>
  <si>
    <t>ТП-97 (ЗТП)</t>
  </si>
  <si>
    <t>ТП-22 (ЗТП)</t>
  </si>
  <si>
    <t>ТП-20 (ЗТП)</t>
  </si>
  <si>
    <t>ТП-23 (ЗТП)</t>
  </si>
  <si>
    <t>ТП-24 (ЗТП)</t>
  </si>
  <si>
    <t>ТП-25 (ЗТП)</t>
  </si>
  <si>
    <t>ТП-89 (ЗТП)</t>
  </si>
  <si>
    <t>ТП-88 (ЗТП)</t>
  </si>
  <si>
    <t>ТП-35 (ЗТП)</t>
  </si>
  <si>
    <t>ТП-26 (ЗТП)</t>
  </si>
  <si>
    <t>ТП-72 (ЗТП)</t>
  </si>
  <si>
    <t>ТП-73 (ЗТП)</t>
  </si>
  <si>
    <t>ТП-77 (ЗТП)</t>
  </si>
  <si>
    <t>ТП-143-22-08 (ЗТП)</t>
  </si>
  <si>
    <t>ТП-95 (ЗТП)</t>
  </si>
  <si>
    <t>ТП-66 (ЗТП)</t>
  </si>
  <si>
    <t>ТП-61 (ЗТП)</t>
  </si>
  <si>
    <t>ТП-62 (ЗТП)</t>
  </si>
  <si>
    <t>ТП-56 (ЗТП)</t>
  </si>
  <si>
    <t>ТП-74 (ЗТП)</t>
  </si>
  <si>
    <t>ТП-59 (ЗТП)</t>
  </si>
  <si>
    <t>ТП-103 (ЗТП)</t>
  </si>
  <si>
    <t>ТП-3 (ЗТП)</t>
  </si>
  <si>
    <t>ТП-2 (ЗТП)</t>
  </si>
  <si>
    <t>ТП-4 (ЗТП)</t>
  </si>
  <si>
    <t>ТП-85 (ЗТП)</t>
  </si>
  <si>
    <t>ТП-102 (ЗТП)</t>
  </si>
  <si>
    <t>ТП-104 (ЗТП)</t>
  </si>
  <si>
    <t>ТП-32 (ЗТП)</t>
  </si>
  <si>
    <t>ТП-34 (ЗТП)</t>
  </si>
  <si>
    <t>ТП-30 (ЗТП)</t>
  </si>
  <si>
    <t>ТП-71 (ЗТП)</t>
  </si>
  <si>
    <t>ТП-75 (ЗТП)</t>
  </si>
  <si>
    <t>ТП-516-04-03 (ЗТП)</t>
  </si>
  <si>
    <t>ТП-КОС Т-3 (ЗТП)</t>
  </si>
  <si>
    <t>ТП-70 Т-2 (ЗТП)</t>
  </si>
  <si>
    <t>ТП-КОС Т-4 (ЗТП)</t>
  </si>
  <si>
    <t>ТП-68 (ЗТП)</t>
  </si>
  <si>
    <t>ТП-100 (ЗТП)</t>
  </si>
  <si>
    <t>ТП-106 (КТП)</t>
  </si>
  <si>
    <t>ТП-6 (КТП)</t>
  </si>
  <si>
    <t>ТП-43 (КТП)</t>
  </si>
  <si>
    <t>ТП-42 (КТП)</t>
  </si>
  <si>
    <t>ТП-112 (КТП)</t>
  </si>
  <si>
    <t>ТП-90 I CШ (РТП)</t>
  </si>
  <si>
    <t>ТП-90 II CШ (РТП)</t>
  </si>
  <si>
    <t>РП-67 II СШ</t>
  </si>
  <si>
    <t>РП-67 I СШ</t>
  </si>
  <si>
    <t>ТП-67 ВОС 1-го подъема Т-2 (ЗТП)</t>
  </si>
  <si>
    <t>ТП-67 ВОС 1-го подъема Т-1 (ЗТП)</t>
  </si>
  <si>
    <t>ТП-67 ВОС 2-го подъема Т-2 (ЗТП)</t>
  </si>
  <si>
    <t>ТП-67 ВОС 2-го подъема Т-1 (ЗТП)</t>
  </si>
  <si>
    <t>ТП-21 I СШ (ЗТП)</t>
  </si>
  <si>
    <t>ТП-21 II СШ (ЗТП)</t>
  </si>
  <si>
    <t>ТП-31 I СШ (ЗТП)</t>
  </si>
  <si>
    <t>ТП-31 II СШ (ЗТП)</t>
  </si>
  <si>
    <t>ТП-55 (КТП)</t>
  </si>
  <si>
    <t>ТП-52 (КТП)</t>
  </si>
  <si>
    <t>ТП-50 (КТП)</t>
  </si>
  <si>
    <t>ТП-51 (КТП)</t>
  </si>
  <si>
    <t>ТП-111 "Околица" (КТП)</t>
  </si>
  <si>
    <t>ТП-101 II СШ (РТП)</t>
  </si>
  <si>
    <t>ТП-101 I СШ (РТП)</t>
  </si>
  <si>
    <t>ТП-115 (КТП)</t>
  </si>
  <si>
    <t>ТП-33 (КТП)</t>
  </si>
  <si>
    <t>ТП-29 (КТП)</t>
  </si>
  <si>
    <t>ТП-28 (КТП)</t>
  </si>
  <si>
    <t>ТП-64 (КТП)</t>
  </si>
  <si>
    <t>ТП-76 (КТП)</t>
  </si>
  <si>
    <t>ТП-38 (КТП)</t>
  </si>
  <si>
    <t>ТП-49 (КТП)</t>
  </si>
  <si>
    <t>ТП-65 (КТП)</t>
  </si>
  <si>
    <t>ТП-48 (КТП)</t>
  </si>
  <si>
    <t>ТП-2-02-05 "Вяльгино" (КТП)</t>
  </si>
  <si>
    <t>ТП-70 Т-1 (ЗТП)</t>
  </si>
  <si>
    <t>ТП-69 (КТП)</t>
  </si>
  <si>
    <t>ТП-37 I СШ (РТП)</t>
  </si>
  <si>
    <t>ТП-37 II СШ (РТП)</t>
  </si>
  <si>
    <t>ТП-162-03-17 (СТП)</t>
  </si>
  <si>
    <t>фидер ПС-245</t>
  </si>
  <si>
    <t>фидер 143-02</t>
  </si>
  <si>
    <t>фидер 143-05</t>
  </si>
  <si>
    <t>фидер 143-07, 143-33</t>
  </si>
  <si>
    <t>фидер 143-08</t>
  </si>
  <si>
    <t>фидер 143-09</t>
  </si>
  <si>
    <t>ТП-96 (КТП)</t>
  </si>
  <si>
    <t>СИП-2 3х95+1х95+1х25; СИП-4 2х16</t>
  </si>
  <si>
    <t>СИП-2 3х95+1х95+1х25</t>
  </si>
  <si>
    <t xml:space="preserve">СИП-2 3х95+1х95+1х25 </t>
  </si>
  <si>
    <t>СИП 2 3х35+1х50+1х25</t>
  </si>
  <si>
    <t>СИП 2 3х95+1х95+1х25</t>
  </si>
  <si>
    <t>СТП 1трансф</t>
  </si>
  <si>
    <t>1х25</t>
  </si>
  <si>
    <t>ТП-116 (КТП)</t>
  </si>
  <si>
    <t>Отпайка ВЛЗ-10кВ ф. 4-01 оп.15 до оп.28 в стор. ТП-116</t>
  </si>
  <si>
    <t>СИП-1 3х50</t>
  </si>
  <si>
    <t>ВЛИ-0,4кВ ф. ул. Соминская</t>
  </si>
  <si>
    <t>ВЛИ-0,4кВ ф. ул. Ольховая</t>
  </si>
  <si>
    <t>СИП-2 4х95+125</t>
  </si>
  <si>
    <t>СИП-3  1х20</t>
  </si>
  <si>
    <t>АСБ2л 3х95</t>
  </si>
  <si>
    <t>ТП-БКО Т-2</t>
  </si>
  <si>
    <t>ТП-БКО Т-1</t>
  </si>
  <si>
    <t>0,03+0,05</t>
  </si>
  <si>
    <t>КЛ-0,4 кВ от РУ-0,4 кВ до ВРУ-0,4 кВ здания духовного училища</t>
  </si>
  <si>
    <t>АСБ2л-4х150</t>
  </si>
  <si>
    <t>СИП-2 3х50+1х50</t>
  </si>
  <si>
    <t>ВЛ-0,4кВ от ТП-143-20-01 оп.29-оп.23 ф. Торфянников</t>
  </si>
  <si>
    <t>Кабельная линия 0,4 кВ от ТП-143-22-08</t>
  </si>
  <si>
    <t>КЛ-оп. №1 фидер Р. Корсакова</t>
  </si>
  <si>
    <t>ВЛ-0,4кВ фидер Песочная</t>
  </si>
  <si>
    <t>КЛ-оп. №1 фидер Песочная</t>
  </si>
  <si>
    <t>ВЛ-0,4кВ фидер Гагарина</t>
  </si>
  <si>
    <t>КЛ-оп. №1 фидер Гагарина</t>
  </si>
  <si>
    <t>ВЛ-0,4кВ фидер Северная</t>
  </si>
  <si>
    <t>КЛ-оп. №1 фидер Северная</t>
  </si>
  <si>
    <t>ВЛ-0,4кВ фидер Шлюз</t>
  </si>
  <si>
    <t>КЛ-оп. №1 фидер Шлюз</t>
  </si>
  <si>
    <t>ВЛ-0,4кВ к ж/д 5,6,10</t>
  </si>
  <si>
    <t>ВЛ-0,4кВ к ж/д 7,8</t>
  </si>
  <si>
    <t>ВЛ-0,4кВ к ж/д 11</t>
  </si>
  <si>
    <t>9.5</t>
  </si>
  <si>
    <t>КЛ-10 кВ оп.20 ВЛЗ-10 кВ в ст. ТП-63</t>
  </si>
  <si>
    <t>КЛ-10 кВ РТП-37 оп.26 - оп.27 в ст. ТП-63</t>
  </si>
  <si>
    <t>24.10.</t>
  </si>
  <si>
    <t>24.11.</t>
  </si>
  <si>
    <t>24.12.</t>
  </si>
  <si>
    <t>фидер 4-08</t>
  </si>
  <si>
    <t>КЛ-д/сад Журавушка</t>
  </si>
  <si>
    <t>ВЛ-0,4кВ от ТП-72 до теплопункта</t>
  </si>
  <si>
    <t>1960 (2006)</t>
  </si>
  <si>
    <t>35.3.</t>
  </si>
  <si>
    <t>10.9.</t>
  </si>
  <si>
    <t>40.2.</t>
  </si>
  <si>
    <t xml:space="preserve"> мощность, кВА</t>
  </si>
  <si>
    <t>ТП-117 (СТП)</t>
  </si>
  <si>
    <t>фидер  143-13</t>
  </si>
  <si>
    <t>фидер 143-32</t>
  </si>
  <si>
    <t>отпайка ВЛЗ-10кВ от оп.№77 до оп.№70 ф.143-03 (к СТП-117)</t>
  </si>
  <si>
    <t>2 х 0,066</t>
  </si>
  <si>
    <t xml:space="preserve">АПвБбШв-1 4х95 </t>
  </si>
  <si>
    <t>2х0,157</t>
  </si>
  <si>
    <t xml:space="preserve"> КЛ 0.4 кВ ЗТП-30 оп.41ВЛИ-0.4 кВ. - РЩ Д.музей Р.Корсакова (д.12)</t>
  </si>
  <si>
    <t xml:space="preserve">АСБ 3х16+1х10 </t>
  </si>
  <si>
    <t>КЛ-оп. №1 фидер Красный</t>
  </si>
  <si>
    <t xml:space="preserve">АПвБбШв-1 5х95 </t>
  </si>
  <si>
    <t xml:space="preserve">КЛ 0.4 кВ ТП-35 ВРУ Энергоблок </t>
  </si>
  <si>
    <t xml:space="preserve">КЛ 0.4 кВ ТП-35 ВРУ УОДОГ ФСИН России (пищеблок) </t>
  </si>
  <si>
    <t>АСБ 2л 4х70</t>
  </si>
  <si>
    <t>КЛ-0,4 кВ от ТП-59 до оп.8 ВЛ-10 ф.143-29</t>
  </si>
  <si>
    <t xml:space="preserve">КЛ-0,4кВ от ТП-62 на Магазин </t>
  </si>
  <si>
    <t>КЛ-0,4кВ от ТП-62 на оп. №1 ф. ул. Плаунская</t>
  </si>
  <si>
    <t>ВЛ 0.4 кВ. ТП-4-4-16 - 1 фид.Усадьба РТС</t>
  </si>
  <si>
    <t>СИП-4 4x70</t>
  </si>
  <si>
    <t>КЛ 0.4 кВ ТП-4-4-16 оп.№1 ВЛ-0,4кВ ф.Боровая, д.1-2</t>
  </si>
  <si>
    <t>КЛ 0.4 кВ ТП-4-4-16 ф.Усадьба РТС</t>
  </si>
  <si>
    <t>ВЛ 0.4 кВ. ТП-4-4-16 - 1 фид.Боровая, д.1-2</t>
  </si>
  <si>
    <t>СИП-4 4x35</t>
  </si>
  <si>
    <t xml:space="preserve">АВВБ-3х95+1х50 </t>
  </si>
  <si>
    <t xml:space="preserve">АВБбШв-4х95 </t>
  </si>
  <si>
    <t>КЛ-0,4 кВ от ТП-87</t>
  </si>
  <si>
    <t>КЛ-0,4 кВ от КТП-49</t>
  </si>
  <si>
    <t>ТП-143-22-06</t>
  </si>
  <si>
    <t>ЗТП-70 РУ-0.4 кВ.-панель собственных нужд</t>
  </si>
  <si>
    <t>Стр-во 2 КЛ-0,4 кВ от ТП-22 10/0,4 кВ Тихвин</t>
  </si>
  <si>
    <t>Стр-во КЛ-0,4 кВ от ТП-5 до объекта заявителя</t>
  </si>
  <si>
    <t>КЛ-0,4 кВ от ТП-4</t>
  </si>
  <si>
    <t>ВЛ-0,4кВ от РП-114 до участка заявителя</t>
  </si>
  <si>
    <t>ТП-104 до ВРУ объекта заявителя</t>
  </si>
  <si>
    <t xml:space="preserve">Стр-во КЛ-10 кВ от ТП-66 до РП-500 </t>
  </si>
  <si>
    <t xml:space="preserve">     фидер 05-39</t>
  </si>
  <si>
    <t>РП-1</t>
  </si>
  <si>
    <t>КЛ-6кВ ТЭЦ-5 - РП-1</t>
  </si>
  <si>
    <t xml:space="preserve"> 1972</t>
  </si>
  <si>
    <t>АСБ3х185</t>
  </si>
  <si>
    <t>КЛ-6кВ РП-1 - ТП17</t>
  </si>
  <si>
    <t>СБ3х95</t>
  </si>
  <si>
    <t xml:space="preserve">КЛ 6 кВ РП-1 - ТП-3  </t>
  </si>
  <si>
    <t>1958</t>
  </si>
  <si>
    <t>АСБ 3х70</t>
  </si>
  <si>
    <t>ВЛ-0,4кВ - фид "Магазин"</t>
  </si>
  <si>
    <t>КЛ-0,4кВ оп.№1 фид. "Магазин"</t>
  </si>
  <si>
    <t>ВЛ-0,4кВ.фид. "7квартал"</t>
  </si>
  <si>
    <t>4хА-35</t>
  </si>
  <si>
    <t>КЛ-0,4кВ оп.№1 фид."7квартал"</t>
  </si>
  <si>
    <t>КЛ-0,4кВ. Фид. "Мэрия"</t>
  </si>
  <si>
    <t>АВВГ3х50+1х25</t>
  </si>
  <si>
    <t>ВЛ-0,4кВ.фид. "8квартал"</t>
  </si>
  <si>
    <t>СИП2А 3х35+1х50  А-35</t>
  </si>
  <si>
    <t>КЛ-0,4кВ.фид."8квартал"</t>
  </si>
  <si>
    <t>АВВГ4х70</t>
  </si>
  <si>
    <t>ВЛ-0,4кВ.фид. "ГСК6"</t>
  </si>
  <si>
    <t>КЛ-0,4кВ. Фид. "ГСК6"</t>
  </si>
  <si>
    <t>ААВГ3х50+1х25</t>
  </si>
  <si>
    <t>ТП-29</t>
  </si>
  <si>
    <t xml:space="preserve">КЛ-6кВ РП-1 - ТП-29 </t>
  </si>
  <si>
    <t xml:space="preserve">КЛ-6кВ ТП-29 - ТП-31 </t>
  </si>
  <si>
    <t>1975</t>
  </si>
  <si>
    <t>КЛ-0,4кВ.Ж/Д №37</t>
  </si>
  <si>
    <t>АСБ3х70+1х35</t>
  </si>
  <si>
    <t>КЛ-0,4кВ. Ж/Д №33</t>
  </si>
  <si>
    <t>КЛ-0,4кВ.Ж/Д №31</t>
  </si>
  <si>
    <t>АПВБ3х70+1х25</t>
  </si>
  <si>
    <t xml:space="preserve"> КЛ-0,4кВ.фид."Кафе"</t>
  </si>
  <si>
    <t>КЛ-0,4кВ.фид "магазин"</t>
  </si>
  <si>
    <t>Перемычка ж/д №31, ж/д №30</t>
  </si>
  <si>
    <t>АСБ 3х35+1х16</t>
  </si>
  <si>
    <t>Перемычка ж/д №31, ж/д №31</t>
  </si>
  <si>
    <t>ТП-30</t>
  </si>
  <si>
    <t>КЛ-6кВ ТП-29 - ТП-30</t>
  </si>
  <si>
    <t>1981</t>
  </si>
  <si>
    <t xml:space="preserve"> ААШВ 3х120</t>
  </si>
  <si>
    <t>КЛ-6кВ ТП-30 - ТП-33</t>
  </si>
  <si>
    <t>1987</t>
  </si>
  <si>
    <t>КЛ-0,4кВ.фид. "ГРС"</t>
  </si>
  <si>
    <t>АВВБ 3х120+1х70</t>
  </si>
  <si>
    <t>ВЛ-0,4кВ. Фид."Набережная"</t>
  </si>
  <si>
    <t>КЛ-0,4кВ фид."Набережная"</t>
  </si>
  <si>
    <t>АВВГ 3х16+1х10</t>
  </si>
  <si>
    <t>КЛ-0,4кв фид."Теплица"</t>
  </si>
  <si>
    <t>2х0,210</t>
  </si>
  <si>
    <t>КЛ-0,4кВ. Фид. "Гаражи"</t>
  </si>
  <si>
    <t>КЛ-0,4кВ. Фид. "ГСК3"</t>
  </si>
  <si>
    <t>КЛ-0,4кВ. Фид."ГСК4"</t>
  </si>
  <si>
    <t>1.4.</t>
  </si>
  <si>
    <t>ТП-33</t>
  </si>
  <si>
    <t>1х320</t>
  </si>
  <si>
    <t>КЛ-6кВ ТП-9 - ТП-33</t>
  </si>
  <si>
    <t>КЛ-6кВ ТП-33 - ТП-19</t>
  </si>
  <si>
    <t>АСБ 3х50</t>
  </si>
  <si>
    <t>КЛ-0,4кВ. Фид. "Сканвоквэр"</t>
  </si>
  <si>
    <t>КЛ-0,4кВ.фид "Стадион"</t>
  </si>
  <si>
    <t>ВЛ-0,4кВ. Фид."Пионерская"</t>
  </si>
  <si>
    <t>КЛ-0,4кВ. Фид. "Пионерская"</t>
  </si>
  <si>
    <t>ВЛ-0,4кВ. Фид. "Школьная"</t>
  </si>
  <si>
    <t>КЛ-0,4кВ. Фид. "Школьная"</t>
  </si>
  <si>
    <t xml:space="preserve"> АСБ 3х50+1х25</t>
  </si>
  <si>
    <t>КЛ-0,4кВ.фид. "Школа Столовая"</t>
  </si>
  <si>
    <t>КЛ-0,4кВ. Фид. "Школа"</t>
  </si>
  <si>
    <t>ААШВ 3х150+1х70</t>
  </si>
  <si>
    <t>КЛ-0,4кВ. Фид "Улич. Осв."</t>
  </si>
  <si>
    <t>АВВБ 3х50+1х25</t>
  </si>
  <si>
    <t>1.5.</t>
  </si>
  <si>
    <t>ТП-9</t>
  </si>
  <si>
    <t xml:space="preserve"> КЛ-6кВ  РП-1 - ТП-9</t>
  </si>
  <si>
    <t>1984</t>
  </si>
  <si>
    <t>КЛ-6кВ ТП-9 - ТП-14</t>
  </si>
  <si>
    <t>АСБ3х70</t>
  </si>
  <si>
    <t>КЛ 6 кВ ТП-9 - ТП-33</t>
  </si>
  <si>
    <t xml:space="preserve">КЛ  6 кВ ТП-9 - ТП-31 </t>
  </si>
  <si>
    <t>КЛ-0,4кВ. Фид "Бульварная" ж/д 5</t>
  </si>
  <si>
    <t>ВЛИ-0,4кВ."Труд"</t>
  </si>
  <si>
    <t>СИП 3х35+50</t>
  </si>
  <si>
    <t>КЛ-0,4кВ. Фид "Труд"</t>
  </si>
  <si>
    <t>1.6</t>
  </si>
  <si>
    <t>КЛ-6кВ ТП-3 - ТП-32</t>
  </si>
  <si>
    <t>ТП-3</t>
  </si>
  <si>
    <t>КЛ-0,4кВ.фид. "Школьная"ж/д14</t>
  </si>
  <si>
    <t>КЛ-0,4кВ.ж/д14 - ж/д21</t>
  </si>
  <si>
    <t>ВЛ-0,4кВ. Фид. "Пионерская"</t>
  </si>
  <si>
    <t>КЛ-0,4кВ. До оп№1 фид. "Пионерская"</t>
  </si>
  <si>
    <t>ВЛ-0,4кВ ф. "Сканвоквер" ул. Труда</t>
  </si>
  <si>
    <t>СИП 3х50+54.6</t>
  </si>
  <si>
    <t>КЛ-0,4кВ. Фид. "Ул. Осв."</t>
  </si>
  <si>
    <t>1.7.</t>
  </si>
  <si>
    <t>ТП-32</t>
  </si>
  <si>
    <t>КЛ-6кВ  ТП-32 - ТП-4</t>
  </si>
  <si>
    <t>АСБ 3х35</t>
  </si>
  <si>
    <t>КЛ-0,4кВ.фид. "Клуб"</t>
  </si>
  <si>
    <t>АСБ 3х35 + 1х16</t>
  </si>
  <si>
    <t xml:space="preserve">КЛ-0,4кВ.фид. "Клуб" </t>
  </si>
  <si>
    <t>ВЛИ-0,4кВ. Фид. "2-квартал"</t>
  </si>
  <si>
    <t>СИП2А 4х95 340м. СИП2А4х50 1км.</t>
  </si>
  <si>
    <t>КЛ-0,4кВ. Фид. "2-квартал"</t>
  </si>
  <si>
    <t>КЛ-0,4кВ Школьная 14</t>
  </si>
  <si>
    <t>АСБ3х50+1х25</t>
  </si>
  <si>
    <t>ВЛИ-0,4кВ. Фид. "2-Театральный"</t>
  </si>
  <si>
    <t>СИП 3х50+1х70</t>
  </si>
  <si>
    <t>КЛ-0,4кВ. Фид. "2 -Театральный"</t>
  </si>
  <si>
    <t>АСБ 3х95 + 1х50</t>
  </si>
  <si>
    <t>ВЛ-0,4кВ.Фид. "Д.Ясли"</t>
  </si>
  <si>
    <t>СИП 4х95</t>
  </si>
  <si>
    <t>КЛ-0,4кВ. Фид. "Д.Ясли"</t>
  </si>
  <si>
    <t>АСБ3х95+1х50</t>
  </si>
  <si>
    <t>КЛ-0,4кВ. Фид. "Комсом.3"</t>
  </si>
  <si>
    <t>ААВГ 4х70</t>
  </si>
  <si>
    <t>1.8</t>
  </si>
  <si>
    <t>ТП-4</t>
  </si>
  <si>
    <t xml:space="preserve">2х400 </t>
  </si>
  <si>
    <t>КЛ-6кВ ТП-4 - ТП-5</t>
  </si>
  <si>
    <t>1957</t>
  </si>
  <si>
    <t>СБ 3х35</t>
  </si>
  <si>
    <t xml:space="preserve">КЛ-0,4кВ. Фид. "Силовая профилакторий" </t>
  </si>
  <si>
    <t>СБ 3х35+1х16</t>
  </si>
  <si>
    <t>КЛ-0,4кВ. Фид. "Спортивная 2"</t>
  </si>
  <si>
    <t>АСБ3х35+1х16</t>
  </si>
  <si>
    <t>КЛ-0,4кВ. Фид. "Кулинария"</t>
  </si>
  <si>
    <t>2х40</t>
  </si>
  <si>
    <t>ВЛ-0,4кВ. Фид. "29кв-л"</t>
  </si>
  <si>
    <t>СИП 3х50+54,6  0,2км. А-35 0,240</t>
  </si>
  <si>
    <t>КЛ-0,4кВ. Фид. "29кв-л"</t>
  </si>
  <si>
    <t>АВВБ 3х70 + 1х35</t>
  </si>
  <si>
    <t>ВЛ-0,4кВ. Фид. "Школьная63"</t>
  </si>
  <si>
    <t>СИП 4х70</t>
  </si>
  <si>
    <t>КЛ-0,4кВ фид. "Школьная63"</t>
  </si>
  <si>
    <t>АПВБ (3х70+1х35)</t>
  </si>
  <si>
    <t>ВЛИ-0,4кВ Фид. "Спортивная 4"</t>
  </si>
  <si>
    <t>КЛ-0,4кВ. Фид. "Спортивная 4"</t>
  </si>
  <si>
    <t>КЛ-0,4кВ, Столовая</t>
  </si>
  <si>
    <t>1.9.</t>
  </si>
  <si>
    <t>ТП-5</t>
  </si>
  <si>
    <t>КЛ-6кВ ТП-5 - ТП-6</t>
  </si>
  <si>
    <t>КЛ-6кВ  ТП-5 - ТП-16</t>
  </si>
  <si>
    <t>1960</t>
  </si>
  <si>
    <t>КЛ-0,4кВ. Перемычка между секций РУ-0,4</t>
  </si>
  <si>
    <t>КЛ-0,4кВ. Ж/Д Сов. 29</t>
  </si>
  <si>
    <t>2 КЛ-0,4кВ.Ж/Д Сов.27</t>
  </si>
  <si>
    <t>2х0,050</t>
  </si>
  <si>
    <t>КЛ-0,4кВ дел. Советская 27</t>
  </si>
  <si>
    <t>АВВГ 3х70+ 1х35</t>
  </si>
  <si>
    <t>ВЛ-0,4кВ.фид. "28кв-л, Середина"</t>
  </si>
  <si>
    <t>КЛ-0,4кВ.фид. "28 кв-л, Середина"</t>
  </si>
  <si>
    <t>ВЛИ-0,4кВ. Фид. "28кв-л, Левая сторона"</t>
  </si>
  <si>
    <t>СИП 3х35+1х50</t>
  </si>
  <si>
    <t>КЛ-0,4кВ. Фид. "28кв-л, "Левая сторона"</t>
  </si>
  <si>
    <t>ВЛ-0,4кВ.фид. "28кв-л, Правая сторона"</t>
  </si>
  <si>
    <t>КЛ-0,4кВ. Фид. "28кв-л, Правая сторона"</t>
  </si>
  <si>
    <t>1.10</t>
  </si>
  <si>
    <t>ТП-28</t>
  </si>
  <si>
    <t>КЛ-6кВ ТП-29 - ТП-28</t>
  </si>
  <si>
    <t>КЛ-0,4кВ. ж/д №19</t>
  </si>
  <si>
    <t>Перемычка ж/д №19 ж/д№15</t>
  </si>
  <si>
    <t>КЛ-0,4кВ. ж/д №22</t>
  </si>
  <si>
    <t>КЛ-0,4кВ. ж/д20 - ж/д №22</t>
  </si>
  <si>
    <t>КЛ-0,4кВ. ж/д №20</t>
  </si>
  <si>
    <t>КЛ-0,4кВ.ж/д №35</t>
  </si>
  <si>
    <t>КЛ-0,4кВ ж/д№36</t>
  </si>
  <si>
    <t>Перемычка ж/д №22 ж/д№35</t>
  </si>
  <si>
    <t>Перемычка ж/д №35 ж/д№36</t>
  </si>
  <si>
    <t>КЛ-0,4кВ. ж/д №30</t>
  </si>
  <si>
    <t>Перемычка ж/д №30 ж/д№30</t>
  </si>
  <si>
    <t>1.11</t>
  </si>
  <si>
    <t>ТП-27</t>
  </si>
  <si>
    <t>КЛ-6кВ. ТП-28 - ТП-27</t>
  </si>
  <si>
    <t>КЛ-6кВ. ТП-26 - ТП-27</t>
  </si>
  <si>
    <t>1969</t>
  </si>
  <si>
    <t>КЛ-0,4кВ. ж/д №16</t>
  </si>
  <si>
    <t>КЛ-0,4кВ. ж/д №16, ж/д №17</t>
  </si>
  <si>
    <t>КЛ-0,4кВ. ж/д №17, ж/д №18</t>
  </si>
  <si>
    <t>КЛ-0,4кВ. ж/д №23</t>
  </si>
  <si>
    <t>КЛ-0,4кВ. ж/д №18,ж/д№23</t>
  </si>
  <si>
    <t>КЛ-0,4кВ. ж/д №25</t>
  </si>
  <si>
    <t>КЛ-0,4кВ. ж/д №25, ж/д №26</t>
  </si>
  <si>
    <t>КЛ-0,4кВ. ж/д №15</t>
  </si>
  <si>
    <t>К-0,4кВ. ж/д№15, ж/д№15</t>
  </si>
  <si>
    <t>КЛ-0,4кВ. ж/д №14</t>
  </si>
  <si>
    <t>КЛ-0,4кВ. ж/д№14, ж/д №15</t>
  </si>
  <si>
    <t>КЛ-0,4кВ. ж/д№14,ж/д №14</t>
  </si>
  <si>
    <t>КЛ-0,4кВ. ж/д №14, ж/д №26</t>
  </si>
  <si>
    <t>КЛ-0,4кВ. Фид. "УЛ. Осв."</t>
  </si>
  <si>
    <t>1.12</t>
  </si>
  <si>
    <t>ТП-26</t>
  </si>
  <si>
    <t>КЛ-6кВ  ТП-26 - ТП-22</t>
  </si>
  <si>
    <t>КЛ-6кВ ТП-26 - ТП-11</t>
  </si>
  <si>
    <t>1968</t>
  </si>
  <si>
    <t>КЛ-0,4кВ. ж/д №13</t>
  </si>
  <si>
    <t>КЛ-0,4кВ. ж/д №11</t>
  </si>
  <si>
    <t>КЛ-0,4кВ. ж/д №27</t>
  </si>
  <si>
    <t>2КЛ-0,4кВ. д/сад №7</t>
  </si>
  <si>
    <t>2х0,140</t>
  </si>
  <si>
    <t>КЛ-0,4кВ. ж/д №11, ж/д №10</t>
  </si>
  <si>
    <t>КЛ-0,4кВ. ж/д №27, ж/д №12</t>
  </si>
  <si>
    <t>КЛ-0,4кВ. ж/д. Спорт.10</t>
  </si>
  <si>
    <t>КЛ-0,4кВ. ж/д.№10, Спорт.10</t>
  </si>
  <si>
    <t>КЛ-0,4кВ. Спорт.10, Спорт.10</t>
  </si>
  <si>
    <t>КЛ-0,4кВ. ж/д. №28</t>
  </si>
  <si>
    <t xml:space="preserve">     фидер 05-18</t>
  </si>
  <si>
    <t>РП-3</t>
  </si>
  <si>
    <t>КЛ-6кВ  ТЭЦ-5 - РП-3</t>
  </si>
  <si>
    <t>2006</t>
  </si>
  <si>
    <t>ААШВ 3х240</t>
  </si>
  <si>
    <t>ВЛЗ-6кВ РП-3 - РП-2</t>
  </si>
  <si>
    <t xml:space="preserve">СИП-3 3х70 </t>
  </si>
  <si>
    <t xml:space="preserve">КЛ-6кВ  РП-3 - ВЛЗ-6кВ </t>
  </si>
  <si>
    <t>КЛ-6кВ  оп.15 - РП-2</t>
  </si>
  <si>
    <t>ВЛ-0,4кВ ф."гаражи"</t>
  </si>
  <si>
    <t>СИП-2 3х95+1х95</t>
  </si>
  <si>
    <t>2.2</t>
  </si>
  <si>
    <t>РП-2</t>
  </si>
  <si>
    <t>1х315</t>
  </si>
  <si>
    <t>КЛ-6кВ ТЭЦ-5 - РП-2</t>
  </si>
  <si>
    <t>КЛ-6кВ  РП-2 - ТП-24</t>
  </si>
  <si>
    <t>КЛ-6кВ  РП-2 - ТП-2УМ</t>
  </si>
  <si>
    <t>ВЛ-0,4кВ. Фид. "19кв-л"</t>
  </si>
  <si>
    <t>СИП 3х50+70  0,200км А-35  0,320 км.</t>
  </si>
  <si>
    <t>КЛ-0,4кВ. Фид. "19кв-л"</t>
  </si>
  <si>
    <t>ВЛ-0,4кВ. Фид. "21кв-л Левая стор."</t>
  </si>
  <si>
    <t>КЛ-0,4кВ. Фид. "21кв-л. Левая стор."</t>
  </si>
  <si>
    <t>АПВБ 4х95</t>
  </si>
  <si>
    <t>ВЛ-0,4кВ. Фид. "21кв-л Правая стор."</t>
  </si>
  <si>
    <t>КЛ-0,4кВ. Фид."21кв-л Правая стор."</t>
  </si>
  <si>
    <t>КЛ-0,4кВ. Фид "Милиция"</t>
  </si>
  <si>
    <t>2.3</t>
  </si>
  <si>
    <t>ТП-8</t>
  </si>
  <si>
    <t>КЛ-6кВ  РП-2 - ТП-8</t>
  </si>
  <si>
    <t>ВЛ-0,4кВ. Фид. "20кв-л. Правая стор."</t>
  </si>
  <si>
    <t>КЛ-0,4кВ. Фид. "20кв-л. Правая стор."</t>
  </si>
  <si>
    <t>ВЛИ-0,4кВ. Фид. "20кв-л. Левая стор."</t>
  </si>
  <si>
    <t>СИП 3х70+1х95</t>
  </si>
  <si>
    <t>КЛ-0,4кВ. Фид. "20кв-л. Левая стор."</t>
  </si>
  <si>
    <t>ВЛ-0,4кВ. Фид. "20кв-л. Середина."</t>
  </si>
  <si>
    <t>КЛ-0,4кВ. Фид. "20кв-л Середина"</t>
  </si>
  <si>
    <t>КЛ-0,4кВ Фид. "Заводская16</t>
  </si>
  <si>
    <t>ТП-7</t>
  </si>
  <si>
    <t>КЛ-6кВ ТП-8 - ТП-7</t>
  </si>
  <si>
    <t>КЛ-0,4кВ. Фид. "Школа освещение"</t>
  </si>
  <si>
    <t>КЛ-0,4кВ. Фид. "Заводская17-19"</t>
  </si>
  <si>
    <t>КЛ-0,4кВ. Фид. "Детская больница"</t>
  </si>
  <si>
    <t>ВЛ-0,4кВ. Фид. "27кв-л"</t>
  </si>
  <si>
    <t>СИП3х120+95 0,280км.  СИП3х50+54,6 0,070км.   А-35  0,280км</t>
  </si>
  <si>
    <t>КЛ-0,4кВ Фид. "27кв-л"</t>
  </si>
  <si>
    <t>АСБ-3х35+1х16</t>
  </si>
  <si>
    <t>ТП-6</t>
  </si>
  <si>
    <t>Т-1 320</t>
  </si>
  <si>
    <t>КЛ-6кВ  ТП-7 - ТП-6</t>
  </si>
  <si>
    <t>Т-2 400</t>
  </si>
  <si>
    <t>КЛ-0,4кВ. Фид."Ренген2"</t>
  </si>
  <si>
    <t>КЛ-0,4кВ. Фид."Ренген1"</t>
  </si>
  <si>
    <t>КЛ-0,4кВ. Фид. "Флюрография"</t>
  </si>
  <si>
    <t>ААШВ 3х150+1х75</t>
  </si>
  <si>
    <t>КЛ-0,4кВ.фид. "Ренген"</t>
  </si>
  <si>
    <t>ВЛ-0,4кВ. Фид "Гаражи"</t>
  </si>
  <si>
    <t>КЛ-0,4кВ. Фид."Гаражи"</t>
  </si>
  <si>
    <t>КЛ-0,4кВ.фид. "Гл.корпус"</t>
  </si>
  <si>
    <t>КЛ-0,4кВ.фид. "Прачечная"</t>
  </si>
  <si>
    <t>ААШв-3х75+1х35</t>
  </si>
  <si>
    <t>КЛ-0,4кВ.фид. "Детская пол-ка"</t>
  </si>
  <si>
    <t>2х0,070</t>
  </si>
  <si>
    <t>2хААБ 3х95+1х50</t>
  </si>
  <si>
    <t>КЛ-0,4кВ.фид. "Поликлиника"</t>
  </si>
  <si>
    <t>2.6.</t>
  </si>
  <si>
    <t>ТП-16</t>
  </si>
  <si>
    <t>КЛ-6кВ  ТП-6 - ТП-16</t>
  </si>
  <si>
    <t>КЛ-0,4кВ. Фид. "ДК"</t>
  </si>
  <si>
    <t>АСБ 3х120+1х75</t>
  </si>
  <si>
    <t>КЛ-0,4кВ. Фид. "Школьная64"</t>
  </si>
  <si>
    <t>КЛ-0,4кВ. "Школьная64"- "Школьная62"</t>
  </si>
  <si>
    <t>КЛ-0,4кВ. Фид. "Кафе"</t>
  </si>
  <si>
    <t>АВВГ 3х25+1х10</t>
  </si>
  <si>
    <t>2.7.</t>
  </si>
  <si>
    <t>ТП-18</t>
  </si>
  <si>
    <t>1х180</t>
  </si>
  <si>
    <t>КЛ-6кВ РП-2 -ТП-18</t>
  </si>
  <si>
    <t>1956</t>
  </si>
  <si>
    <t>КЛ-6кВ ТП-18 - ТП15</t>
  </si>
  <si>
    <t>КЛ-0,4кВ. Фид. "Банк"</t>
  </si>
  <si>
    <t>АВРБ 3х95+1х50</t>
  </si>
  <si>
    <t>ВЛ-0,4кВ. Фид. "Лесная"</t>
  </si>
  <si>
    <t>КЛ-0,4кВ. Фид. "Лесная"</t>
  </si>
  <si>
    <t>АВВГ 3х50+1х35</t>
  </si>
  <si>
    <t>ВЛ-0,4кВ. Фид. "Безымянная"</t>
  </si>
  <si>
    <t>КЛ-0,4кВ. Фид. "Безымянная"</t>
  </si>
  <si>
    <t>2.8.</t>
  </si>
  <si>
    <t>ТП-20</t>
  </si>
  <si>
    <t>Т1-315      Т2-400</t>
  </si>
  <si>
    <t>КЛ-6кВ  ТП-6 - ТП-20</t>
  </si>
  <si>
    <t>АСБ3х95</t>
  </si>
  <si>
    <t>КЛ-6кВ ТП-39 - ТП-20</t>
  </si>
  <si>
    <t>КЛ-0,4кВ.фид. ж/д 13</t>
  </si>
  <si>
    <t>КЛ-0,4кВ.фид. Магазин</t>
  </si>
  <si>
    <t>КЛ-0,4кВ.фид. "Школа столовая"</t>
  </si>
  <si>
    <t>КЛ-0,4кВ.фид. "Школа"</t>
  </si>
  <si>
    <t>КЛ-0,4кВ. Фид. ж/д 2</t>
  </si>
  <si>
    <t>АВВГ 3х70+1х35</t>
  </si>
  <si>
    <t>КЛ-0,4кВ.фид. ж/д 4</t>
  </si>
  <si>
    <t>2х0,250</t>
  </si>
  <si>
    <t>АПВБшв 4х120</t>
  </si>
  <si>
    <t>КЛ-0,4кВ.фид. ж/д.3</t>
  </si>
  <si>
    <t>2х0,350</t>
  </si>
  <si>
    <t>ВЛИ-0,4кВ. Фид. "магазин Чайка"</t>
  </si>
  <si>
    <t>СИП 3х50+54,6</t>
  </si>
  <si>
    <t>КЛ-0,4кВ. фид. ж/д 5</t>
  </si>
  <si>
    <t xml:space="preserve"> ВЛ-0,4кВ фид. "магазин осн."</t>
  </si>
  <si>
    <t>    СИП2А 5х25</t>
  </si>
  <si>
    <t>КЛ-0,4кВ, фид. "магазин осн."</t>
  </si>
  <si>
    <t xml:space="preserve"> ВЛ-0,4кВ фид. "магазин рез."</t>
  </si>
  <si>
    <t>   СИП2А 5х25</t>
  </si>
  <si>
    <t>КЛ-0,4кВ, фид. "магазин рез."</t>
  </si>
  <si>
    <t>2.9.</t>
  </si>
  <si>
    <t>ТП-22</t>
  </si>
  <si>
    <t>КЛ-6кВ ТП-20 - ТП-22</t>
  </si>
  <si>
    <t>ВЛ-0,4кВ.Фид. "Гузеевская"</t>
  </si>
  <si>
    <t>КЛ-0,4кВ.фид "Гузеевская"</t>
  </si>
  <si>
    <t>АСБ 3х50+1х35</t>
  </si>
  <si>
    <t>ВЛ-0,4кВ.Фид. "Поселковая"</t>
  </si>
  <si>
    <t>КЛ-0,4кВ.фид "Поселковая"</t>
  </si>
  <si>
    <t>ВЛИ-0,4кВ.фид. "Бассейн сил."</t>
  </si>
  <si>
    <t>СИП 4х120</t>
  </si>
  <si>
    <t>КЛ-0,4кВ.фид."Гостиница"</t>
  </si>
  <si>
    <t>2х0,290</t>
  </si>
  <si>
    <t>АСБ 3х150+1х70</t>
  </si>
  <si>
    <t>ВЛИ-0,4кВ.фид. "Бассейн осв.."</t>
  </si>
  <si>
    <t>КЛ-0,4кВ.фид. "Спорт.комплекс"</t>
  </si>
  <si>
    <t>АПВБ 3х150+1х70</t>
  </si>
  <si>
    <t>ВЛИ-0,4кВ. Фид. "Русский двор"</t>
  </si>
  <si>
    <t>СИП 4х35</t>
  </si>
  <si>
    <t>КЛ-0,4кВ.фид. "Склад бассейн"</t>
  </si>
  <si>
    <t>АППВ-3х16+1х10</t>
  </si>
  <si>
    <t>2.10</t>
  </si>
  <si>
    <t>ТП-10</t>
  </si>
  <si>
    <t>Т1-250   Т2-400</t>
  </si>
  <si>
    <t>КЛ-6кВ  ТП-13 - ТП-10</t>
  </si>
  <si>
    <t>2 х КЛ-0,4кВ.фид. "Нач.школа"</t>
  </si>
  <si>
    <t>2х0,120</t>
  </si>
  <si>
    <t>АВВГ 4х185</t>
  </si>
  <si>
    <t>2 х КЛ-0,4кВ.фид. "Новый корпус"</t>
  </si>
  <si>
    <t>2х0,060</t>
  </si>
  <si>
    <t>2 х КЛ-0,4кВ.фид. "Старый уч. Корпус"</t>
  </si>
  <si>
    <t>2х0,080</t>
  </si>
  <si>
    <t>АСБ 3х95+1х50; АСБ-3х50+1х25</t>
  </si>
  <si>
    <t>КЛ-0,4кВ.фид. ж/д.40</t>
  </si>
  <si>
    <t>КЛ-0,4кВ.фид. "Спальный корпус"</t>
  </si>
  <si>
    <t>КЛ-0,4кВ.фид. ж/д25</t>
  </si>
  <si>
    <t>КЛ-0,4кВ.фид. ж/д25-ж/д25</t>
  </si>
  <si>
    <t>КЛ-0,4кВ.фид. ж/д35</t>
  </si>
  <si>
    <t>КЛ-0,4кВ перем. ж/д35 - ж/д25</t>
  </si>
  <si>
    <t>КЛ-0,4кВ.фид. ж/д48</t>
  </si>
  <si>
    <t>КЛ-0,4кВ. ж/д35-ж/д35</t>
  </si>
  <si>
    <t>КЛ-0,4кВ. ж/д25-ж/д35</t>
  </si>
  <si>
    <t>КЛ-0,4кВ фид. "6-48"</t>
  </si>
  <si>
    <t>АВВГ 3Х35+1Х16</t>
  </si>
  <si>
    <t>2.11</t>
  </si>
  <si>
    <t>ТП-11</t>
  </si>
  <si>
    <t>КЛ-6кВ  ТП-13 - ТП-11</t>
  </si>
  <si>
    <t>КЛ-0,4кВ. Фид. ж/д "Спортивная6"</t>
  </si>
  <si>
    <t>КЛ-0,4кВ. Фид. ж/д "Спортивная8"</t>
  </si>
  <si>
    <t xml:space="preserve"> КЛ-0,4кВ. Фид. Д/сад №2</t>
  </si>
  <si>
    <t>КЛ-0,4кВ.фид. ж/д 9</t>
  </si>
  <si>
    <t>КЛ-0,4кВфид. ж/д "Школьная54"</t>
  </si>
  <si>
    <t>КЛ-0,4кВ.ж/д54 - ж/д6</t>
  </si>
  <si>
    <t>КЛ-0,4кВ. ж/д54 - ж/д52</t>
  </si>
  <si>
    <t>КЛ-0,4кВ ж/д52 - ж/д9</t>
  </si>
  <si>
    <t>КЛ-0,4кВ. Спортивная6 - Спортивная8</t>
  </si>
  <si>
    <t>КЛ-0,4кВ фид. Школьная 52</t>
  </si>
  <si>
    <t>АПВГ 3х35 + 1х16</t>
  </si>
  <si>
    <t>2.12</t>
  </si>
  <si>
    <t>ТП-12</t>
  </si>
  <si>
    <t>Т1-400      Т2-400</t>
  </si>
  <si>
    <t>КЛ-6кВ ТП-11 - ТП-12</t>
  </si>
  <si>
    <t>КЛ-6кВ  ТП-12 - ТП-15</t>
  </si>
  <si>
    <t>1990</t>
  </si>
  <si>
    <t>ВЛИ-0,4кВ. Фид. "Школьная68"</t>
  </si>
  <si>
    <t>КЛ-0,4кВ. Школьная 58- 60</t>
  </si>
  <si>
    <t>КЛ-0,4 кВ Школьная72 - 68</t>
  </si>
  <si>
    <t>ВЛ-0,4кВ. Фид. "35 квартал"</t>
  </si>
  <si>
    <t xml:space="preserve">АС-95, А-35 </t>
  </si>
  <si>
    <t>КЛ-0,4кВ. Фид. "35квартал"</t>
  </si>
  <si>
    <t>АВВГ 4х70</t>
  </si>
  <si>
    <t>2 х КЛ-0,4кВ.фид. "5-2"</t>
  </si>
  <si>
    <t>2х0,160</t>
  </si>
  <si>
    <t>АВВБ 3х70+1х35</t>
  </si>
  <si>
    <t>2 х КЛ-0,4кВ.фид. ж/д1</t>
  </si>
  <si>
    <t>2 х КЛ-0,4кВ. Фид. ж/д5</t>
  </si>
  <si>
    <t>2х0,300</t>
  </si>
  <si>
    <t>АПВБшп 4х150</t>
  </si>
  <si>
    <t>КЛ-0,4кВ.фид. "Ул.Осв."</t>
  </si>
  <si>
    <t>2хКЛ-0,4кВ фид. "Школьн. 58"</t>
  </si>
  <si>
    <t>АСБ 3х70 + 1х35</t>
  </si>
  <si>
    <t>2.13</t>
  </si>
  <si>
    <t>ТП-13</t>
  </si>
  <si>
    <t>КЛ-6кВ РП-2 - ТП-13</t>
  </si>
  <si>
    <t>КЛ-0,4кВ.фид. "Гаражи"</t>
  </si>
  <si>
    <t>КЛ-0,4кВ. Фид. "6-24"</t>
  </si>
  <si>
    <t>КЛ-0,4кВ. Школьн. 24 - 24</t>
  </si>
  <si>
    <t>2хКЛ-0,4кВ.фид. Школьн. 50</t>
  </si>
  <si>
    <t>АВВГ3х50+1х25, АВВГ 3х35+1х16</t>
  </si>
  <si>
    <t>АСБ 3х70+1х50</t>
  </si>
  <si>
    <t xml:space="preserve">КЛ-0,4кВ фид. "БПК" </t>
  </si>
  <si>
    <t xml:space="preserve">СИП 4х70 </t>
  </si>
  <si>
    <t>2.14</t>
  </si>
  <si>
    <t>ТП-14</t>
  </si>
  <si>
    <t>КЛ-6кВ  ТП-10 - ТП-14</t>
  </si>
  <si>
    <t>КЛ-6кВ  ТП-14 - ТП-31</t>
  </si>
  <si>
    <t>КЛ-0,4кВ фид. 6-38</t>
  </si>
  <si>
    <t>КЛ-0,4кВ фид. 6-39</t>
  </si>
  <si>
    <t>КЛ-0,4кВ 6-38 - 6-39</t>
  </si>
  <si>
    <t>КЛ-0,4кВ 6-38 - 6-38</t>
  </si>
  <si>
    <t>2хКЛ-0,4кВ.фид "Д.сад"</t>
  </si>
  <si>
    <t>2х0,06</t>
  </si>
  <si>
    <t>КЛ-0,4кВ 6-38 - 6-37</t>
  </si>
  <si>
    <t>КЛ-0,4кВ. Фид "Магазин"</t>
  </si>
  <si>
    <t>КЛ-0,4кВ 6-39 - 6-25</t>
  </si>
  <si>
    <t>2.15</t>
  </si>
  <si>
    <t>ТП-31</t>
  </si>
  <si>
    <t>Т1-250   Т2-250</t>
  </si>
  <si>
    <t>КЛ-6кВ  ТП31 - ТП-9</t>
  </si>
  <si>
    <t>2.16</t>
  </si>
  <si>
    <t>ВЛЗ-6кВ РП-2 - ТП-43</t>
  </si>
  <si>
    <t>ТП-43</t>
  </si>
  <si>
    <t>КЛ-6кВ  РП-2 - ТП-43</t>
  </si>
  <si>
    <t>2009</t>
  </si>
  <si>
    <t>КЛ-0,4кВ.фид. Школьн. ж/д21</t>
  </si>
  <si>
    <t>КЛ-0,4кВ.фид. Школьн. ж/д17</t>
  </si>
  <si>
    <t>ВЛ-0,4кВ. Фид. "9 кв-л"</t>
  </si>
  <si>
    <t>КЛ-0,4кВ.фид. "9 кв-л"</t>
  </si>
  <si>
    <t>КЛ-0,4кВ.фид. Сбербанк</t>
  </si>
  <si>
    <t>АВБбШв-3х50+1х25</t>
  </si>
  <si>
    <t>КЛ-0,4кВ фид.Театр. ж/д4</t>
  </si>
  <si>
    <t>КЛ-0,4кВ фид.Труда ж/д5</t>
  </si>
  <si>
    <t>3.1</t>
  </si>
  <si>
    <t>фидер 05-49</t>
  </si>
  <si>
    <t>ТП-38</t>
  </si>
  <si>
    <t>КЛ-6кВ ТЭЦ-5 - ТП-38</t>
  </si>
  <si>
    <t>КЛ-6кВ ТП-38 - ТП-41(ввод1)</t>
  </si>
  <si>
    <t>1995</t>
  </si>
  <si>
    <t>КЛ-6кВ ТП-38 - ТП-41(ввод2)</t>
  </si>
  <si>
    <t>КЛ-0,4кВ.фид.ж/д1(дел1)</t>
  </si>
  <si>
    <t>АВРГ 3х95+1х50</t>
  </si>
  <si>
    <t>КЛ-0,4кВ.фид.ж/д1(дел2)</t>
  </si>
  <si>
    <t>КЛ-0,4кВ. ж/д1 (дел1)-(дел2)</t>
  </si>
  <si>
    <t>КЛ-0,4кВ. ж/д2</t>
  </si>
  <si>
    <t>КЛ-0,4кВ. ж/д2 (дел1)-(дел2)</t>
  </si>
  <si>
    <t>КЛ-0,4кВ. Фид. ж/д3</t>
  </si>
  <si>
    <t>КЛ-0,4кВ. ж/д2 - ж/д3</t>
  </si>
  <si>
    <t>ААБ 3х120+1х50</t>
  </si>
  <si>
    <t>КЛ-0,4кВ.фид. ж/д4</t>
  </si>
  <si>
    <t>АВВГ 3х150+1х70</t>
  </si>
  <si>
    <t>КЛ-0,4кВ.ж/д.3 - ж/д4</t>
  </si>
  <si>
    <t>КЛ-0,4кВ.ж/д4 - ж/д4</t>
  </si>
  <si>
    <t>КЛ-0,4кВ.фид. ж/д5(дел1)</t>
  </si>
  <si>
    <t>КЛ-0,4кВ.фид. ж/д5(дел2)</t>
  </si>
  <si>
    <t>КЛ-0,4кВ. ж/д5(дел1) - ж/д5(дел2)</t>
  </si>
  <si>
    <t>КЛ-0,4кВ.фид.ж/д6</t>
  </si>
  <si>
    <t>КЛ-0,4кВ.фид."Насосная"</t>
  </si>
  <si>
    <t>ТП-41</t>
  </si>
  <si>
    <t>Т1-400   Т2-180</t>
  </si>
  <si>
    <t>КЛ-6кВ ТП-41 - ТП-15</t>
  </si>
  <si>
    <t>1998</t>
  </si>
  <si>
    <t>КЛ-6кВ ТП-41 - ТП-39</t>
  </si>
  <si>
    <t>1996</t>
  </si>
  <si>
    <t>КЛ-0,4кВ.фид. ж/д7</t>
  </si>
  <si>
    <t>КЛ-0,4кВ.ж/д7 - ж/д6</t>
  </si>
  <si>
    <t>3хКЛ-0,4кВ. Фид.ж/д23</t>
  </si>
  <si>
    <t>3х0,170</t>
  </si>
  <si>
    <t>3.3</t>
  </si>
  <si>
    <t>ТП-37</t>
  </si>
  <si>
    <t>Т1-320   Т2-250</t>
  </si>
  <si>
    <t>КЛ-6кВ ТП-38 - ТП-37</t>
  </si>
  <si>
    <t>КЛ-6кВ ТП-37 - ТП-23</t>
  </si>
  <si>
    <t>1988</t>
  </si>
  <si>
    <t>2хКЛ-0,4кВ. Фид."Д.Сад"</t>
  </si>
  <si>
    <t>АСБ 3х120+1х50  ААВРГ 3х95+1х50</t>
  </si>
  <si>
    <t>ВЛИ-0,4кВ.Фид. ж/д14</t>
  </si>
  <si>
    <t xml:space="preserve"> СИП 3х50+1х70</t>
  </si>
  <si>
    <t>КЛ-0,4кВ. Фид. ж/д14</t>
  </si>
  <si>
    <t>2хКЛ-0,4кВ.фид. ж/д15</t>
  </si>
  <si>
    <t>КЛ-0,4кВ.фид. ж/д16</t>
  </si>
  <si>
    <t>ААВРГ 3х95+1х50</t>
  </si>
  <si>
    <t>2хКЛ-0,4кВ. Фид.ж/д17</t>
  </si>
  <si>
    <t>КЛ-0,4кВ ГСК №7</t>
  </si>
  <si>
    <t>АВВГ3Х50+1Х25</t>
  </si>
  <si>
    <t>КЛ-0,4кВ.фид. ж/д18</t>
  </si>
  <si>
    <t>КЛ-0,4кВ. Фид.ж/д19</t>
  </si>
  <si>
    <t>КЛ-0,4кВ. ж/д19 - ж/д19</t>
  </si>
  <si>
    <t>КЛ-0,4кВ. ж/д19 - ж/д18</t>
  </si>
  <si>
    <t>3.4</t>
  </si>
  <si>
    <t>ТП-23</t>
  </si>
  <si>
    <t>КЛ-6кВ ТП-23 - ТП-36</t>
  </si>
  <si>
    <t>КЛ-6кВ ТП-23 - ТП-18</t>
  </si>
  <si>
    <t>2хВЛИ-0,4кВ "Пенобетон"</t>
  </si>
  <si>
    <t>2х0,5</t>
  </si>
  <si>
    <t>СИП 3х120+1х70</t>
  </si>
  <si>
    <t>КЛ-0,4кВ. Фид. ГСК1</t>
  </si>
  <si>
    <t>КЛ-0,4кВ. Фид. "Стоянка"</t>
  </si>
  <si>
    <t>ВВГнг 4х25</t>
  </si>
  <si>
    <t>КЛ-0,4кВ. "АЗС"</t>
  </si>
  <si>
    <t>ТП-36</t>
  </si>
  <si>
    <t>КЛ-6кВ  ТП-36 - ТП-34</t>
  </si>
  <si>
    <t>КЛ-6кВ  ТП-36 - РП-2</t>
  </si>
  <si>
    <t>КЛ-0,4кВ.фид.Строит. ж/д21</t>
  </si>
  <si>
    <t>ВЛИ-0,4кВ. "24кв-л.  Левая стор."</t>
  </si>
  <si>
    <t>КЛ-0,4кВ фид. "21кв-л. Левая стор."</t>
  </si>
  <si>
    <t>ВЛИ-0,4кВ.  "24кв-л. Правая стор."</t>
  </si>
  <si>
    <t>СИП 4х50</t>
  </si>
  <si>
    <t>КЛ-0,4кВ.фид."24кв-л. Правая стор"</t>
  </si>
  <si>
    <t>ВЛИ-0,4кВ.фид. "Магазин"</t>
  </si>
  <si>
    <t>3.6.</t>
  </si>
  <si>
    <t>ТП-24</t>
  </si>
  <si>
    <t>КЛ-6кВ  ТП-36 - ТП-24</t>
  </si>
  <si>
    <t>ВЛИ фид. "ПОГАТ"</t>
  </si>
  <si>
    <t>КЛ-0,4кВ фид. ул. Стр.30,32</t>
  </si>
  <si>
    <t>ВЛИ-0,4кВ.фид. "АЗС"</t>
  </si>
  <si>
    <t>КЛ-0,4кВ. Фид. "Церковь"</t>
  </si>
  <si>
    <t>2х 0,075</t>
  </si>
  <si>
    <t>2х ААШВ 3х95+1х50</t>
  </si>
  <si>
    <t>ВЛИ-0,4кВ.фид. "Диагностика"</t>
  </si>
  <si>
    <t>КЛ-0,4кВ. Фид. "СТО"</t>
  </si>
  <si>
    <t>2х 0,28</t>
  </si>
  <si>
    <t>2х АВВГ 3х35+1х16</t>
  </si>
  <si>
    <t>ВЛИ-0,4кВ. ж/д30-32</t>
  </si>
  <si>
    <t>3.7.</t>
  </si>
  <si>
    <t>ТП-25</t>
  </si>
  <si>
    <t>КЛ-6кВ. ТП-24 - ТП-25</t>
  </si>
  <si>
    <t>фидер. 05-50</t>
  </si>
  <si>
    <t>ТП-34</t>
  </si>
  <si>
    <t>Т1-630   Т2-400</t>
  </si>
  <si>
    <t>КЛ-6кВ. ТЭЦ-5 - ТП-34</t>
  </si>
  <si>
    <t>КЛ-0,4кВ.фид ж/д5</t>
  </si>
  <si>
    <t>АПВБ 3х120+1х50</t>
  </si>
  <si>
    <t>КЛ-0,4кВ.фид ж/д1</t>
  </si>
  <si>
    <t>КЛ-0,4кВ. Фид. ж/д.1</t>
  </si>
  <si>
    <t>КЛ-0,4кВ.Фид. ж/д.2</t>
  </si>
  <si>
    <t>АБШВ 3х70+1х35</t>
  </si>
  <si>
    <t>ВЛИ-0,4кВ фид ул. Стр. 30,32</t>
  </si>
  <si>
    <t>фидер 05-50</t>
  </si>
  <si>
    <t>Т1- 630 Т2-400</t>
  </si>
  <si>
    <t>КЛ-6кВ  ТП-34 - ТП-35</t>
  </si>
  <si>
    <t>КЛ-0,4кВ.Фид. Горн. 2</t>
  </si>
  <si>
    <t>КЛ-0,4кВ.фид. Мет.3</t>
  </si>
  <si>
    <t>АВВБ3х50+1х25</t>
  </si>
  <si>
    <t>КЛ-0,4кВ.фид.Мет. 7</t>
  </si>
  <si>
    <t>КЛ-0,4кВ.фид.ж/д9</t>
  </si>
  <si>
    <t>КЛ-0,4кВ.фид.ж/д8</t>
  </si>
  <si>
    <t>АПВБ 3х120+1х70</t>
  </si>
  <si>
    <t>КЛ-0,4кВ.фид. Мет11</t>
  </si>
  <si>
    <t>АБШВ3х95+1х50</t>
  </si>
  <si>
    <t>КЛ-0,4кВ.фид. Мет.13</t>
  </si>
  <si>
    <t>КЛ-0,4кВ.фид Д.Сад8</t>
  </si>
  <si>
    <t xml:space="preserve">АПВБ 3х150+1х70 </t>
  </si>
  <si>
    <t>КЛ-0,4кВ Фид. Мет. 15</t>
  </si>
  <si>
    <t>КЛ-0,4кВ  ж/д15 - ж/д17</t>
  </si>
  <si>
    <t xml:space="preserve">КЛ-0,4кВ Мет.17 </t>
  </si>
  <si>
    <t>АВВБ3х35+1х16</t>
  </si>
  <si>
    <t>КЛ-0,4кВ.фид. Мет.19</t>
  </si>
  <si>
    <t>КЛ-0,4кВ ж/д3 - ж/д4</t>
  </si>
  <si>
    <t>КЛ-0,4кВ фид. ул. Мет. 5</t>
  </si>
  <si>
    <t>АПВБ 3х70 + 1х50</t>
  </si>
  <si>
    <t>АПВШВ 3х120+1х35</t>
  </si>
  <si>
    <t>КЛ-0,4кВ фид. ул. Мет. 1</t>
  </si>
  <si>
    <t>АСБ 3х120 + 1х70</t>
  </si>
  <si>
    <t>КЛ-0,4кВ фид. ул. Мет. 8</t>
  </si>
  <si>
    <t>АСБ 3х50 + 1х25</t>
  </si>
  <si>
    <t>ТП-35</t>
  </si>
  <si>
    <t>КЛ-6кВ  ТП-35 - ТП-37</t>
  </si>
  <si>
    <t>КЛ-0,4кВ. Фид. Гор.5</t>
  </si>
  <si>
    <t>КЛ-0,4кВ. Фид. Гор.6</t>
  </si>
  <si>
    <t>КЛ-0,4кВ.фид Гор.6</t>
  </si>
  <si>
    <t>КЛ-0,4кВ.фид Гор.10</t>
  </si>
  <si>
    <t>АПВБ3х95+1х50</t>
  </si>
  <si>
    <t>КЛ-0,4кВ.фид.Гор.10</t>
  </si>
  <si>
    <t>КЛ-0,4кВ.фид. Гор.11</t>
  </si>
  <si>
    <t>КЛ-0,4кВ.фид. Гор12</t>
  </si>
  <si>
    <t>КЛ-0,4кВ.фид. Гор 12</t>
  </si>
  <si>
    <t>КЛ-0,4кВ.фид. Гор13</t>
  </si>
  <si>
    <t>КЛ-0,4кВ. Гор13-Гор13</t>
  </si>
  <si>
    <t>КЛ-0,4кВ 13 - 11</t>
  </si>
  <si>
    <t>ААШВ3х35+1х16</t>
  </si>
  <si>
    <t>КЛ-0,4кВ 13 - 12</t>
  </si>
  <si>
    <t>КЛ-0,4кВ 12 - 12</t>
  </si>
  <si>
    <t>ВЛИ-0,4кВ.фид. Мет21</t>
  </si>
  <si>
    <t>КЛ-0,4кВ.фид. Мет21</t>
  </si>
  <si>
    <t>ВЛИ-0,4кВ.фид. Авангард</t>
  </si>
  <si>
    <t>КЛ-0,4кВ.фид. Мет27</t>
  </si>
  <si>
    <t>КЛ-0,4кВ.фид. Насосная</t>
  </si>
  <si>
    <t>АВВГ 3х10+1х6</t>
  </si>
  <si>
    <t>КЛ-0,4кВ. Фид СОК</t>
  </si>
  <si>
    <t>АВВБ 4х95</t>
  </si>
  <si>
    <t>КЛ-0,4кВ. Фид.СОК</t>
  </si>
  <si>
    <t>КЛ-0,4кВ.фид."Ул.Осв"</t>
  </si>
  <si>
    <t>АПВБ 3х50+1х35</t>
  </si>
  <si>
    <t>4.3.</t>
  </si>
  <si>
    <t>ТП-39</t>
  </si>
  <si>
    <t>КЛ-6кВ ТП-35 - ТП-39</t>
  </si>
  <si>
    <t>1991</t>
  </si>
  <si>
    <t>ВЛИ-0,4кВ.фид. "Вневедомственная охрана</t>
  </si>
  <si>
    <t>КЛ-0,4кВ. Фид.Банк</t>
  </si>
  <si>
    <t>АВРБ 3х70+1х35</t>
  </si>
  <si>
    <t>ВЛИ-0,4кВ.фид. " Заводская"</t>
  </si>
  <si>
    <t>КЛ-0,4кВ. Фид.РУС №1</t>
  </si>
  <si>
    <t>ВЛИ-04кВ фид. Павильон 1</t>
  </si>
  <si>
    <t>СИП2А 4х25</t>
  </si>
  <si>
    <t>3</t>
  </si>
  <si>
    <t>КЛ-0,4кВ.фид.РУС №2</t>
  </si>
  <si>
    <t>ВЛИ-04кВ фид. Павильон 2</t>
  </si>
  <si>
    <t>КЛ-0,4кВ.фид.РУС №3</t>
  </si>
  <si>
    <t>КЛ-0,4кВ.фид. РУС №4</t>
  </si>
  <si>
    <t>КЛ-0,4кВ.фид. ДЭС</t>
  </si>
  <si>
    <t>АВВГ3х16+1х10</t>
  </si>
  <si>
    <t>КЛ-0,4кВ.фид.Гаражи</t>
  </si>
  <si>
    <t>КЛ-0,4кВ.фид.Аптека</t>
  </si>
  <si>
    <t>АСБ3х95+1х70</t>
  </si>
  <si>
    <t>Фидер. 05-37</t>
  </si>
  <si>
    <t>РП-4</t>
  </si>
  <si>
    <t>КЛ-6кВ ТЭЦ-5 - РП-4</t>
  </si>
  <si>
    <t>ТП-15</t>
  </si>
  <si>
    <t>КЛ-6кВ  РП-4 - ТП-15</t>
  </si>
  <si>
    <t>ВЛИ-0,4кВ Фид  МТП-4</t>
  </si>
  <si>
    <t>КЛ-0,4кВ фид. Нов. нас.ввод1</t>
  </si>
  <si>
    <t>КЛ-0,4кВ фид. Бактер.</t>
  </si>
  <si>
    <t>КЛ-0,4кВ фид.Скважина №1</t>
  </si>
  <si>
    <t>КЛ-0,4кВ фид.Фторная</t>
  </si>
  <si>
    <t>КЛ-0,4кВ фид.Стар нас.ввод 1</t>
  </si>
  <si>
    <t>КЛ-0,4кВ фид. РП-2</t>
  </si>
  <si>
    <t>КЛ-0,4кВ фид.Нов. нас. ввод 2</t>
  </si>
  <si>
    <t>КЛ-0,4кВ фид. Скважина №4</t>
  </si>
  <si>
    <t>КЛ-0,4кВ фид. Скважина №3</t>
  </si>
  <si>
    <t>КЛ-0,4кВ фид.БПРУ</t>
  </si>
  <si>
    <t>АВВГ- 4х6</t>
  </si>
  <si>
    <t>КЛ-0,4кВ фид.РП-1</t>
  </si>
  <si>
    <t>КЛ-0,4кВ фид.Стар. нас.ввод2</t>
  </si>
  <si>
    <t>КЛ-0,4кВ фид. МТП-4</t>
  </si>
  <si>
    <t>5.3</t>
  </si>
  <si>
    <t>ВЛ-6кВ ТП-15 - МТП-4</t>
  </si>
  <si>
    <t>АСх95</t>
  </si>
  <si>
    <t>МТП-4</t>
  </si>
  <si>
    <t>ВЛ-6кВ  МТП-4 - МТП-19</t>
  </si>
  <si>
    <t>МТП-19</t>
  </si>
  <si>
    <t>ВЛ-6кВ МТП-19 - МТП-21</t>
  </si>
  <si>
    <t>МТП-21</t>
  </si>
  <si>
    <t>5.6.</t>
  </si>
  <si>
    <t>ВЛ-6кВ МТП-21 - МТП-20</t>
  </si>
  <si>
    <t>МТП-20</t>
  </si>
  <si>
    <t>ВЛ-6кВ МТП-20 - МТП-18</t>
  </si>
  <si>
    <t>5.7.</t>
  </si>
  <si>
    <t>ВЛ-6кВ  ТП-15 - МТП-5</t>
  </si>
  <si>
    <t>МТП-5</t>
  </si>
  <si>
    <t>5.8.</t>
  </si>
  <si>
    <t>ВЛ-6кВ  МТП-5 - МТП-18</t>
  </si>
  <si>
    <t>МТП-18</t>
  </si>
  <si>
    <t>5.9.</t>
  </si>
  <si>
    <t>ВЛ-6кВ МТП-18 - МТП-39</t>
  </si>
  <si>
    <t>МТП-39</t>
  </si>
  <si>
    <t>ВЛ-6кВ МТП-39 -КТПН-81</t>
  </si>
  <si>
    <t>ВЛ-6кВ МТП-39 - МТП-40</t>
  </si>
  <si>
    <t>5.10.</t>
  </si>
  <si>
    <t>1980</t>
  </si>
  <si>
    <t>ВЛ-6кВ МТП-18 - (оп.38) -КТПН-81</t>
  </si>
  <si>
    <t>КТПН-81</t>
  </si>
  <si>
    <t>5.11.</t>
  </si>
  <si>
    <t xml:space="preserve"> ВЛ-6кВ  ТП-15 - МТП-40</t>
  </si>
  <si>
    <t>МТП-40</t>
  </si>
  <si>
    <t>5.12</t>
  </si>
  <si>
    <t>ВЛ-6кВ МТП-40 - КТПН-55</t>
  </si>
  <si>
    <t>КТПН-55</t>
  </si>
  <si>
    <t>ВЛ-0,4кВ.фид "Гузеево"</t>
  </si>
  <si>
    <t>демонтирована</t>
  </si>
  <si>
    <t>5.13.</t>
  </si>
  <si>
    <t>ВЛ-6кВ  КТПН-55 - КТПН-57- (оп38)</t>
  </si>
  <si>
    <t>КТПН-57</t>
  </si>
  <si>
    <t>5.14</t>
  </si>
  <si>
    <t>2016</t>
  </si>
  <si>
    <t>ВЛЗ-6 кВ КТПН-55 - СТП-56</t>
  </si>
  <si>
    <t>СИП3 1х50</t>
  </si>
  <si>
    <t>СТП-56</t>
  </si>
  <si>
    <t>СИП-2 3х35+1х50+1х25</t>
  </si>
  <si>
    <t>СИП-4 2х25</t>
  </si>
  <si>
    <t>5.15</t>
  </si>
  <si>
    <t>СТП-57</t>
  </si>
  <si>
    <t>6,1</t>
  </si>
  <si>
    <t>Фидер. 212-04</t>
  </si>
  <si>
    <t>ТП-40</t>
  </si>
  <si>
    <t>КЛ-6кВ 12Пцз - ТП-40</t>
  </si>
  <si>
    <t>1993</t>
  </si>
  <si>
    <t>ААБаУ 3х70</t>
  </si>
  <si>
    <t>ВЛ-0,4кВ  Сосновка</t>
  </si>
  <si>
    <t>КЛ-0,4кВ  Фид. Сосновка</t>
  </si>
  <si>
    <t>ВЛ-0,4кВ  Фид. "Инвестстрой"</t>
  </si>
  <si>
    <t>КЛ-0,4кВ  Фид. "Инвестстрой"</t>
  </si>
  <si>
    <t>ВЛИ-0,4кВ  Церковь</t>
  </si>
  <si>
    <t>2003</t>
  </si>
  <si>
    <t>СИП3х35+1х50</t>
  </si>
  <si>
    <t>КЛ-0,4кВ Фид. Ввод ТП-55</t>
  </si>
  <si>
    <t>Фидер. 212-05</t>
  </si>
  <si>
    <t>ТП-55</t>
  </si>
  <si>
    <t>КЛ-6кВ  12ПцЗ - ТП-55</t>
  </si>
  <si>
    <t>1992</t>
  </si>
  <si>
    <t>ВЛ-0,4кВ  ТП-40 - ТП-55</t>
  </si>
  <si>
    <t>2004</t>
  </si>
  <si>
    <t>КЛ-0,4кВ фид ТП-40</t>
  </si>
  <si>
    <t>ААВГ 3х120+1х70</t>
  </si>
  <si>
    <t>КЛ-0,4кВ   ВЛ- ТП-40</t>
  </si>
  <si>
    <t>Фидер. 212-20</t>
  </si>
  <si>
    <t>2008</t>
  </si>
  <si>
    <t>ВЛЗ-6кВ К ТП-55</t>
  </si>
  <si>
    <t>СИП-3  1х35</t>
  </si>
  <si>
    <t>Т-1 400</t>
  </si>
  <si>
    <t>КЛ-6кВ 12Пцз -ТП-55</t>
  </si>
  <si>
    <t>КЛ-6кВ  к ТП-55</t>
  </si>
  <si>
    <t>ААВРУ 3х70</t>
  </si>
  <si>
    <t>ТП-19</t>
  </si>
  <si>
    <t>2х320</t>
  </si>
  <si>
    <t>КЛ-6кВ оп. №13 - ТП-19</t>
  </si>
  <si>
    <t>Фидер. 9-10</t>
  </si>
  <si>
    <t>ВЛ-10кВ ТП-9"Обрино" - до оп. №4 (ТП-42)</t>
  </si>
  <si>
    <t xml:space="preserve"> ТП-42</t>
  </si>
  <si>
    <t xml:space="preserve">ВЛ-0,4кВ.фид.Обрино, пр. стор </t>
  </si>
  <si>
    <t>2000</t>
  </si>
  <si>
    <t>2007</t>
  </si>
  <si>
    <t>ВЛЗ-10кВ. Оп №4 -  ТП-42</t>
  </si>
  <si>
    <t>ВЛ-0,4кВ.фид.Обрино,левая сторона</t>
  </si>
  <si>
    <t>Протяженность,м</t>
  </si>
  <si>
    <t>32-07</t>
  </si>
  <si>
    <t>ТП4</t>
  </si>
  <si>
    <t>п</t>
  </si>
  <si>
    <t>А25</t>
  </si>
  <si>
    <t>4-11</t>
  </si>
  <si>
    <t>АСБ1</t>
  </si>
  <si>
    <t>3х120+50</t>
  </si>
  <si>
    <t>4-21</t>
  </si>
  <si>
    <t>4-23</t>
  </si>
  <si>
    <t>3х70+25</t>
  </si>
  <si>
    <t>4-41</t>
  </si>
  <si>
    <t>3х95+35</t>
  </si>
  <si>
    <t>4-42</t>
  </si>
  <si>
    <t>3х50+25</t>
  </si>
  <si>
    <t>4-43</t>
  </si>
  <si>
    <t>ТП1-ТП4</t>
  </si>
  <si>
    <t>СБ3х70</t>
  </si>
  <si>
    <t>ТП4-ТП6</t>
  </si>
  <si>
    <t>АСБ3х120</t>
  </si>
  <si>
    <t>АСБ3х150</t>
  </si>
  <si>
    <t>32-04</t>
  </si>
  <si>
    <t>Тп24</t>
  </si>
  <si>
    <t>24-31</t>
  </si>
  <si>
    <t>24-32</t>
  </si>
  <si>
    <t>24-34</t>
  </si>
  <si>
    <t>24-11</t>
  </si>
  <si>
    <t>24-13</t>
  </si>
  <si>
    <t>ТП10 - ТП 24</t>
  </si>
  <si>
    <t>АСБ3х50</t>
  </si>
  <si>
    <t>Тп7</t>
  </si>
  <si>
    <t>7-11</t>
  </si>
  <si>
    <t>3х70+35</t>
  </si>
  <si>
    <t>7-13</t>
  </si>
  <si>
    <t>7-14</t>
  </si>
  <si>
    <t>Аввг1</t>
  </si>
  <si>
    <t>3х150+70</t>
  </si>
  <si>
    <t>7-31</t>
  </si>
  <si>
    <t>Ааб1</t>
  </si>
  <si>
    <t>7-32</t>
  </si>
  <si>
    <t>3х50+35</t>
  </si>
  <si>
    <t>7-34</t>
  </si>
  <si>
    <t>ТП7-41</t>
  </si>
  <si>
    <t>ТП7-ТП12</t>
  </si>
  <si>
    <t>ТП7-ТП1</t>
  </si>
  <si>
    <t>ТП7-ТП29</t>
  </si>
  <si>
    <t>Тп-12</t>
  </si>
  <si>
    <t>Тп12</t>
  </si>
  <si>
    <t>12-14</t>
  </si>
  <si>
    <t>12-32</t>
  </si>
  <si>
    <t>Аввб1</t>
  </si>
  <si>
    <t>12-41</t>
  </si>
  <si>
    <t>12-42</t>
  </si>
  <si>
    <t>Сб13х50+25</t>
  </si>
  <si>
    <t>12-43</t>
  </si>
  <si>
    <t>12-44</t>
  </si>
  <si>
    <t>12-71</t>
  </si>
  <si>
    <t>3х120+35</t>
  </si>
  <si>
    <t>12-72</t>
  </si>
  <si>
    <t>12-74</t>
  </si>
  <si>
    <t>ТП12-ТП7</t>
  </si>
  <si>
    <t>ТП12-ТП11</t>
  </si>
  <si>
    <t>ТП12-ТП29</t>
  </si>
  <si>
    <t>АСБ3Х95</t>
  </si>
  <si>
    <t>ТП12ТП24</t>
  </si>
  <si>
    <t>СБ3х35</t>
  </si>
  <si>
    <t>Тп-10</t>
  </si>
  <si>
    <t>Тп10</t>
  </si>
  <si>
    <t>АГ70,</t>
  </si>
  <si>
    <t>10-12</t>
  </si>
  <si>
    <t>АСб1</t>
  </si>
  <si>
    <t>А35,А16</t>
  </si>
  <si>
    <t>3х35+16</t>
  </si>
  <si>
    <t>10-31</t>
  </si>
  <si>
    <t>Сб1</t>
  </si>
  <si>
    <t>10-24</t>
  </si>
  <si>
    <t>ТП16-ТП10</t>
  </si>
  <si>
    <t>СБ3х50</t>
  </si>
  <si>
    <t>10-52</t>
  </si>
  <si>
    <t>10-53</t>
  </si>
  <si>
    <t>П\с. Губская"</t>
  </si>
  <si>
    <t>РП3</t>
  </si>
  <si>
    <t>рп</t>
  </si>
  <si>
    <t>А50</t>
  </si>
  <si>
    <t>Рп3-21</t>
  </si>
  <si>
    <t>Рп3-34</t>
  </si>
  <si>
    <t>ААБ</t>
  </si>
  <si>
    <t>Рп3-72</t>
  </si>
  <si>
    <t>АВВГ</t>
  </si>
  <si>
    <t>3х120+70</t>
  </si>
  <si>
    <t>Рп3-74</t>
  </si>
  <si>
    <t>Рп3-83</t>
  </si>
  <si>
    <t>3х95+50</t>
  </si>
  <si>
    <t>1РП3-РП5</t>
  </si>
  <si>
    <t>ААШВ</t>
  </si>
  <si>
    <t>3х185</t>
  </si>
  <si>
    <t>2РП3-РП5</t>
  </si>
  <si>
    <t>РП3-ТП27</t>
  </si>
  <si>
    <t>1РП3-ТП36</t>
  </si>
  <si>
    <t>2РП3-ТП36</t>
  </si>
  <si>
    <t>СИП-2 (3х95+1х95+1Х25)</t>
  </si>
  <si>
    <t>Провод СИП2 3х70+1х70+1х25</t>
  </si>
  <si>
    <t>32-01</t>
  </si>
  <si>
    <t>Тп-28</t>
  </si>
  <si>
    <t>Тп28</t>
  </si>
  <si>
    <t>А35, А25</t>
  </si>
  <si>
    <t>ТП28-РП1</t>
  </si>
  <si>
    <t>СБ3Х70</t>
  </si>
  <si>
    <t>ТП28-тп22</t>
  </si>
  <si>
    <t>Тп-21</t>
  </si>
  <si>
    <t>т</t>
  </si>
  <si>
    <t>Тп21</t>
  </si>
  <si>
    <t>21-32</t>
  </si>
  <si>
    <t>РП1-ТП21</t>
  </si>
  <si>
    <t>АСБ3Х50</t>
  </si>
  <si>
    <t>П\с Губская</t>
  </si>
  <si>
    <t>Рп-5</t>
  </si>
  <si>
    <t>-</t>
  </si>
  <si>
    <t>Рп5-рп3 №1</t>
  </si>
  <si>
    <t>Рп5-рп3 №2</t>
  </si>
  <si>
    <t>Рп5-тп19</t>
  </si>
  <si>
    <t>Тп-23</t>
  </si>
  <si>
    <t>П</t>
  </si>
  <si>
    <t>ТП23-ТП40</t>
  </si>
  <si>
    <t>ТП23-ТП22</t>
  </si>
  <si>
    <t>Тп-29</t>
  </si>
  <si>
    <t>29-33</t>
  </si>
  <si>
    <t>ААБ1</t>
  </si>
  <si>
    <t>29-21</t>
  </si>
  <si>
    <t>АПВБ1</t>
  </si>
  <si>
    <t>29-24</t>
  </si>
  <si>
    <t>29-31</t>
  </si>
  <si>
    <t>3Х50+25</t>
  </si>
  <si>
    <t>29-34</t>
  </si>
  <si>
    <t>ТП29-ТП1</t>
  </si>
  <si>
    <t>27-32</t>
  </si>
  <si>
    <t>Асб1</t>
  </si>
  <si>
    <t>27-33</t>
  </si>
  <si>
    <t>ААШВ1</t>
  </si>
  <si>
    <t>27-61</t>
  </si>
  <si>
    <t>27-74</t>
  </si>
  <si>
    <t>ТП27-ТП37</t>
  </si>
  <si>
    <t>3Х120</t>
  </si>
  <si>
    <t>ТП27-ТП31</t>
  </si>
  <si>
    <t>ТП27-ТП20</t>
  </si>
  <si>
    <t>ТП27-ТП26</t>
  </si>
  <si>
    <t>37-</t>
  </si>
  <si>
    <t>37-11</t>
  </si>
  <si>
    <t>4х95</t>
  </si>
  <si>
    <t>37-31</t>
  </si>
  <si>
    <t>АСБ</t>
  </si>
  <si>
    <t>3Х95+50</t>
  </si>
  <si>
    <t>37-33</t>
  </si>
  <si>
    <t>3Х70+35</t>
  </si>
  <si>
    <t>37-82</t>
  </si>
  <si>
    <t>37-84</t>
  </si>
  <si>
    <t>АСБ3Х95+50</t>
  </si>
  <si>
    <t>37-71</t>
  </si>
  <si>
    <t>ААБ3Х70+35</t>
  </si>
  <si>
    <t>37-61</t>
  </si>
  <si>
    <t>32-15</t>
  </si>
  <si>
    <t>32-03</t>
  </si>
  <si>
    <t>Тп15</t>
  </si>
  <si>
    <t>А16</t>
  </si>
  <si>
    <t>ТП15-ТП35</t>
  </si>
  <si>
    <t>Сип2(4х70+25</t>
  </si>
  <si>
    <t>ТП15-РП2</t>
  </si>
  <si>
    <t>СБ3Х35</t>
  </si>
  <si>
    <t>ТП15-ТП15К</t>
  </si>
  <si>
    <t>А35</t>
  </si>
  <si>
    <t>38-11</t>
  </si>
  <si>
    <t>38-34</t>
  </si>
  <si>
    <t>ТП38-ТП16</t>
  </si>
  <si>
    <t>ТП38-РП2</t>
  </si>
  <si>
    <t>6-11</t>
  </si>
  <si>
    <t>6-12</t>
  </si>
  <si>
    <t>6-13</t>
  </si>
  <si>
    <t>6-14</t>
  </si>
  <si>
    <t>6-31</t>
  </si>
  <si>
    <t>6-32</t>
  </si>
  <si>
    <t>6-52</t>
  </si>
  <si>
    <t>6-54</t>
  </si>
  <si>
    <t>ТП6-33</t>
  </si>
  <si>
    <t>АВБбШв 4Х120</t>
  </si>
  <si>
    <t>6-61</t>
  </si>
  <si>
    <t>6-62</t>
  </si>
  <si>
    <t>6-63</t>
  </si>
  <si>
    <t>6-7</t>
  </si>
  <si>
    <t>ААВГ</t>
  </si>
  <si>
    <t>3Х16+10</t>
  </si>
  <si>
    <t>ТП6-ТП5</t>
  </si>
  <si>
    <t>ТП6-ТП3</t>
  </si>
  <si>
    <t>СБ3Х50</t>
  </si>
  <si>
    <t>ТП6-ТП4</t>
  </si>
  <si>
    <t>36-11</t>
  </si>
  <si>
    <t>36-14</t>
  </si>
  <si>
    <t>36-51</t>
  </si>
  <si>
    <t>36-64</t>
  </si>
  <si>
    <t>20-12</t>
  </si>
  <si>
    <t>20-14</t>
  </si>
  <si>
    <t>20-31</t>
  </si>
  <si>
    <t>20-34</t>
  </si>
  <si>
    <t>20-44</t>
  </si>
  <si>
    <t>ТП20-ТП1</t>
  </si>
  <si>
    <t>АСБ3Х70</t>
  </si>
  <si>
    <t>1ТП20-ТП25</t>
  </si>
  <si>
    <t>2ТП20-ТП25</t>
  </si>
  <si>
    <t>32-15/ 32-04</t>
  </si>
  <si>
    <t>РП2</t>
  </si>
  <si>
    <t>РП2-13</t>
  </si>
  <si>
    <t>СБ1</t>
  </si>
  <si>
    <t>РП2-42</t>
  </si>
  <si>
    <t>3х16+10</t>
  </si>
  <si>
    <t>РП2-11</t>
  </si>
  <si>
    <t>3х50+2</t>
  </si>
  <si>
    <t>РП2-14</t>
  </si>
  <si>
    <t>РП2-21</t>
  </si>
  <si>
    <t>РП2-31</t>
  </si>
  <si>
    <t>РП2-34</t>
  </si>
  <si>
    <t>РП2-41</t>
  </si>
  <si>
    <t>РП2-ТП14</t>
  </si>
  <si>
    <t>АСБ 50</t>
  </si>
  <si>
    <t>РП2-ТП15</t>
  </si>
  <si>
    <t>СБ 35</t>
  </si>
  <si>
    <t>РП2-ТП35</t>
  </si>
  <si>
    <t>АСБ 120</t>
  </si>
  <si>
    <t>РП2-ТП8</t>
  </si>
  <si>
    <t>СБ 50</t>
  </si>
  <si>
    <t>РП2-ТП38</t>
  </si>
  <si>
    <t>АСБ-95</t>
  </si>
  <si>
    <t>РП2-ТП5</t>
  </si>
  <si>
    <t>АСБ-150</t>
  </si>
  <si>
    <t>РП2-ТП40</t>
  </si>
  <si>
    <t>СБ-70</t>
  </si>
  <si>
    <t>13-04</t>
  </si>
  <si>
    <t>КТПН13-04-02</t>
  </si>
  <si>
    <t>13-08</t>
  </si>
  <si>
    <t>КТПН13-08-04</t>
  </si>
  <si>
    <t>СИП-2 (3х95+1х95+1Х25) СИП-2 (3х95+1х95) СИП-2 (3х25+1х35)</t>
  </si>
  <si>
    <t>СИП-2 (3х50+1х50)</t>
  </si>
  <si>
    <t>ТП42-ТП40</t>
  </si>
  <si>
    <t>ТП40-14</t>
  </si>
  <si>
    <t>ТП24-11</t>
  </si>
  <si>
    <t>ТП24-12</t>
  </si>
  <si>
    <t>ТП24-32</t>
  </si>
  <si>
    <t>3х150+50</t>
  </si>
  <si>
    <t>ТП24-34</t>
  </si>
  <si>
    <t>ТП30ТП31</t>
  </si>
  <si>
    <t>31-22</t>
  </si>
  <si>
    <t>31-52</t>
  </si>
  <si>
    <t>31-23</t>
  </si>
  <si>
    <t>Тп30</t>
  </si>
  <si>
    <t>ТП30-61</t>
  </si>
  <si>
    <t>СИП2А 3х50+1х50+1х25</t>
  </si>
  <si>
    <t>ТП30-63</t>
  </si>
  <si>
    <t>ТП30ТП25</t>
  </si>
  <si>
    <t>АСБ 150</t>
  </si>
  <si>
    <t>Тп25</t>
  </si>
  <si>
    <t>ТП25-ТП32</t>
  </si>
  <si>
    <t>ТП25-ТП20</t>
  </si>
  <si>
    <t>2ХАСБ3х70</t>
  </si>
  <si>
    <t>ТП25-ТП43</t>
  </si>
  <si>
    <t>Рп1-22</t>
  </si>
  <si>
    <t>АПВБ3Х150+50</t>
  </si>
  <si>
    <t>АС25</t>
  </si>
  <si>
    <t>Рп1-44</t>
  </si>
  <si>
    <t>АСБ3Х70+35</t>
  </si>
  <si>
    <t>РП1-24</t>
  </si>
  <si>
    <t>СБ3Х25+10</t>
  </si>
  <si>
    <t>РП1-42</t>
  </si>
  <si>
    <t>СБ3Х35+10</t>
  </si>
  <si>
    <t>РП1-52</t>
  </si>
  <si>
    <t>3СБх50+25</t>
  </si>
  <si>
    <t>РП1-54</t>
  </si>
  <si>
    <t>СБ3х35+16</t>
  </si>
  <si>
    <t>РП1-ТП28</t>
  </si>
  <si>
    <t>РП1-ТП13</t>
  </si>
  <si>
    <t>12-14 РП1-ТП2</t>
  </si>
  <si>
    <t>СБ</t>
  </si>
  <si>
    <t>3х35</t>
  </si>
  <si>
    <t>РП1-ТП30</t>
  </si>
  <si>
    <t>КТПН-43</t>
  </si>
  <si>
    <t>32-17</t>
  </si>
  <si>
    <t>ТП-15кос</t>
  </si>
  <si>
    <t>КТПН</t>
  </si>
  <si>
    <t>Л-1</t>
  </si>
  <si>
    <t>2*АПвБбШв 4х120</t>
  </si>
  <si>
    <t>Л-2</t>
  </si>
  <si>
    <t>2*АСБ3х95</t>
  </si>
  <si>
    <t>ТП13-ТП14</t>
  </si>
  <si>
    <t>ТП14-23</t>
  </si>
  <si>
    <t>АСБ13х35+16</t>
  </si>
  <si>
    <t>ТП14-32</t>
  </si>
  <si>
    <t>ТП14-33</t>
  </si>
  <si>
    <t>ТП11</t>
  </si>
  <si>
    <t>ТП11-23</t>
  </si>
  <si>
    <t>АСБ13х95+25</t>
  </si>
  <si>
    <t>ТП11-32</t>
  </si>
  <si>
    <t>ТП11-33</t>
  </si>
  <si>
    <t>ТП11-52</t>
  </si>
  <si>
    <t>ТП11-53</t>
  </si>
  <si>
    <t>ТП11-ТП19</t>
  </si>
  <si>
    <t>ТП11-ТП36</t>
  </si>
  <si>
    <t>ТП17</t>
  </si>
  <si>
    <t>ТП17-13</t>
  </si>
  <si>
    <t>АСБ3Х50+25</t>
  </si>
  <si>
    <t>ТП18-ТП17</t>
  </si>
  <si>
    <t>ТП17-21</t>
  </si>
  <si>
    <t>ТП18</t>
  </si>
  <si>
    <t>ТП18-13</t>
  </si>
  <si>
    <t>ТП18-21</t>
  </si>
  <si>
    <t>СИП2А4х50</t>
  </si>
  <si>
    <t>ТП18-ТП19</t>
  </si>
  <si>
    <t>ТП2-ТП26</t>
  </si>
  <si>
    <t>26-21</t>
  </si>
  <si>
    <t>26-13</t>
  </si>
  <si>
    <t>АСБ3Х70+25</t>
  </si>
  <si>
    <t>ТП26-34</t>
  </si>
  <si>
    <t>ТП13-33</t>
  </si>
  <si>
    <t>ТП13-12</t>
  </si>
  <si>
    <t>АСБ3Х120+50</t>
  </si>
  <si>
    <t>ТП13-31</t>
  </si>
  <si>
    <t>ТП13-42</t>
  </si>
  <si>
    <t>ТП13-34</t>
  </si>
  <si>
    <t>АСБ3Х70+50</t>
  </si>
  <si>
    <t>ТП13-ТП42</t>
  </si>
  <si>
    <t>ТП34-ТП9</t>
  </si>
  <si>
    <t>ТП34-ТП16</t>
  </si>
  <si>
    <t>1х400 1х250</t>
  </si>
  <si>
    <t>16-11</t>
  </si>
  <si>
    <t>16-12</t>
  </si>
  <si>
    <t>16-13</t>
  </si>
  <si>
    <t>16-14</t>
  </si>
  <si>
    <t>16-31</t>
  </si>
  <si>
    <t>16-32</t>
  </si>
  <si>
    <t>16-52</t>
  </si>
  <si>
    <t>16-54</t>
  </si>
  <si>
    <t>16-61</t>
  </si>
  <si>
    <t>16-62</t>
  </si>
  <si>
    <t>16-63</t>
  </si>
  <si>
    <t>16-7</t>
  </si>
  <si>
    <t>ТП16-ТП38</t>
  </si>
  <si>
    <t>ТП-42</t>
  </si>
  <si>
    <t>Рп-4</t>
  </si>
  <si>
    <t>2Х400</t>
  </si>
  <si>
    <t>РП4-ВЛ №1РП5</t>
  </si>
  <si>
    <t>РП4-ВЛ №1ВС</t>
  </si>
  <si>
    <t>Рп4-ВЛ№2ВС</t>
  </si>
  <si>
    <t>СИП2А4х50+70</t>
  </si>
  <si>
    <t>ТП96-34</t>
  </si>
  <si>
    <t>9-11</t>
  </si>
  <si>
    <t>9-22</t>
  </si>
  <si>
    <t>9-23</t>
  </si>
  <si>
    <t>9-31</t>
  </si>
  <si>
    <t>9-32</t>
  </si>
  <si>
    <t>9-33</t>
  </si>
  <si>
    <t>ТП9-34</t>
  </si>
  <si>
    <t>ТП9-ТП8</t>
  </si>
  <si>
    <t>ТП19-21</t>
  </si>
  <si>
    <t>ТП19-13</t>
  </si>
  <si>
    <t>РП5-ТП19</t>
  </si>
  <si>
    <t>А95</t>
  </si>
  <si>
    <t>ТП-1</t>
  </si>
  <si>
    <t>250+180</t>
  </si>
  <si>
    <t>1-12</t>
  </si>
  <si>
    <t>1-13</t>
  </si>
  <si>
    <t>3х35+35</t>
  </si>
  <si>
    <t>1-14</t>
  </si>
  <si>
    <t>1-31</t>
  </si>
  <si>
    <t>1-32</t>
  </si>
  <si>
    <t>1-52</t>
  </si>
  <si>
    <t>1-54</t>
  </si>
  <si>
    <t>СИП2А3х70+95</t>
  </si>
  <si>
    <t>ТП86-13</t>
  </si>
  <si>
    <t>8-11</t>
  </si>
  <si>
    <t>8-22</t>
  </si>
  <si>
    <t>8-23</t>
  </si>
  <si>
    <t>8-31</t>
  </si>
  <si>
    <t>8-43</t>
  </si>
  <si>
    <t>8-44</t>
  </si>
  <si>
    <t>ВВГ</t>
  </si>
  <si>
    <t>4х2.5</t>
  </si>
  <si>
    <t>ТП8-21</t>
  </si>
  <si>
    <t>ТП8-ТП9</t>
  </si>
  <si>
    <t>ТП8-РП2</t>
  </si>
  <si>
    <t>СБ-50</t>
  </si>
  <si>
    <t>ТП-2</t>
  </si>
  <si>
    <t>2-11</t>
  </si>
  <si>
    <t>2-22</t>
  </si>
  <si>
    <t>3х35+10</t>
  </si>
  <si>
    <t>2-23</t>
  </si>
  <si>
    <t>2-31</t>
  </si>
  <si>
    <t>2-43</t>
  </si>
  <si>
    <t>2-44</t>
  </si>
  <si>
    <t>АПВб</t>
  </si>
  <si>
    <t>АСБ95</t>
  </si>
  <si>
    <t>ТП2-РП1</t>
  </si>
  <si>
    <t>СБ35</t>
  </si>
  <si>
    <t>ТП2-ТП3</t>
  </si>
  <si>
    <t>АСБ93</t>
  </si>
  <si>
    <t>ТП5-32</t>
  </si>
  <si>
    <t>ТП5-51</t>
  </si>
  <si>
    <t>ТП5-21</t>
  </si>
  <si>
    <t>ТП5-81</t>
  </si>
  <si>
    <t>СБ3Х35+25</t>
  </si>
  <si>
    <t>ТП5-82</t>
  </si>
  <si>
    <t>ТП5-83</t>
  </si>
  <si>
    <t>АСБ3Х95035</t>
  </si>
  <si>
    <t>ТП5-ТП6</t>
  </si>
  <si>
    <t>ТП5-РП2</t>
  </si>
  <si>
    <t>АСБ150</t>
  </si>
  <si>
    <t>СИП2А 3х50+70</t>
  </si>
  <si>
    <t>ТП3-32</t>
  </si>
  <si>
    <t>ТП3-51</t>
  </si>
  <si>
    <t>ТП3-21</t>
  </si>
  <si>
    <t>ТП3-81</t>
  </si>
  <si>
    <t>ТП3-82</t>
  </si>
  <si>
    <t>ТП3-83</t>
  </si>
  <si>
    <t>ТП3-ТП6</t>
  </si>
  <si>
    <t>Рп5-рп4№1</t>
  </si>
  <si>
    <t>Рп5-рп4№2</t>
  </si>
  <si>
    <t>АС35</t>
  </si>
  <si>
    <t>18-01</t>
  </si>
  <si>
    <t>ВЛЗ 18-01</t>
  </si>
  <si>
    <t>СИП 3 (1х50)</t>
  </si>
  <si>
    <t>ТП-1 (Заборье)</t>
  </si>
  <si>
    <t>Л1</t>
  </si>
  <si>
    <t>СИП23х70+ 1х95+ 1х25</t>
  </si>
  <si>
    <t>Л2</t>
  </si>
  <si>
    <t>Л3</t>
  </si>
  <si>
    <t>ТП-2 (Заборье)</t>
  </si>
  <si>
    <t>ТП-3 (Заборье)</t>
  </si>
  <si>
    <t>Л4</t>
  </si>
  <si>
    <t>ТП-4 (Заборье)</t>
  </si>
  <si>
    <t>18-02</t>
  </si>
  <si>
    <t>ВЛЗ 18-02</t>
  </si>
  <si>
    <t>ТП-5 (Заборье)</t>
  </si>
  <si>
    <t>ТП-6 (Заборье)</t>
  </si>
  <si>
    <t>ТП-7 (Заборье)</t>
  </si>
  <si>
    <t>ТП-8 (Заборье)</t>
  </si>
  <si>
    <t>Л5</t>
  </si>
  <si>
    <t>ТП-9 (Заборье)</t>
  </si>
  <si>
    <t>ТП-10 (Заборье)</t>
  </si>
  <si>
    <t>ТП-11 (Заборье)</t>
  </si>
  <si>
    <t>ТП-12 (Заборье)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</si>
  <si>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</si>
  <si>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БКТП</t>
  </si>
  <si>
    <t>ТП39-ТП5</t>
  </si>
  <si>
    <t>АСБл-10</t>
  </si>
  <si>
    <t>3х120</t>
  </si>
  <si>
    <t>ТП39-РП1</t>
  </si>
  <si>
    <t>39-11</t>
  </si>
  <si>
    <t>АПВБШп</t>
  </si>
  <si>
    <t>4х70</t>
  </si>
  <si>
    <t>39-12</t>
  </si>
  <si>
    <t>39-13</t>
  </si>
  <si>
    <t>СБ 3х70</t>
  </si>
  <si>
    <t xml:space="preserve">ПвПг </t>
  </si>
  <si>
    <t>3(1х70)</t>
  </si>
  <si>
    <t xml:space="preserve">АПвПг </t>
  </si>
  <si>
    <t>3(1х95)</t>
  </si>
  <si>
    <t>ТП23-ПС32</t>
  </si>
  <si>
    <t>339-04</t>
  </si>
  <si>
    <t>ТП-1 (Коли)</t>
  </si>
  <si>
    <t>КТП</t>
  </si>
  <si>
    <t>СИП23х35+ 1х50+ 1х16</t>
  </si>
  <si>
    <t>ААБлУ 3х70</t>
  </si>
  <si>
    <t>ВЛЗ-10кВ</t>
  </si>
  <si>
    <t>3 СИП3 1х50</t>
  </si>
  <si>
    <t>ТП-2 (Коли)</t>
  </si>
  <si>
    <t>СТП</t>
  </si>
  <si>
    <t>СИП23х50+ 1х70+ 1х16</t>
  </si>
  <si>
    <t>ТП-3 (Коли)</t>
  </si>
  <si>
    <t>СИП23х35+ 1х50+ 1х16 СИП23х50+ 1х70+ 1х16</t>
  </si>
  <si>
    <t>Л6</t>
  </si>
  <si>
    <t>ТП-4 (Коли)</t>
  </si>
  <si>
    <t>ТП-5 (Коли)</t>
  </si>
  <si>
    <t>1х40</t>
  </si>
  <si>
    <t>206-03</t>
  </si>
  <si>
    <t>ТП- 206-03-01 (Васьково)</t>
  </si>
  <si>
    <t>СИП23х50+ 1х70</t>
  </si>
  <si>
    <t>СИП23х50+ 1х70+ 1х25</t>
  </si>
  <si>
    <t>СИП23х35+ 1х50</t>
  </si>
  <si>
    <t>РП5-РП3</t>
  </si>
  <si>
    <t>3 СИП3 1х95</t>
  </si>
  <si>
    <t>ТП-47</t>
  </si>
  <si>
    <t>1х2160</t>
  </si>
  <si>
    <t>СИП-2 (3х95+1х95+1х25)</t>
  </si>
  <si>
    <t>ТП-48</t>
  </si>
  <si>
    <t>№ объекта</t>
  </si>
  <si>
    <t>Наимен. фидера</t>
  </si>
  <si>
    <t>ВЛ 6-10кВ</t>
  </si>
  <si>
    <t>КЛ 6-10кВ</t>
  </si>
  <si>
    <t>ТП 6-10/0,4кВ</t>
  </si>
  <si>
    <t>ВЛ 0,4кВ</t>
  </si>
  <si>
    <t xml:space="preserve">                 КЛ-0.4кВ</t>
  </si>
  <si>
    <t>Инв. №</t>
  </si>
  <si>
    <t>Наименование основного средства</t>
  </si>
  <si>
    <t>Протяженность, км</t>
  </si>
  <si>
    <t>Год ввода</t>
  </si>
  <si>
    <t>Марка провода</t>
  </si>
  <si>
    <t>Количество опор</t>
  </si>
  <si>
    <t>Протяжённость , км.</t>
  </si>
  <si>
    <t>Год ввода.</t>
  </si>
  <si>
    <t>Марка кабеля.</t>
  </si>
  <si>
    <t>Дисп. №</t>
  </si>
  <si>
    <t>Тип</t>
  </si>
  <si>
    <t>Кол-во    тр-ров, мощность</t>
  </si>
  <si>
    <t>Протяжённость общая, км</t>
  </si>
  <si>
    <t>дисрпетчерское наименование</t>
  </si>
  <si>
    <t>Протяжённость, км</t>
  </si>
  <si>
    <t>Наименование по имуществу</t>
  </si>
  <si>
    <t>Марка кабеля</t>
  </si>
  <si>
    <t>ж/б</t>
  </si>
  <si>
    <t>на ж/б прист.</t>
  </si>
  <si>
    <t>деревянные ССА</t>
  </si>
  <si>
    <t>деревянные
 ССА</t>
  </si>
  <si>
    <t>266-01</t>
  </si>
  <si>
    <t>КЛ 10 кВ от ПС-266 до РП-1 ф. 266-01</t>
  </si>
  <si>
    <t>ПС266яч5-РП1яч1</t>
  </si>
  <si>
    <t>ААШв 3*185</t>
  </si>
  <si>
    <t>Распределительная подстанция №1</t>
  </si>
  <si>
    <t>ЗТП</t>
  </si>
  <si>
    <t>КЛ 10 кВ от РП-1 яч. 6  до ТП-77  Т-1</t>
  </si>
  <si>
    <t>РП-1яч6-ТП-77 ТМ1</t>
  </si>
  <si>
    <t>ААБ-10 3*70</t>
  </si>
  <si>
    <t>Оборудование РП №1</t>
  </si>
  <si>
    <t>КЛ 10 кВ от РП-1 яч. 4  до ТП-17  яч. 4</t>
  </si>
  <si>
    <t>РП-1яч4-ТП-17яч4</t>
  </si>
  <si>
    <t>ААБ 3*150</t>
  </si>
  <si>
    <t>266-05</t>
  </si>
  <si>
    <t>КЛ 10 кВ от ПС-266 до РП-1 Ф. 266-05</t>
  </si>
  <si>
    <t>ПС266яч11-РП1яч5</t>
  </si>
  <si>
    <t>АСБ-10 3*240</t>
  </si>
  <si>
    <t>КЛ 10 кВ от РП-1 яч.5 до ТП-41 яч.5</t>
  </si>
  <si>
    <t>РП-1 яч5 - ТП-41 яч5</t>
  </si>
  <si>
    <t>ААБ-10 3*150</t>
  </si>
  <si>
    <t>266-16</t>
  </si>
  <si>
    <t>КЛ 10 кВ от ПС-266 до РП-1 Ф. 266-16</t>
  </si>
  <si>
    <t>ПС266яч28-РП1яч15</t>
  </si>
  <si>
    <t>1986</t>
  </si>
  <si>
    <t>КЛ 10 кВ от РП-1 яч. 16 до ТП-77 Т-2</t>
  </si>
  <si>
    <t>РП-1яч16-ТП-77 ТМ2</t>
  </si>
  <si>
    <t>АСБ-10 3*10</t>
  </si>
  <si>
    <t>КЛ 10 кВ от РП-1 яч.12 до ТП-17 яч.1</t>
  </si>
  <si>
    <t>РП-1яч12-ТП-17яч1</t>
  </si>
  <si>
    <t>КЛ 10 кВ от РП-1 яч.11 до ТП-41 яч.9</t>
  </si>
  <si>
    <t>РП-1яч11-ТП-41яч9</t>
  </si>
  <si>
    <t>АСБ 3*150</t>
  </si>
  <si>
    <t>266-12</t>
  </si>
  <si>
    <t>000000642</t>
  </si>
  <si>
    <t xml:space="preserve">КЛ-10кВ от ПС 266-РП1 ф266-12 </t>
  </si>
  <si>
    <t>ПС266яч29-РП1яч10</t>
  </si>
  <si>
    <t>ААБ-10 3х240</t>
  </si>
  <si>
    <t>КЛ 10 кВ от РП-2 до ТП-38</t>
  </si>
  <si>
    <t>РП-2яч7 - ТП-38яч4</t>
  </si>
  <si>
    <t>АСБ-10 3*150</t>
  </si>
  <si>
    <t>000004132</t>
  </si>
  <si>
    <t>РТП-2 Лодейное Поле</t>
  </si>
  <si>
    <t>БКРПБ</t>
  </si>
  <si>
    <t>2/1250</t>
  </si>
  <si>
    <t>ВЛИ-0,38кВ от РП-2</t>
  </si>
  <si>
    <t>ВЛ-0,4 кВ от РП-2
Линия 1 (ф. "УРИГ 10-1, 10А, 10А-1")
Линия 2 (ф. "УРИГ-10")</t>
  </si>
  <si>
    <t>СИП 2 3х95+1х95+1Х25, СИП 2 3х35+1х50+1х16, СИП 4 4х25</t>
  </si>
  <si>
    <t>КЛ 0,4 кВ  от РП-2 на ул. Набережная, 5, линия 2</t>
  </si>
  <si>
    <t xml:space="preserve">2-я КЛ от РП-2 до Набережной, 5 </t>
  </si>
  <si>
    <t>АСБ 3*70+1*35</t>
  </si>
  <si>
    <t>КЛ 10 кВ от РП-2 до ТП-36</t>
  </si>
  <si>
    <t>РП-2яч2 - ТП-36яч1</t>
  </si>
  <si>
    <t>000004131</t>
  </si>
  <si>
    <t>Оборудование РТП-2 Лодейное Поле</t>
  </si>
  <si>
    <t>КЛ 0,4 кВ от РП-2  на ул. Набережная, 5, линия 1</t>
  </si>
  <si>
    <t xml:space="preserve">КЛ-10кВ от РП-2 до ТП-36 </t>
  </si>
  <si>
    <t>КЛ 0,4 кВ  от РП-2 на ул. Набережная, 1, линия 1</t>
  </si>
  <si>
    <t xml:space="preserve">2-я КЛ от РП-2 до Набережной, 1 </t>
  </si>
  <si>
    <t>КЛ 0,4 кВ от РП-2 на ул. Набережная, 1, линия 2</t>
  </si>
  <si>
    <t>КЛ 0,4 кВ от РП-2 на ул. Ульяновская, 14</t>
  </si>
  <si>
    <t>КЛ 0,4 кВ  от РП-2 на ул. Набережная, 7</t>
  </si>
  <si>
    <t xml:space="preserve"> КЛ от РП-2 до Набережной, 7 </t>
  </si>
  <si>
    <t>ААШв 3*95+1*50</t>
  </si>
  <si>
    <t>КЛ 0,4 кВ  от РП-2 от ул. Набережная, 7 до ул. Набережная, 17/2</t>
  </si>
  <si>
    <t>КЛ от Набережной, 7 до Набережной, 17, корп.2</t>
  </si>
  <si>
    <t>КЛ 0,4 кВ от РП-2  от ул.Ульяновская, 14 до ул. Ульяновская, 12</t>
  </si>
  <si>
    <t>КЛ 0,4 кВ от РП-2 от ул. Ульяновская, 14 до ул. Ульяновская, 12</t>
  </si>
  <si>
    <t>266-03</t>
  </si>
  <si>
    <t>КЛ 10 кВ от ПС-266 до РП-3 ф. 266-03</t>
  </si>
  <si>
    <t>ПС-266яч9 - РП-3/2яч3</t>
  </si>
  <si>
    <t>000003706</t>
  </si>
  <si>
    <t>РП-3 Лодейное Поле</t>
  </si>
  <si>
    <t>266-09</t>
  </si>
  <si>
    <t>КЛ 10 кВ от ПС-266 до РП-3 ф. 266-09</t>
  </si>
  <si>
    <t>ПС-266яч18-РП-3/1яч3</t>
  </si>
  <si>
    <t>000004101</t>
  </si>
  <si>
    <t>Оборудование РП 3 Лодейное Поле</t>
  </si>
  <si>
    <t>КЛ 10 кВ от РП-3 до ТП-10</t>
  </si>
  <si>
    <t>РП-3/1яч2 - ТП-10яч3</t>
  </si>
  <si>
    <t>АСБу-10 3*240</t>
  </si>
  <si>
    <t>КЛ 10 кВ от РП-3 до ТП-66</t>
  </si>
  <si>
    <t>РП-3/2яч2 - ТП-66яч3</t>
  </si>
  <si>
    <t>КЛ 10 кВ от РП-3 до ТП-74</t>
  </si>
  <si>
    <t>РП-3/1яч1 - ТП-74яч2</t>
  </si>
  <si>
    <t>АСБ 3*95</t>
  </si>
  <si>
    <t>ВЛ 10 кВ от ТП-1 (оп.1 - оп.5)</t>
  </si>
  <si>
    <t>ф. 266-03 оп.1 - оп. 5</t>
  </si>
  <si>
    <t>А-70</t>
  </si>
  <si>
    <t>КЛ 10 кВ от ТП-1 до оп. 1</t>
  </si>
  <si>
    <t>ТП-1яч1 - оп.1</t>
  </si>
  <si>
    <t>Трансформаторная подстанция № 1</t>
  </si>
  <si>
    <t>1/250</t>
  </si>
  <si>
    <t>ВЛ 0,4 кВ от ТП-1</t>
  </si>
  <si>
    <t>от ТП-1  Линия 1, Линия 2, Линия 3, Линия 4, Линия 5, Линия 6, Линия 8.</t>
  </si>
  <si>
    <t>СИП-2 3*95+1*95+1*25,
СИП-2 3*50+1*70</t>
  </si>
  <si>
    <t>КЛ 0,4 кВ от ТП-1 на центр "Возрождение"</t>
  </si>
  <si>
    <t>КЛ от ТП-1 на центр "Возрождение"</t>
  </si>
  <si>
    <t>АСБ 4*120</t>
  </si>
  <si>
    <t>ВЛ 10 кВ от ТП-1 (оп.5 - ТП-7)</t>
  </si>
  <si>
    <t>оп. 5-ТП-7</t>
  </si>
  <si>
    <t>А-70
СИП-3 1х95</t>
  </si>
  <si>
    <t>Оборудование подстанции № 1</t>
  </si>
  <si>
    <t>КЛ от ТП-1 на пр. Октябрьский, 40</t>
  </si>
  <si>
    <t>АСБ 3*95+1*50</t>
  </si>
  <si>
    <t>031-06</t>
  </si>
  <si>
    <t>ВЛ 6 кВ от ТП-2 до ТП-35</t>
  </si>
  <si>
    <t>ТП-2 - ТП-35</t>
  </si>
  <si>
    <t>СИП-3
1х95</t>
  </si>
  <si>
    <t>КЛ 6 кВ от оп.31 до ТП-2</t>
  </si>
  <si>
    <t>оп. 31 - ТП-2</t>
  </si>
  <si>
    <t>Трансформаторная подстанция № 2</t>
  </si>
  <si>
    <t>3ТП</t>
  </si>
  <si>
    <t>1/400</t>
  </si>
  <si>
    <t>ВЛ 0,4 кВ от ТП-2</t>
  </si>
  <si>
    <t>от ТП-2 Линия 1, Линия 2, Линия 3, Линия 4, Линия 5, Линия 6</t>
  </si>
  <si>
    <t>1962/
2006</t>
  </si>
  <si>
    <t xml:space="preserve">Оборудование ТП № 2 </t>
  </si>
  <si>
    <t>000002462</t>
  </si>
  <si>
    <t>ВЛ-0,4 кВ от ТП-2 в г. Лодейное Поле</t>
  </si>
  <si>
    <t>от ТП-2 ф. Линк Девелопмент</t>
  </si>
  <si>
    <t>СИП2 3х35+1х50</t>
  </si>
  <si>
    <t>000002520</t>
  </si>
  <si>
    <t>ВЛ-0,4 кВ от ТП-2  Лодейное Поле ЛО</t>
  </si>
  <si>
    <t>от ТП-2 ж/д Октябрьский, д. 2</t>
  </si>
  <si>
    <t>ВЛ 6 кВ от оп.1 до ТП-3 ф. 031-06</t>
  </si>
  <si>
    <t>оп.1 - ТП-3яч1</t>
  </si>
  <si>
    <t>120000283</t>
  </si>
  <si>
    <t>КЛ 6 кВ от ТП-3 до ТП-46</t>
  </si>
  <si>
    <t>ТП-3яч2 - ТП-46яч5</t>
  </si>
  <si>
    <t>ААШв 3*150</t>
  </si>
  <si>
    <t>120000178</t>
  </si>
  <si>
    <t>Трансформаторная подстанция №3</t>
  </si>
  <si>
    <t>КЛ 0,4 кв от ТП-3 до Железнодорожная, 10 корп. 8 (склады торга)</t>
  </si>
  <si>
    <t>АСБ 3*70</t>
  </si>
  <si>
    <t>120000282</t>
  </si>
  <si>
    <t>КЛ 6 кВ от ТП-3 до ТП-27</t>
  </si>
  <si>
    <t>ТП-3яч4 - ТП-27яч3</t>
  </si>
  <si>
    <t>АСБ-10 3*95
СБ-10 3*70</t>
  </si>
  <si>
    <t>Оборудование ТП №3</t>
  </si>
  <si>
    <t>120000616</t>
  </si>
  <si>
    <t>КЛ 6 кВ от ПС-31 до ТП-61, ф. 031-06</t>
  </si>
  <si>
    <t>ПС31яч11 - ТП-61яч1</t>
  </si>
  <si>
    <t>АСБ-10 3*95</t>
  </si>
  <si>
    <t>120000615</t>
  </si>
  <si>
    <t>КЛ 6 кВ от ТП-61  до оп.1, ф. 031-06</t>
  </si>
  <si>
    <t>ТП-61яч1 - оп.1</t>
  </si>
  <si>
    <t>000003714</t>
  </si>
  <si>
    <t>КЛ-6 кВ от ПС-31  до ТП-3 Лодейное Поле</t>
  </si>
  <si>
    <t>ПС-31 - ТП-3</t>
  </si>
  <si>
    <t>КЛ 10 кВ от ТП-4  до ТП-1</t>
  </si>
  <si>
    <t>ТП-4яч3 - ТП-1яч2</t>
  </si>
  <si>
    <t>Трансформаторная подстанция № 4</t>
  </si>
  <si>
    <t>ВЛ 0,4 кВ от ТП-4</t>
  </si>
  <si>
    <t xml:space="preserve"> от ТП-4 Линия 1, Линия 2, Линия 3, Линия 4, Линия 5, Линия 6</t>
  </si>
  <si>
    <t>СИП2А 3*50+1*70+1*25</t>
  </si>
  <si>
    <t>Оборудование подстанции № 4</t>
  </si>
  <si>
    <t>ТМГ СУ 250 10/0,4 У/У трансформатор</t>
  </si>
  <si>
    <t>КЛ 10 кВ от ТП-5 до ТП-4</t>
  </si>
  <si>
    <t>ТП-5яч3 - ТП-4яч1</t>
  </si>
  <si>
    <t>ААБ-10 3*185</t>
  </si>
  <si>
    <t>Трансформаторная подстанция № 5</t>
  </si>
  <si>
    <t>ВЛ 0,4 кВ от ТП-5</t>
  </si>
  <si>
    <t xml:space="preserve"> от ТП-5 Линия 1, Линия 2, Линия 3, Линия 4, Линия 5</t>
  </si>
  <si>
    <t>СИП-2 3*95+1*95+1*25, 
СИП-2 3*50+1*70
СИП-4 4х16, СИП-4 2х16</t>
  </si>
  <si>
    <t>Оборудование подстанции № 5</t>
  </si>
  <si>
    <t>КЛ 10 кВ от ТП-6 до ТП-30</t>
  </si>
  <si>
    <t>ТП-6яч7 - ТП-30яч1</t>
  </si>
  <si>
    <t>АСБ-10 3*120</t>
  </si>
  <si>
    <t>Трансформаторная подстанция № 6</t>
  </si>
  <si>
    <t>1/400 1/630</t>
  </si>
  <si>
    <t>ВЛ 0,4 кВ от ТП-6</t>
  </si>
  <si>
    <t xml:space="preserve"> от ТП-86 Линия 1, Линия 2, Линия 3, Линия 4</t>
  </si>
  <si>
    <t>000002373</t>
  </si>
  <si>
    <t>КЛ-10 кВ от ТП-6 до БКТП-10/0,4 кВ в г.Лодейное Поле</t>
  </si>
  <si>
    <t>Оборудование подстанции № 6</t>
  </si>
  <si>
    <t>ВЛ 10 кВ от ТП-7 до ТП-83</t>
  </si>
  <si>
    <t>ТП7-ТП83</t>
  </si>
  <si>
    <t>КЛ 10 кВ от ТП-7 до ТП-58</t>
  </si>
  <si>
    <t>ТП-7яч3 - ТП-58яч2</t>
  </si>
  <si>
    <t>ААШв 3*120</t>
  </si>
  <si>
    <t>Трансформаторная подстанция №7</t>
  </si>
  <si>
    <t>ВЛ 0,4 кВ от ТП-7</t>
  </si>
  <si>
    <t xml:space="preserve"> от ТП-7  Линия 1, Линия 2, Линия 3, Линия 4, Линия 5</t>
  </si>
  <si>
    <t>СИП-2 3*95+1*95+1*25
СИП-4  4*25, СИП-4 4х16</t>
  </si>
  <si>
    <t>КЛ 0,4 кВ от ТП-7 на магазин  Олеся, линия 1</t>
  </si>
  <si>
    <t xml:space="preserve"> от ТП-7 на магазин "Олеся" Л-1</t>
  </si>
  <si>
    <t>ААШв 4*120</t>
  </si>
  <si>
    <t>Оборудование ТП №7</t>
  </si>
  <si>
    <t>КЛ 0,4 кВ от ТП-7 на магазин  Олеся, линия 2</t>
  </si>
  <si>
    <t xml:space="preserve"> от ТП-7 на магазин "Олеся" Л-2</t>
  </si>
  <si>
    <t>КЛ 0,4 кВ от ТП-7 до ТП-83</t>
  </si>
  <si>
    <t xml:space="preserve"> от ТП-7 на ТП-83</t>
  </si>
  <si>
    <t>Трансформаторная подстанция №8</t>
  </si>
  <si>
    <t>2/400</t>
  </si>
  <si>
    <t>ВЛ 0,4 кВ от ТП-8</t>
  </si>
  <si>
    <t xml:space="preserve"> от ТП-8 Линия 1, Линия 2</t>
  </si>
  <si>
    <t>1970/2015</t>
  </si>
  <si>
    <t>СИП-2 3*95+1*95+1х25</t>
  </si>
  <si>
    <t>КЛ 0,4 кВ от ТП-8 на Титова, 23 (Госбанк)</t>
  </si>
  <si>
    <t xml:space="preserve"> от ТП-8 на Госбанк</t>
  </si>
  <si>
    <t>ААБ 3*95</t>
  </si>
  <si>
    <t>Оборудование ТП №8</t>
  </si>
  <si>
    <t>КЛ 0,4 кВ от ТП-8 на кухню д/сада</t>
  </si>
  <si>
    <t>от ТП-8 на д/с "Солнышко" (кухня)</t>
  </si>
  <si>
    <t>АПВБ 3*70 +1*35</t>
  </si>
  <si>
    <t>ВЛ 0,4 кВ от ТП-8 на ул. Урицкого, 14</t>
  </si>
  <si>
    <t xml:space="preserve"> от ТП-8 ф Урицкого, 14</t>
  </si>
  <si>
    <t>1972/2007</t>
  </si>
  <si>
    <t>СИП 3*95+1*95+1х25</t>
  </si>
  <si>
    <t>КЛ 0,4 кВ от ТП-8 на ул. Титова, 29  подъезд 4,5,6</t>
  </si>
  <si>
    <t xml:space="preserve"> от ТП-8 на Титова, 29 под. 4,5,6</t>
  </si>
  <si>
    <t>ААШВ 3*35 +1*16</t>
  </si>
  <si>
    <t>КЛ 0,4 кВ от ТП-8 на ул Титова,  34</t>
  </si>
  <si>
    <t xml:space="preserve"> от ТП-8 на Титова, 34</t>
  </si>
  <si>
    <t>ВЛИ-0,4 кВ от ТП-8</t>
  </si>
  <si>
    <t xml:space="preserve"> от ТП-8 ф "Республиканская" от оп. 11 до оп. 21</t>
  </si>
  <si>
    <t>КЛ 0,4 кВ от ТП-8 на ул. Титова, 29  подъезд 1,2,3</t>
  </si>
  <si>
    <t xml:space="preserve"> от ТП-8 на Титова, 29 под. 1,2,3</t>
  </si>
  <si>
    <t>КЛ 0,4 кВ от ТП-8 на освещение  д/сада</t>
  </si>
  <si>
    <t>от ТП-8 на д/с "Солнышко" (освещение)</t>
  </si>
  <si>
    <t>2КЛ 0,4 кВ от ТП-8 на котельную №3 линия 1</t>
  </si>
  <si>
    <t xml:space="preserve"> от ТП-8 до котельной №3 линия 1</t>
  </si>
  <si>
    <t>АСБ 3*50 +1*25</t>
  </si>
  <si>
    <t>КЛ 0,4 кВ от ТП-8  на ул. Титова 34 до Титова 36</t>
  </si>
  <si>
    <t xml:space="preserve"> от ТП-8 до Титова,34,36,40</t>
  </si>
  <si>
    <t>2КЛ 0,4 кВ от ТП-8 на котельную №3 линия 2</t>
  </si>
  <si>
    <t xml:space="preserve"> от ТП-8 до котельной №3 линия 2</t>
  </si>
  <si>
    <t>КЛ 0,4 кВ от ТП-8 на здание охраны</t>
  </si>
  <si>
    <t xml:space="preserve"> от ТП-8 на Пожарную охр.</t>
  </si>
  <si>
    <t>ТП-8-Титова, 36</t>
  </si>
  <si>
    <t>АПВБбШп 4*150</t>
  </si>
  <si>
    <t>ТП-8-Урицкого, 13</t>
  </si>
  <si>
    <t>КЛ 10 кВ от ТП-9 до ТП-33</t>
  </si>
  <si>
    <t>ТП-9яч3 - ТП-33яч4</t>
  </si>
  <si>
    <t>Трансформаторная подстанция №9</t>
  </si>
  <si>
    <t>ВЛ 0,4кВ от ТП-9</t>
  </si>
  <si>
    <t xml:space="preserve"> от ТП-9 Линия 1, Линия 2</t>
  </si>
  <si>
    <t>КЛ 0,4кВ от ТП-9 на поликлинику</t>
  </si>
  <si>
    <t xml:space="preserve"> от ТП-9 на Поликлинику</t>
  </si>
  <si>
    <t>Оборудование ТП №9</t>
  </si>
  <si>
    <t>КЛ 0,4кВ от ТП-9 на котельную №1, линия 1</t>
  </si>
  <si>
    <t>1-я КЛ от ТП-9 на Котельную 1</t>
  </si>
  <si>
    <t>ААБ 3*120</t>
  </si>
  <si>
    <t>ВЛ 0,4 кВ от ТП-9 ф. Карла-Маркса д. 41</t>
  </si>
  <si>
    <t>от ТП-9  Л-4 ф. "К.Маркса 41"</t>
  </si>
  <si>
    <t>СИП-2  3*95+1*95+1*25</t>
  </si>
  <si>
    <t>КЛ 0,4кВ от ТП-9 на котельную №1, линия 2</t>
  </si>
  <si>
    <t>2-я КЛ от ТП-9 на Котельную 1</t>
  </si>
  <si>
    <t>АРГ 3*50 +1*16</t>
  </si>
  <si>
    <t>КЛ 0,4кВ от ТП-9 на котельную №1, линия 3</t>
  </si>
  <si>
    <t>3-я КЛ от ТП-9 на Котельную 1</t>
  </si>
  <si>
    <t>АСБ 3*70 +1*25</t>
  </si>
  <si>
    <t>КЛ 0,4кВ от ТП-9 на ул. Титова, 46</t>
  </si>
  <si>
    <t xml:space="preserve"> от ТП-9 на Титова, 46</t>
  </si>
  <si>
    <t xml:space="preserve">АСБ 3*70   </t>
  </si>
  <si>
    <t>КЛ 0,4 кВ от ТП-9 на шк. №68</t>
  </si>
  <si>
    <t xml:space="preserve"> от ТП-9 на Школу 68</t>
  </si>
  <si>
    <t>АСБ 3*70 +1*16</t>
  </si>
  <si>
    <t>КЛ 10 кВ от ТП-10 до ТП-85</t>
  </si>
  <si>
    <t>ТП-10яч1 - ТП-85яч3</t>
  </si>
  <si>
    <t>АСБу-10 3*185</t>
  </si>
  <si>
    <t>Трансформаторная подстанция № 10</t>
  </si>
  <si>
    <t>ВЛ 0,4 от ТП-10</t>
  </si>
  <si>
    <t>от ТП-10 Линия 1, Линия 2, Линия 3, Линия 4, Линия 5, Линия 6</t>
  </si>
  <si>
    <t xml:space="preserve">СИП 2 3х95+1х95+2х25  </t>
  </si>
  <si>
    <t xml:space="preserve">Оборудование ТП № 10 </t>
  </si>
  <si>
    <t>от ТП-10 Линия, 7</t>
  </si>
  <si>
    <t>СИП 2А 3х95+1х95+1х25, СИП 2А 4х16, СИП 2А 2х17</t>
  </si>
  <si>
    <t>120000186</t>
  </si>
  <si>
    <t>Трансформаторная подстанция №11</t>
  </si>
  <si>
    <t>1/160</t>
  </si>
  <si>
    <t>ВЛ 0,4 кв от ТП-11</t>
  </si>
  <si>
    <t xml:space="preserve"> от ТП-11 Линия 1, Линия 2, Линия 3, Линия 4</t>
  </si>
  <si>
    <t>СИП-2 3х70+1х95+1х16, СИП-2 3х50+1х70, СИП-2 3х25+1х35, СИП 2А 4х16, СИП 2А 2х16</t>
  </si>
  <si>
    <t>ВЛИ 0,4 кВ от ТП-11</t>
  </si>
  <si>
    <t>от ТП-11 Линия 5</t>
  </si>
  <si>
    <t>120000326</t>
  </si>
  <si>
    <t>Оборудование ТП №11</t>
  </si>
  <si>
    <t>КЛ 10 кВ от ТП-12 до ТП-9</t>
  </si>
  <si>
    <t>ТП-12яч6 - ТП-9яч1</t>
  </si>
  <si>
    <t>Трансформаторная подстанция № 12</t>
  </si>
  <si>
    <t>2/630</t>
  </si>
  <si>
    <t>ВЛ 0,4 кВ от ТП-12</t>
  </si>
  <si>
    <t>от ТП-12 Линия 1, Линия 2</t>
  </si>
  <si>
    <t>СИП2А 3*70+1*95+1*25</t>
  </si>
  <si>
    <t>КЛ 0,4 кВ от ТП-12 на котельную № 1, 1 кабель</t>
  </si>
  <si>
    <t>1-я КЛ от ТП-12 на Котельную, 1</t>
  </si>
  <si>
    <t>АВВГ 4*240</t>
  </si>
  <si>
    <t>КЛ 10 кВ от ТП-12 до ТП-53</t>
  </si>
  <si>
    <t xml:space="preserve"> ТП-53 - ТП-12яч3</t>
  </si>
  <si>
    <t>АСБ 3*185</t>
  </si>
  <si>
    <t xml:space="preserve">Оборудование ТП № 12 </t>
  </si>
  <si>
    <t>КЛ 0,4 кВ от ТП-12 на котельную № 1, 2 кабель</t>
  </si>
  <si>
    <t>2-я КЛ от ТП-12 на Котельную, 1</t>
  </si>
  <si>
    <t>АВВГ 4*150</t>
  </si>
  <si>
    <t>ВЛ 0,4 кВ от ТП-12 до здания Володарского 39</t>
  </si>
  <si>
    <t>от ТП-12 ф "Володарского д. 39"</t>
  </si>
  <si>
    <t>СИП 2 3*95+1*95</t>
  </si>
  <si>
    <t>КЛ 0,4 кВ от ТП-12 на котельную № 1, 3 кабель</t>
  </si>
  <si>
    <t>3-я КЛ от ТП-12 на Котельную, 1</t>
  </si>
  <si>
    <t>КЛ 0,4 кВ от ТП-12 на котельную № 1, 4 кабель</t>
  </si>
  <si>
    <t>4-я КЛ от ТП-12 на Котельную, 1</t>
  </si>
  <si>
    <t>КЛ 0,4 кВ от ТП-12 на школу № 68</t>
  </si>
  <si>
    <t>от ТП-12 до школы 68</t>
  </si>
  <si>
    <t>КЛ 0,4 кВ от ТП-12 на ул. Гагарина, 21</t>
  </si>
  <si>
    <t>от ТП-12 до Гагарина, 21</t>
  </si>
  <si>
    <t>АСБ 3*70+1*25</t>
  </si>
  <si>
    <t>КЛ 0,4 кВ от ТП-12 на ул. Володарского, 40</t>
  </si>
  <si>
    <t>от ТП-12 до Володарского, 40</t>
  </si>
  <si>
    <t>ААШв 3*95</t>
  </si>
  <si>
    <t>КЛ 0,4 кВ от ТП-12 на ул. Володарского, 38</t>
  </si>
  <si>
    <t>от ТП-12 до Володарского, 38</t>
  </si>
  <si>
    <t>КЛ 0,4 кВ от ТП-12 от ул. Володарского, 38 на Гороно</t>
  </si>
  <si>
    <t>Перемычка от Володарского, 38 до Гороно</t>
  </si>
  <si>
    <t>ААШв 3*35+1*16</t>
  </si>
  <si>
    <t>КЛ 0,4 кВ от ТП-12 от ул. Володарского, 38 до ул. Володарского, 40</t>
  </si>
  <si>
    <t>Перемычка от Володарского, 38 до Володарского, 40</t>
  </si>
  <si>
    <t>АВВГ 4*50</t>
  </si>
  <si>
    <t>КЛ 0,4 кВ от ТП-12 от ул. Володарского, 40 до ул. Титова, 54</t>
  </si>
  <si>
    <t>Перемычка от Володарского, 40 до Титова, 54</t>
  </si>
  <si>
    <t xml:space="preserve">КЛ 0,4 кВ от ТП-12 от ул. Гагарина, 21 до ул. Титова, 54 </t>
  </si>
  <si>
    <t>Перемычка от  Титова, 54 до Гагарина,21</t>
  </si>
  <si>
    <t>2КЛ 0,38 кВ от ТП-12 до ул. Титова, 56</t>
  </si>
  <si>
    <t>от ТП-12 до Титова, 56</t>
  </si>
  <si>
    <t>АПВБбШп 4*95</t>
  </si>
  <si>
    <t>КЛ 10 кВ от ТП-14 до ТП-68</t>
  </si>
  <si>
    <t>ТП-14яч3 - ТП-68яч1</t>
  </si>
  <si>
    <t>Трансформаторная подстанция № 14</t>
  </si>
  <si>
    <t>ВЛ 0,4 кВ от ТП-14</t>
  </si>
  <si>
    <t>от ТП-14 Линия 1</t>
  </si>
  <si>
    <t>КЛ 0,4 кВ от ТП-14 на котельную №2, линия 1</t>
  </si>
  <si>
    <t>1-я КЛ от ТП-14 на котельную 2</t>
  </si>
  <si>
    <t>КЛ 10 кВ от ТП-14 до ТП-42</t>
  </si>
  <si>
    <t>ТП-14яч2 - ТП-42яч8</t>
  </si>
  <si>
    <t>Оборудование подстанции № 14</t>
  </si>
  <si>
    <t>КЛ 0,4 кВ от ТП-14 на котельную №2, линия 2</t>
  </si>
  <si>
    <t>2-я КЛ от ТП-14 на котельную 2</t>
  </si>
  <si>
    <t>КЛ 10 кВ от ТП-14 до ТП-38</t>
  </si>
  <si>
    <t>ТП-14-ТП-38</t>
  </si>
  <si>
    <t>КЛ 0,4 кВ от ТП-14 на котельную №2, линия 3</t>
  </si>
  <si>
    <t>3-я КЛ от ТП-14 на котельную 2</t>
  </si>
  <si>
    <t>АВВГ 4*95</t>
  </si>
  <si>
    <t>КЛ 0,4 кВ от ТП-14 на котельную №2, линия 4</t>
  </si>
  <si>
    <t>4-я КЛ от ТП-14 на котельную 2</t>
  </si>
  <si>
    <t>КЛ 0,4 кВ от ТП-14 на котельную №2, линия 5</t>
  </si>
  <si>
    <t>5-я КЛ от ТП-14 на котельную 2</t>
  </si>
  <si>
    <t>АВВГ 4*120</t>
  </si>
  <si>
    <t>КЛ 0,4 кВ от ТП-14 на котельную №2, линия 6</t>
  </si>
  <si>
    <t>6-я КЛ от ТП-14 на котельную 2</t>
  </si>
  <si>
    <t>КЛ 0,4 кВ от ТП-14 на котельную №2, линия 7</t>
  </si>
  <si>
    <t>7-я КЛ от ТП-14 на котельную 2</t>
  </si>
  <si>
    <t>КЛ 0,4 кВ от ТП-14 на котельную №2, линия 8</t>
  </si>
  <si>
    <t>8-я КЛ от ТП-14 на котельную 2</t>
  </si>
  <si>
    <t>АВГ 3*50 +1*25</t>
  </si>
  <si>
    <t>КЛ 10 кВ от ТП-15 яч.1 до ТП-41 яч.4</t>
  </si>
  <si>
    <t>ТП-15яч1 - ТП-41яч 4</t>
  </si>
  <si>
    <t>Трансформаторная подстанция № 15</t>
  </si>
  <si>
    <t>2/250</t>
  </si>
  <si>
    <t>ВЛ 0,4 кВ от ТП-15</t>
  </si>
  <si>
    <t>от ТП-15 Линия № 3, Линия №4, Линия 5, Линия 6</t>
  </si>
  <si>
    <t>КЛ 10 кВ от ТП-15 до ТП-12</t>
  </si>
  <si>
    <t>ТП-15яч2 - ТП-12яч2</t>
  </si>
  <si>
    <t>АСБ-10 3*240
АСБ2Л 3*185</t>
  </si>
  <si>
    <t xml:space="preserve">Оборудование ТП № 15 </t>
  </si>
  <si>
    <t>КЛ 10 кВ от ТП-15 яч.11 до ТП-41 яч.4</t>
  </si>
  <si>
    <t>ТП-41яч 11 - 
ТП-15яч4</t>
  </si>
  <si>
    <t>ААБ 3*240</t>
  </si>
  <si>
    <t>000000635</t>
  </si>
  <si>
    <t xml:space="preserve">ВЛ-0,38кВ от ТП-15 л.1 </t>
  </si>
  <si>
    <t>от ТП-15 Линия № 1, Линия №2</t>
  </si>
  <si>
    <t>СИП 2А 3х95+1х95+1х25</t>
  </si>
  <si>
    <t>КЛ 10 кВ от ТП-15 до ТП-40</t>
  </si>
  <si>
    <t>ТП-15яч3 - 
ТП-40яч4</t>
  </si>
  <si>
    <t>КЛ 10 кВ от ТП-16  до РП-2</t>
  </si>
  <si>
    <t>ТП-16яч4 -РП-2яч5</t>
  </si>
  <si>
    <t>Трансформаторная подстанция №16</t>
  </si>
  <si>
    <t>ВЛ 0,4 кВ от ТП-16</t>
  </si>
  <si>
    <t>от ТП-16 Линия 1, Линия 2</t>
  </si>
  <si>
    <t>1988, 2010</t>
  </si>
  <si>
    <t>СИП2 3*95+1*95+1*25</t>
  </si>
  <si>
    <t>КЛ 0,4 кВ от ТП-16 на пр. Ленина д. 98 корпус В,Г, 1 кабель</t>
  </si>
  <si>
    <t xml:space="preserve">1-я КЛ от ТП-16 Ленина,98 корп. В,Г </t>
  </si>
  <si>
    <t>АВВГ 3*150+1*70</t>
  </si>
  <si>
    <t>КЛ 10 кВ от ТП-16 до ТП-40</t>
  </si>
  <si>
    <t>ТП-40яч6 - ТП-16яч3</t>
  </si>
  <si>
    <t>ААШв-10 3*240</t>
  </si>
  <si>
    <t>Оборудование ТП №16</t>
  </si>
  <si>
    <t>КЛ 0,4 кВ от ТП-16 на пр. Ленина д. 98 корпус В,Г, 2 кабель</t>
  </si>
  <si>
    <t>2-я КЛ от ТП-16 Ленина,98 корп.В,Г</t>
  </si>
  <si>
    <t>000002374</t>
  </si>
  <si>
    <t xml:space="preserve">ВЛ-0,4 кВ от РУ-0,38 кВ ТП-16 в г.Лодейное Поле </t>
  </si>
  <si>
    <t>от ТП-16 Линия 3</t>
  </si>
  <si>
    <t>КЛ 0,4 кВ от ТП-16 на пр. Ленина д. 98 корпус А,Б,Д,   1 кабель</t>
  </si>
  <si>
    <t>1-я КЛ от ТП16 Ленина,98 корп.А,Б,Д</t>
  </si>
  <si>
    <t>АСБ 3*120+1*70</t>
  </si>
  <si>
    <t>КЛ 0,4 кВ от ТП-16 на пр. Ленина д. 98 корпус А,Б,Д,  2 кабель</t>
  </si>
  <si>
    <t>2-я КЛ от ТП-16 Ленина,98 корп.А,Б,Д</t>
  </si>
  <si>
    <t>ВРГ 3*185+1*50</t>
  </si>
  <si>
    <t>000000640</t>
  </si>
  <si>
    <t xml:space="preserve">КЛ-0,4кВ от ТП-16 до ВУ Ленина </t>
  </si>
  <si>
    <t>КЛ от ТП-16 на казначейство</t>
  </si>
  <si>
    <t>АВВбШв 4х25</t>
  </si>
  <si>
    <t>КЛ 10 кВ от ТП-17  до ТП-16</t>
  </si>
  <si>
    <t>ТП17яч6 - ТП16яч6</t>
  </si>
  <si>
    <t>1985</t>
  </si>
  <si>
    <t>Трансформаторная подстанция - 17/2</t>
  </si>
  <si>
    <t>ТП-17</t>
  </si>
  <si>
    <t>1988/2012</t>
  </si>
  <si>
    <t>ВЛ 0,4 кВ от ТП-17</t>
  </si>
  <si>
    <t>от ТП-17 Линия 1, Линия 2, Линия 3, Линия 4</t>
  </si>
  <si>
    <t>1949/ 2009</t>
  </si>
  <si>
    <t>СИП2 3*95+1*95+2*25</t>
  </si>
  <si>
    <t>КЛ 10 кВ от ТП-17 до ТП-20</t>
  </si>
  <si>
    <t>ТП-17яч3 - ТП-20яч7</t>
  </si>
  <si>
    <t xml:space="preserve">Оборудование ТП № 17/2 </t>
  </si>
  <si>
    <t>Трансформатор ТМГСУ 11-250 10/0,4 У/У на ТП-17</t>
  </si>
  <si>
    <t>266-20</t>
  </si>
  <si>
    <t>ВЛ 10 кВ от оп. 4 до ТП-18 ф. 266-20</t>
  </si>
  <si>
    <t>ф. 266-20 от оп. 4 до ТП-18</t>
  </si>
  <si>
    <t>Трансформаторная подстанция - 18</t>
  </si>
  <si>
    <t>1/100</t>
  </si>
  <si>
    <t>ВЛ 0,4 кВ от ТП-18</t>
  </si>
  <si>
    <t>от ТП-18 Линия 1, Линия 2</t>
  </si>
  <si>
    <t>СИП 2 3х95+1х95+2х25</t>
  </si>
  <si>
    <t xml:space="preserve">Оборудование ТП № 18 </t>
  </si>
  <si>
    <t>ТП-19 БКТП 400/10 (без трансформатора)</t>
  </si>
  <si>
    <t>000003901</t>
  </si>
  <si>
    <t>ВЛ 0,4 кВ от ТП-19</t>
  </si>
  <si>
    <t xml:space="preserve"> от ТП-19 Линия 1</t>
  </si>
  <si>
    <t>СИП-2 3*95+1*95+1*25</t>
  </si>
  <si>
    <t>ТМГ 400/10</t>
  </si>
  <si>
    <t>000003889</t>
  </si>
  <si>
    <t>КЛ-10 от ТП-20 до ТП-37 Лодейное Поле</t>
  </si>
  <si>
    <t>ТП-20 - ТП-37</t>
  </si>
  <si>
    <t>АСБ2л-10 3х150</t>
  </si>
  <si>
    <t>ТП-20 2КТП-630/10/0,4</t>
  </si>
  <si>
    <t>ВЛ 0,4 кВ от ТП-20</t>
  </si>
  <si>
    <t xml:space="preserve"> от ТП-20 Линия 1</t>
  </si>
  <si>
    <t>СИП2А 3*95+1*95+1*25, СИП2А 2*16</t>
  </si>
  <si>
    <t>Оборудование ТП-20</t>
  </si>
  <si>
    <t>Трансформаторная подстанция № 21</t>
  </si>
  <si>
    <t>ТП-21</t>
  </si>
  <si>
    <t>Встроенная</t>
  </si>
  <si>
    <t>1/400
1/630</t>
  </si>
  <si>
    <t>ВЛ 0,4 кВ от ТП-21</t>
  </si>
  <si>
    <t xml:space="preserve"> от ТП-21 Линия 1</t>
  </si>
  <si>
    <t>СИП 2А 3х35+1х50, А-35</t>
  </si>
  <si>
    <t>КЛ 0,4 кВ от ТП-21 пр. Ленина, 10 ВУ-1</t>
  </si>
  <si>
    <t xml:space="preserve"> от ТП-21 до Ленина,10, ВУ1</t>
  </si>
  <si>
    <t>АВРГ 3*185+1*50</t>
  </si>
  <si>
    <t xml:space="preserve">Оборудование ТП № 21 </t>
  </si>
  <si>
    <t>КЛ 0,4 кВ от ТП-21 пр. Ленина, 10 ВУ-2</t>
  </si>
  <si>
    <t xml:space="preserve"> от ТП-21 до Ленина,10, ВУ2</t>
  </si>
  <si>
    <t>АВРГ 3*185+1*70</t>
  </si>
  <si>
    <t>КЛ 0,4 кВ от ТП-21 от пр. Ленина, 10 ВУ-1 до пр. Ленина, 14 ВУ-2</t>
  </si>
  <si>
    <t>Перемычка от Ленина,10 ВУ1 до Ленина,14 ВУ1</t>
  </si>
  <si>
    <t>АСБ 3*95 +1*50</t>
  </si>
  <si>
    <t>КЛ 0,4 кВ от ТП-21 от пр. Ленина, 10 ВУ-2 до пр. Ленина, 14 ВУ-2</t>
  </si>
  <si>
    <t>Перемычка от Ленина,10 ВУ2 до Ленина,14 ВУ2</t>
  </si>
  <si>
    <t>КЛ 0,4 кВ от ТП-21 от пр. Ленина, 10 ВУ-2 до пр. Ленина, 12 ВУ</t>
  </si>
  <si>
    <t>Перемычка от Ленина,10 ВУ2 до Ленина,12 ВУ</t>
  </si>
  <si>
    <t>КЛ 0,4 кВ от ТП-21 от пр. Ленина, 14 ВУ-1 до пр. Ленина, 16 ВУ-1</t>
  </si>
  <si>
    <t>Перемычка от Ленина,14 ВУ1 до Ленина,16 ВУ1</t>
  </si>
  <si>
    <t>АСБу 3*95 +1*50</t>
  </si>
  <si>
    <t>КЛ 0,4 кВ от ТП-21 от пр. Ленина, 14 ВУ-2 до пр. Ленина, 16 ВУ-2</t>
  </si>
  <si>
    <t>Перемычка от Ленина,14 ВУ2 до Ленина,16 ВУ2</t>
  </si>
  <si>
    <t xml:space="preserve"> Оборудование ТП-22  Лодейное Поле</t>
  </si>
  <si>
    <t>КЛ 10 кВ от ТП-23 до ТП-52</t>
  </si>
  <si>
    <t>ТП-23ячТМ-ТП-52яч4</t>
  </si>
  <si>
    <t>Трансформаторная подстанция № 23</t>
  </si>
  <si>
    <t>ВЛ 0,4 кВ от ТП-23</t>
  </si>
  <si>
    <t xml:space="preserve"> от ТП-23 Линия 1</t>
  </si>
  <si>
    <t>СИП4 2х16</t>
  </si>
  <si>
    <t>КЛ 0,4 кВ от ТП-23 до церкви</t>
  </si>
  <si>
    <t xml:space="preserve"> от ТП-23 на Церковь</t>
  </si>
  <si>
    <t xml:space="preserve">Оборудование ТП № 23 </t>
  </si>
  <si>
    <t>ВЛ 10 кВ от ТП-24 от оп.1 до ТП-23</t>
  </si>
  <si>
    <t>опора 1 -ТП-23</t>
  </si>
  <si>
    <t>КЛ 10 кВ от ТП-24 до оп.1</t>
  </si>
  <si>
    <t>ТП-24яч1 - опора1 ВЛ</t>
  </si>
  <si>
    <t>Трансформаторная подстанция № 24</t>
  </si>
  <si>
    <t>ВЛ 0,4 кВ от ТП-24</t>
  </si>
  <si>
    <t>от ТП-24 Линия 1, Линия 2, Линия 3</t>
  </si>
  <si>
    <t>СИП 2 3х95+1х95+2х25, СИП4 2х16</t>
  </si>
  <si>
    <t xml:space="preserve">Оборудование ТП № 24 </t>
  </si>
  <si>
    <t>КЛ 10 кВ от ТП-25 до ТП-20</t>
  </si>
  <si>
    <t>ТП-25яч1 - ТП-20яч2</t>
  </si>
  <si>
    <t>ААШв 3*240</t>
  </si>
  <si>
    <t>Трансформаторная подстанция № 25</t>
  </si>
  <si>
    <t>КЛ 0,4 кВ от ТП-25 на ул. Титова, 135 (база)</t>
  </si>
  <si>
    <t>от ТП-25 на производственную базу (Титова, 135)</t>
  </si>
  <si>
    <t xml:space="preserve">Оборудование ТП № 25 </t>
  </si>
  <si>
    <t>КЛ 0,4 кВ от ТП-25 на ул. Титова, 135 (гаражи)</t>
  </si>
  <si>
    <t>от ТП-25 на гаражи</t>
  </si>
  <si>
    <t>КЛ 0,4 кВ от ТП-25 на ул. Титова, 135 (новый бокс)</t>
  </si>
  <si>
    <t>от ТП-25 на новый бокс</t>
  </si>
  <si>
    <t>КЛ 0,4 кВ от ТП-25 на ул. Титова, 135 (ангар)</t>
  </si>
  <si>
    <t>от ТП-25 на ангар</t>
  </si>
  <si>
    <t>ВЛ 10 кВ от ТП-26</t>
  </si>
  <si>
    <t>ф. 266-03 от ТП-22 до оп. 26</t>
  </si>
  <si>
    <t>КЛ 10 кВ от ТП-26 от оп. 1 до ТП-26 линия 1</t>
  </si>
  <si>
    <t>оп. 26 - ТП-26яч1</t>
  </si>
  <si>
    <t>Трансформаторная подстанция № 26</t>
  </si>
  <si>
    <t>1/250
1/400</t>
  </si>
  <si>
    <t xml:space="preserve"> Оборудование ТП № 26</t>
  </si>
  <si>
    <t>КЛ 10 кВ от ТП-26 до ТП-6</t>
  </si>
  <si>
    <t>ТП-26яч7 - ТП-6яч2</t>
  </si>
  <si>
    <t>120000410</t>
  </si>
  <si>
    <t>ВЛ 6 кВ от ТП-27 до оп.31</t>
  </si>
  <si>
    <t>оп. 8 - оп. 31 
ф. 031-06</t>
  </si>
  <si>
    <t>СИП-3
1х95, 
А-70</t>
  </si>
  <si>
    <t>120000200</t>
  </si>
  <si>
    <t>Трансформаторная подстанция №27</t>
  </si>
  <si>
    <t>120000412</t>
  </si>
  <si>
    <t>ВЛ 0,4 кВ от ТП-27</t>
  </si>
  <si>
    <t>от ТП-27 Линия 1, Линия 2</t>
  </si>
  <si>
    <t>120000411</t>
  </si>
  <si>
    <t>КЛ 0,4 кВ от ТП-27 на центр "Возрождение"</t>
  </si>
  <si>
    <t>КЛ от ТП27 на центр "Возрождение"</t>
  </si>
  <si>
    <t>АСБ 4*70</t>
  </si>
  <si>
    <t>120000409</t>
  </si>
  <si>
    <t>Оборудование ТП №27</t>
  </si>
  <si>
    <t>031-02</t>
  </si>
  <si>
    <t>ВЛ 6 кВ от оп.44 до оп. 2 (ТП-28) ф.031-02</t>
  </si>
  <si>
    <t>оп.34 - оп. 37 (ТП-28)</t>
  </si>
  <si>
    <t>КЛ 6 кВ от ТП-28 на опору ВЛ 6 кВ</t>
  </si>
  <si>
    <t>ТП-28 яч. 3 - оп. 37 ф. 031-02</t>
  </si>
  <si>
    <t>Трансформаторная подстанция № 28</t>
  </si>
  <si>
    <t>ВЛ 0,4 кВ от ТП- 28</t>
  </si>
  <si>
    <t>от ТП-28 Линия 1, Линия 2</t>
  </si>
  <si>
    <t xml:space="preserve">Оборудование ТП № 28 </t>
  </si>
  <si>
    <t>КЛ 10 кВ от ТП-30 до ТП-5</t>
  </si>
  <si>
    <t>ТП-30яч6 - ТП-5яч1</t>
  </si>
  <si>
    <t>Трансформаторная подстанция № 30</t>
  </si>
  <si>
    <t>1/400
1/250</t>
  </si>
  <si>
    <t>ВЛ 0,4 кВ от ТП-30</t>
  </si>
  <si>
    <t xml:space="preserve"> от ТП-30 Линия 1, Линия 2, Линия 3, Линия 4</t>
  </si>
  <si>
    <t>СИП2А 3*50+1*70</t>
  </si>
  <si>
    <t>2КЛ 0,38 от ТП-30 до пр. Октябрьский, 69 (общежитие Ника)</t>
  </si>
  <si>
    <t>1-я КЛ от ТП30 до общежития ЗАО "Ника"</t>
  </si>
  <si>
    <t>ААШв 3*150+1*50</t>
  </si>
  <si>
    <t>Оборудование ТП  № 30</t>
  </si>
  <si>
    <t>000003556</t>
  </si>
  <si>
    <t>ВЛ-0,4 кВ от ТП-30 г. Лодейное Поле</t>
  </si>
  <si>
    <t>от ТП-30 Линия 5, Линия 6</t>
  </si>
  <si>
    <t>Трансформаторная подстанция № 31</t>
  </si>
  <si>
    <t>2/160</t>
  </si>
  <si>
    <t>ВЛ 0,4 кВ от ТП-31</t>
  </si>
  <si>
    <t>от ТП-31 Линия 1, Линия 2</t>
  </si>
  <si>
    <t>2КЛ 0,4 кВ от ТП-31 до мазутной (котельная № 6)</t>
  </si>
  <si>
    <t>от ТП-31 на Мазутную, Котельную 6</t>
  </si>
  <si>
    <t>ААБ-1  3*25
АВВБ-1 4*50</t>
  </si>
  <si>
    <t xml:space="preserve">Оборудование ТП № 31 </t>
  </si>
  <si>
    <t>КЛ 0,4 кВ от ТП-31 до мазутосклада, линия 1</t>
  </si>
  <si>
    <t>1-я КЛ от ТП-31 на мазутосклад (емкости)</t>
  </si>
  <si>
    <t>КЛ 0,4 кВ от ТП-31 до мазутосклада, линия 2</t>
  </si>
  <si>
    <t>2КЛ 0,4 кВ от ТП-31 до котельной № 6</t>
  </si>
  <si>
    <t>от ТП-31 на котельную № 6</t>
  </si>
  <si>
    <t>АВВБ-1 4*50</t>
  </si>
  <si>
    <t>120000429</t>
  </si>
  <si>
    <t>ВЛ 10 кВ от ПС-31 до оп. 18 (ТП-32) ф. 031-02</t>
  </si>
  <si>
    <t>ПС31 яч4 - оп.23</t>
  </si>
  <si>
    <t>СИП-3  1*95</t>
  </si>
  <si>
    <t>120000439</t>
  </si>
  <si>
    <t>КЛ 6 кВ от оп.18 до ТП-32 ф. 031-02</t>
  </si>
  <si>
    <t>оп.18 - ТП-32яч4</t>
  </si>
  <si>
    <t>ААБлу-10 3*185</t>
  </si>
  <si>
    <t>120000204</t>
  </si>
  <si>
    <t xml:space="preserve">Трансформаторная подстанция №32 </t>
  </si>
  <si>
    <t>120000442</t>
  </si>
  <si>
    <t>ВЛ 0,4 кВ от ТП-32</t>
  </si>
  <si>
    <t>от ТП-32 Линия 1, Линия 2</t>
  </si>
  <si>
    <t>1999/
2001</t>
  </si>
  <si>
    <t>120000430</t>
  </si>
  <si>
    <t>ВЛ 10 кВ от оп. 19 (ТП-32) до оп. 27 ф. 031-02</t>
  </si>
  <si>
    <t>оп.1 - оп.9</t>
  </si>
  <si>
    <t>КЛ 6 кВ от ТП-32 до оп.19 ф. 031-02</t>
  </si>
  <si>
    <t>ТП-32 яч.6- оп. 1 ф. 031-02</t>
  </si>
  <si>
    <t>ААБлу-10 3-185</t>
  </si>
  <si>
    <t>120000428</t>
  </si>
  <si>
    <t>Оборудование ТП №32</t>
  </si>
  <si>
    <t>120000431</t>
  </si>
  <si>
    <t>ВЛ 6 кВ к ТП-32 от оп.27 до оп. 44 ф. 031-02</t>
  </si>
  <si>
    <t>оп.9 - оп. 34</t>
  </si>
  <si>
    <t>КЛ 6 кВ до ПС-31 до оп.1 ф. 031-09</t>
  </si>
  <si>
    <t>ПС 31 - оп. 1 ф. 031-09</t>
  </si>
  <si>
    <t>АСБ2л-3-150</t>
  </si>
  <si>
    <t>ВЛ 6 кВ от ТП 9-3 до оп.27 ф. 031-02</t>
  </si>
  <si>
    <t>оп. 22 - ТП-9-3</t>
  </si>
  <si>
    <t>120000437</t>
  </si>
  <si>
    <t>КЛ 6 кВ от оп.13 до ТП-32 ф.031-09</t>
  </si>
  <si>
    <t>оп.13 - ТП-32яч3</t>
  </si>
  <si>
    <t>031-09</t>
  </si>
  <si>
    <t>ВЛ 6 кВ от оп.1 до оп. 13 (ТП32) ф.031-09</t>
  </si>
  <si>
    <t>оп.1 - оп.13</t>
  </si>
  <si>
    <t>СИП-3 1*95</t>
  </si>
  <si>
    <t>КЛ 6 кВ от ТП-32 до оп.14 ф.031-09</t>
  </si>
  <si>
    <t>ТП-32 - оп. 14</t>
  </si>
  <si>
    <t>ВЛ 6 кВ от 14 (ТП32) до оп.17 ф.031-09</t>
  </si>
  <si>
    <t>оп. 14 - оп. 17</t>
  </si>
  <si>
    <t>120000441</t>
  </si>
  <si>
    <t>КЛ 6 кВ от ТП-32 до ТП-79 ф. 031-02</t>
  </si>
  <si>
    <t>ТП-32яч1 - ТП-79ТМ1</t>
  </si>
  <si>
    <t>АСБ-10 3*70</t>
  </si>
  <si>
    <t>ВЛ 6 кВ от 17 до оп.27 ф.031-09</t>
  </si>
  <si>
    <t>оп. 17 - оп. 21</t>
  </si>
  <si>
    <t>КЛ 10 кВ от ТП-33 до ТП-8</t>
  </si>
  <si>
    <t>ТП-33яч1 - 
ТП-8яч5</t>
  </si>
  <si>
    <t>АСБ-6 3*120</t>
  </si>
  <si>
    <t>Трансформаторная подстанция № 33</t>
  </si>
  <si>
    <t>000003576</t>
  </si>
  <si>
    <t>ВЛИ-0,4 кВ от ТП-33 г.Лодейное Поле</t>
  </si>
  <si>
    <t xml:space="preserve"> от ТП-33 Линия 1, Линия 2</t>
  </si>
  <si>
    <t>2КЛ 0,4 кВ к ТП-33 на ул.К.Маркса,49, под.1-8</t>
  </si>
  <si>
    <t xml:space="preserve"> от ТП-33 на К.Маркса, 49 под. 1-8</t>
  </si>
  <si>
    <t>АВВГ 3*120+1*70</t>
  </si>
  <si>
    <t>КЛ 10 кВ от ТП-33 до ТП-31</t>
  </si>
  <si>
    <t>ТП-31яч2 - ТП-33яч3</t>
  </si>
  <si>
    <t xml:space="preserve">Оборудование ТП № 33 </t>
  </si>
  <si>
    <t xml:space="preserve">КЛ 0,4 кВ от ТП-33 до магазина ул.К.Маркса,49, </t>
  </si>
  <si>
    <t xml:space="preserve"> от ТП-33 до К.Маркса, 49 Меб. Магазин</t>
  </si>
  <si>
    <t>АВВг 3*70 +1*35</t>
  </si>
  <si>
    <t>КЛ 0,4 кВ к ТП-33 на пр. Урицкого, 20, кор.1</t>
  </si>
  <si>
    <t xml:space="preserve"> от ТП-33 до Урицкого, 20 корп. 1</t>
  </si>
  <si>
    <t>КЛ 0,4 кВ к ТП-33 на пр. Урицкого, 20, кор.2</t>
  </si>
  <si>
    <t>1-я КЛ от ТП-33 до Урицкого, 20 корп. 2</t>
  </si>
  <si>
    <t>КЛ 0,4 кВ к ТП-33 от пр. Урицкого, 20, кор.1 до пр. Урицкого, 20, кор.2</t>
  </si>
  <si>
    <t>Перемычка Урицкого,20 от 1-го до 2-го корпуса</t>
  </si>
  <si>
    <t>АВВГ 3*95 +1*50</t>
  </si>
  <si>
    <t>КЛ 0,4 кВ от ТП-33 до ВУ на границе земельного участка пр. Урицкого, 24</t>
  </si>
  <si>
    <t>от ТП-33 до Урицкого, 24</t>
  </si>
  <si>
    <t>АПвБбШп-1 4х120</t>
  </si>
  <si>
    <t>031-11</t>
  </si>
  <si>
    <t>ВЛ 6 кВ от ТП-35 до оп.1 ф. 031-11</t>
  </si>
  <si>
    <t>оп. 11 - оп. 5 
ф. 031-06</t>
  </si>
  <si>
    <t>КЛ 6 кВ от ТП-35 до оп. 11 (на ВЛ 6 кВ)</t>
  </si>
  <si>
    <t>оп. 5 - ТП-35</t>
  </si>
  <si>
    <t>3АПвВнг 1*95/25</t>
  </si>
  <si>
    <t>120000206</t>
  </si>
  <si>
    <t>Трансформаторная подстанция №35</t>
  </si>
  <si>
    <t>120000455</t>
  </si>
  <si>
    <t>ВЛ 0,4 кВ от ТП-35</t>
  </si>
  <si>
    <t xml:space="preserve"> от ТП-35 Линия 1, Линия 2, Линия 3, Линия 4, Линия 5, Линия 6, Линия 7</t>
  </si>
  <si>
    <t>СИП2 3х95+1х95+1х25, СИП2А 3х50+1х70+1х25, СИП2А 3х35+1х50+1х25</t>
  </si>
  <si>
    <t xml:space="preserve">Оборудование ТП № 35 </t>
  </si>
  <si>
    <t>КЛ 10 кВ от ТП-36 до ТП-78</t>
  </si>
  <si>
    <t>ТП-36яч3 - ТП-78яч6</t>
  </si>
  <si>
    <t>Трансформаторная подстанция № 36</t>
  </si>
  <si>
    <t>КЛ 0,4 кВ к ТП-36 на ул.Набережная д.17 к. 1</t>
  </si>
  <si>
    <t>от ТП-36 до Набережной, 17, корп.1</t>
  </si>
  <si>
    <t>АВВГ 3*70+1*35</t>
  </si>
  <si>
    <t>Оборудование ТП № 36</t>
  </si>
  <si>
    <t>КЛ 0,4 кВ к ТП-36 на ул.Набережная д.17 к. 2</t>
  </si>
  <si>
    <t>от ТП-36 до Набережной, 17, корп.2</t>
  </si>
  <si>
    <t>КЛ 0,4 кВ к ТП-36 на ул.Гагарина д.4</t>
  </si>
  <si>
    <t>1-я КЛ от ТП-36 на Гагарина, 4</t>
  </si>
  <si>
    <t>ААШв 4*35</t>
  </si>
  <si>
    <t>КЛ 0,4 кВ к ТП-36 на ул.Гагарина  д.4</t>
  </si>
  <si>
    <t>2-я КЛ от ТП-36 на Гагарина, 4</t>
  </si>
  <si>
    <t>КЛ 0,4 кВ к ТП-36 на ул.Гагарина д.6 к. 1</t>
  </si>
  <si>
    <t>от ТП-36 на Гагарина, 6, корп.1</t>
  </si>
  <si>
    <t>АСБ 3*95+1*25</t>
  </si>
  <si>
    <t>КЛ 0,4 кВ к ТП-36 на ул.Гагарина д.6 к. 2</t>
  </si>
  <si>
    <t>от ТП-36 на Гагарина, 6, корп.2</t>
  </si>
  <si>
    <t>КЛ 0,4 кВ от ТП-36 на магазин "Детский мир", линия 1</t>
  </si>
  <si>
    <t>1-я КЛ от ТП-36 до магазина "Детский мир"</t>
  </si>
  <si>
    <t>АВВГ 3*95+1*50</t>
  </si>
  <si>
    <t>КЛ 0,4 кВ от ТП-36 на магазин "Детский мир", линия 2</t>
  </si>
  <si>
    <t>КЛ 0,4 кВ к ТП-36 от ул. Гагарина, 6, к.1 до ВУ "Детского мира"</t>
  </si>
  <si>
    <t>Перемычка от Гагарина, 6, корп.1, до ВУ "Детсклго мира"</t>
  </si>
  <si>
    <t>КЛ 0,4 кВ к ТП-36 от ул. Набережная, 17, к.1 до ул. Набережная, 17, к.2</t>
  </si>
  <si>
    <t xml:space="preserve">Перемычка от Набережной, 17, корп.1, до Набережной, 17, корп.2 </t>
  </si>
  <si>
    <t>КЛ 0,4 кВ к ТП-36 от магазина "Детский мир" до ул.Гагарина д.6 к. 2</t>
  </si>
  <si>
    <t xml:space="preserve">Перемычка от "Детского мира" до Гагарина, 6, корп.2 </t>
  </si>
  <si>
    <t>2КЛ 0,4 кВ от ТП-36 до здания гостиницы</t>
  </si>
  <si>
    <t>2-е КЛ 0,4 кВ от ТП-36 до здания гостиницы на ул. Набережная</t>
  </si>
  <si>
    <t>АПвБбШв 4х120</t>
  </si>
  <si>
    <t>КЛ 10 кВ от ТП-37 до ТП-67</t>
  </si>
  <si>
    <t>ТП-37яч7 - ТП-67яч3</t>
  </si>
  <si>
    <t>Трансформаторная подстанция № 37</t>
  </si>
  <si>
    <t>КЛ 0,4 кВ от ТП-37 до Гагарина, 7</t>
  </si>
  <si>
    <t>от ТП-37 до РУСа</t>
  </si>
  <si>
    <t>АСБ-1 4х95 +1х75</t>
  </si>
  <si>
    <t xml:space="preserve">Оборудование ТП № 37 </t>
  </si>
  <si>
    <t>КЛ 10 кВ от ТП-38 до ТП-14</t>
  </si>
  <si>
    <t>ТП-38яч3 - ТП-14яч4</t>
  </si>
  <si>
    <t>Трансформаторная подстанция № 38</t>
  </si>
  <si>
    <t>КЛ 0,4 кВ к ТП-38 ул. Ульяновская д. 8 к. 1</t>
  </si>
  <si>
    <t>КЛ от ТП-38 до Ульяновской, 8, корп.1</t>
  </si>
  <si>
    <t>АСБ 3*95+1*35</t>
  </si>
  <si>
    <t>КЛ 10 кВ от ТП-38 до ТП-78</t>
  </si>
  <si>
    <t>ТП-38яч5 - ТП-78яч1</t>
  </si>
  <si>
    <t>АСБ-10 3*185</t>
  </si>
  <si>
    <t>Оборудование подстанции № 38</t>
  </si>
  <si>
    <t>КЛ 0,4 кВ к ТП-38 ул. Ульяновская д. 8 к. 2</t>
  </si>
  <si>
    <t>КЛ от ТП-38 до Ульяновской, 8, корп.2</t>
  </si>
  <si>
    <t>КЛ 10 кВ от ТП-38 до ТП-37</t>
  </si>
  <si>
    <t>ТП-38яч6 - ТП-37яч5</t>
  </si>
  <si>
    <t>ТМГ400 10/0,4 У/У на ТП-38 трансформатор</t>
  </si>
  <si>
    <t>КЛ 0,4 кВ к ТП-38 ул. Ульяновская д. 12</t>
  </si>
  <si>
    <t xml:space="preserve"> от ТП-38 до Ульяновской, 12</t>
  </si>
  <si>
    <t>АВВГ 3*185+1*70</t>
  </si>
  <si>
    <t>КЛ 0,4 кВ к ТП-38 ул. Ульяновская д. 13</t>
  </si>
  <si>
    <t>1-я КЛ от ТП-38 до Ульяновской, 13</t>
  </si>
  <si>
    <t>КЛ 0,4 кВ к ТП-38 ул. Гагарина д. 8 к. 1</t>
  </si>
  <si>
    <t xml:space="preserve"> от ТП-38 до Гагарина, 8, корп.1</t>
  </si>
  <si>
    <t>ААВГ 3*185+1*95</t>
  </si>
  <si>
    <t>КЛ 0,4 кВ к ТП-38 ул. Гагарина д. 8 к. 2</t>
  </si>
  <si>
    <t xml:space="preserve"> от ТП-38 до Гагарина, 8, корп.2</t>
  </si>
  <si>
    <t>АВВБШ 3*50+1*25</t>
  </si>
  <si>
    <t>КЛ 0,4 кВ к ТП-38 на Сбербанк</t>
  </si>
  <si>
    <t xml:space="preserve"> от ТП-38 на Сбербанк.</t>
  </si>
  <si>
    <t>КЛ 0,4 кВ к ТП-38 от ул. Гагарина, 8 к. 2  до ул. Ульяновская, 8 к. 2</t>
  </si>
  <si>
    <t>Перемычка от Гагарина, 8, корп.2 до Ульяновской, 8, корп.2</t>
  </si>
  <si>
    <t>АСБ 3*120</t>
  </si>
  <si>
    <t>КЛ 0,4 кВ к ТП-38 от ул. Гагарина, 8 к. 1  до Сбербанка</t>
  </si>
  <si>
    <t>Перемычка от Гагарина, 8, корп.1 до Сбербанка.</t>
  </si>
  <si>
    <t>КЛ 0,4 кВ к ТП-38  Домовая кухня</t>
  </si>
  <si>
    <t>от ТП-38 на домовая кухня.</t>
  </si>
  <si>
    <t>КЛ 0,4 кВ к ТП-38 от ул. Ульяновская д. 13 до ул. Ульяновская, д. 15, к.2</t>
  </si>
  <si>
    <t>Перемычка от Ульяновской, 13   до Ульяновская, 15, корп. 2.</t>
  </si>
  <si>
    <t>АСБ 3*195</t>
  </si>
  <si>
    <t>КЛ 0,4 кВ к ТП-38 от ул. Ульяновская, 8 к. 1  до ул. Гагарина, 8 к. 1</t>
  </si>
  <si>
    <t>Перемычка от Ульяновской, 8, корп.1 до Гагарина, 8, корп.1</t>
  </si>
  <si>
    <t>КЛ 10 кВ от ТП-39 до ТП-38</t>
  </si>
  <si>
    <t>ТП-39яч5 - ТП-38яч2</t>
  </si>
  <si>
    <t>Трансформаторная подстанция № 39</t>
  </si>
  <si>
    <t xml:space="preserve">ВЛИ-0,4 кВ от ТП-39 </t>
  </si>
  <si>
    <t>от ТП-39 Линия 1, Линия 2, Линия 3</t>
  </si>
  <si>
    <t>СИП 2 3х95+1х95+1х25, СИП 4 4х25</t>
  </si>
  <si>
    <t>КЛ 0,4 кВ к ТП-39 ул.Пограничная д. 15 к. 1</t>
  </si>
  <si>
    <t>от ТП-39 на Пограничную, 15, корп.1</t>
  </si>
  <si>
    <t>КЛ 10 кВ от ТП-39 до ТП-42</t>
  </si>
  <si>
    <t>ТП-39яч6 - ТП-42яч5</t>
  </si>
  <si>
    <t xml:space="preserve">Оборудование ТП № 39 </t>
  </si>
  <si>
    <t>КЛ 0,4 кВ к ТП-39 ул.Пограничная д. 13 к. 2</t>
  </si>
  <si>
    <t xml:space="preserve"> от ТП-39 на Пограничную, 13 корп. 2</t>
  </si>
  <si>
    <t>КЛ 0,4 кВ к ТП-39 ул.Коммунаров д.21</t>
  </si>
  <si>
    <t xml:space="preserve"> от ТП-39 до Коммунаров, 21</t>
  </si>
  <si>
    <t>КЛ 0,4 кВ к ТП-39 ул.Коммунаров д.20</t>
  </si>
  <si>
    <t xml:space="preserve"> от ТП-39 до Коммунаров, 20</t>
  </si>
  <si>
    <t>ААШв 3*50+1*35</t>
  </si>
  <si>
    <t>КЛ 0,4 кВ к ТП-39 ул.Ульяновская д.15, к.2</t>
  </si>
  <si>
    <t xml:space="preserve"> от ТП-39 на Ульяновскую, 15 корп.2</t>
  </si>
  <si>
    <t>КЛ 0,4 кВ к ТП-39 ул.Ульяновская д.15, к.1 ВРУ-1</t>
  </si>
  <si>
    <t xml:space="preserve"> от ТП-39 на Ульяновскую, 15 корп.1</t>
  </si>
  <si>
    <t>КЛ 0,4 кВ к ТП-39 ул.Ульяновская д.15, к.1 ВРУ-2</t>
  </si>
  <si>
    <t xml:space="preserve"> от ТП-39 на Ульяновскую, 15 корп. 1</t>
  </si>
  <si>
    <t>КЛ 0,4 кВ к ТП-39 ул.Пограничная д. 13 к. 1</t>
  </si>
  <si>
    <t xml:space="preserve"> от ТП-39 на Пограничную, 13 корп. 1</t>
  </si>
  <si>
    <t>КЛ 0,4 кВ к ТП-39 дет.сад  ДОКа</t>
  </si>
  <si>
    <t>1-я КЛ от ТП-39 до Дет. сада ДОКа</t>
  </si>
  <si>
    <t>КЛ 0,4 кВ к ТП-39 дет.сад ДОКа</t>
  </si>
  <si>
    <t>2-я КЛ от ТП-39 до Дет. сада ДОКа</t>
  </si>
  <si>
    <t>КЛ 0,4 кВ к ТП-39 ул.Ульяновская д.43</t>
  </si>
  <si>
    <t xml:space="preserve"> от ТП-39 на Ульяновскую, 43</t>
  </si>
  <si>
    <t>ААБ 3*70</t>
  </si>
  <si>
    <t>КЛ 0,4 кВ к ТП-39 от ул.Пограничная д. 13 к. 2 до ул.Пограничная д. 15 к. 2</t>
  </si>
  <si>
    <t>Перемычка от Пограничной, 13 корп. 2 до Пограничной, 15 корп. 2</t>
  </si>
  <si>
    <t>КЛ 0,4 кВ к ТП-39 от ул.Пограничная д. 15 к. 1 до ул.Пограничная д. 15 к. 2</t>
  </si>
  <si>
    <t>Перемычка от Пограничной, 15 корп. 1 до Пограничной, 15 корп. 2</t>
  </si>
  <si>
    <t>КЛ 0,4 кВ к ТП-39 от ул.Коммунаров, д. 21 до ул.Пограничная д. 15 к. 1</t>
  </si>
  <si>
    <t>Перемычка от Коммунаров, 21 до Пограничной, 15 корп. 1</t>
  </si>
  <si>
    <t>КЛ 0,4 кВ к ТП-39 от ул.Коммунаров, д. 20 до ул. Ульяновская д. 43</t>
  </si>
  <si>
    <t>Перемычка от Коммунаров, 20 до Ульяновской, 43</t>
  </si>
  <si>
    <t>АПВШБ 3*120+1*50</t>
  </si>
  <si>
    <t xml:space="preserve">КЛ 0,4 кВ к ТП-39 от ул.Пограничная д. 13 к. 1 до ул.Ульяновская д. 17 </t>
  </si>
  <si>
    <t>Перемычка от Пограничной, 13 корп. 1 до Ульяновской, 17</t>
  </si>
  <si>
    <t>КЛ 0,4 кВ к ТП-39 от ул.Ульяновская д. 17 до магазина № 19</t>
  </si>
  <si>
    <t>Перемычка от Ульяновской, 17 до Магазина, 19</t>
  </si>
  <si>
    <t>КЛ 0,4 кВ к ТП-39 от ул.Ульяновская д. 15 к. 1 до ул.Ульяновская д. 15 к. 1(ВУ)</t>
  </si>
  <si>
    <t>КЛ 10 кВ от ТП-40 до ТП-39</t>
  </si>
  <si>
    <t>ТП-40яч3 - ТП-39яч4</t>
  </si>
  <si>
    <t>Трансформаторная подстанция № 40</t>
  </si>
  <si>
    <t>ВЛ 0,4 кВ от ТП-40</t>
  </si>
  <si>
    <t>от ТП-40 Линия 2, Линия 6</t>
  </si>
  <si>
    <t>СИП 2А 3*95+1*95+1*25</t>
  </si>
  <si>
    <t>КЛ 0,4 кВ к ТП-40 ул.Пограничная д.19 к. 1</t>
  </si>
  <si>
    <t>от ТП-40 на Пограничную, 19, корп.1</t>
  </si>
  <si>
    <t>КЛ 10 кВ от ТП-40 до РП-2</t>
  </si>
  <si>
    <t>РП-2яч4 -ТП-40яч8</t>
  </si>
  <si>
    <t xml:space="preserve">Оборудование ТП № 40 </t>
  </si>
  <si>
    <t>КЛ 0,4 кВ к ТП-40 ул.Пограничная д.19 к. 2</t>
  </si>
  <si>
    <t>от ТП-40 на Пограничную, 19, корп.2</t>
  </si>
  <si>
    <t>АСБ  3*120</t>
  </si>
  <si>
    <t>000002252</t>
  </si>
  <si>
    <t>ВЛИ-0,4 кВ от ТП-40 ул. Ульяновская д.61, ул. Пограничная УРИГ №7-1  г.Лодейное Поле</t>
  </si>
  <si>
    <t>от ТП-40 Линия 1</t>
  </si>
  <si>
    <t>СИП 2  3*95+1*95+1*25</t>
  </si>
  <si>
    <t>КЛ 0,4 кВ к ТП-40 л.Пограничная д.19 к. 3</t>
  </si>
  <si>
    <t>от ТП-40 на Пограничную, 19, корп.3</t>
  </si>
  <si>
    <t>АСБ 3*95+1х50</t>
  </si>
  <si>
    <t>КЛ 0,4 кВ к ТП-40 ул.Плеханова д.4</t>
  </si>
  <si>
    <t>от ТП-40 на Плеханова, 4</t>
  </si>
  <si>
    <t>АВВГ 3*120+1*95</t>
  </si>
  <si>
    <t>КЛ 0,4 кВ к ТП-40 от ул.Пограничная д.19 к. 1 до ул.Пограничная д.19 к. 2</t>
  </si>
  <si>
    <t>Перемычка от Пограничной, 19, корп.1 до Пограничной, 19, корп.2</t>
  </si>
  <si>
    <t>АВВГ 3*95+1*70</t>
  </si>
  <si>
    <t>КЛ 0,4 кВ к ТП-40 от ул.Пограничная д.19 к. 2 до ул.Пограничная д.19 к. 3</t>
  </si>
  <si>
    <t>Перемычка от Пограничной, 19, корп.2 до Пограничной, 19, корп.3</t>
  </si>
  <si>
    <t>АСБ 3*95+1*70</t>
  </si>
  <si>
    <t>КЛ 10 кВ от ТП-41 до ТП-25</t>
  </si>
  <si>
    <t>ТП-41яч2 - ТП-25яч3</t>
  </si>
  <si>
    <t>Трансформаторная подстанция № 41</t>
  </si>
  <si>
    <t xml:space="preserve">Оборудование ТП № 41 </t>
  </si>
  <si>
    <t>Трансформаторная подстанция № 42</t>
  </si>
  <si>
    <t>КЛ 0,4 кВ от ТП-42 до детского сада линия 1</t>
  </si>
  <si>
    <t>1-я КЛ от ТП-42 ф Детский сад</t>
  </si>
  <si>
    <t>АСБ 3*240</t>
  </si>
  <si>
    <t>Оборудование подстанции № 42</t>
  </si>
  <si>
    <t>КЛ 0,4 кВ от ТП-42 до детского сада линия 2</t>
  </si>
  <si>
    <t>2-я КЛ от ТП-42 ф Детский сад</t>
  </si>
  <si>
    <t>КЛ 0,4 кВ к  ТП-42  котельная №2, 1 линия</t>
  </si>
  <si>
    <t>1-я КЛ от ТП-42 на котельную 2</t>
  </si>
  <si>
    <t>КЛ 0,4 кВ к  ТП-42  котельная №2, 2 линия</t>
  </si>
  <si>
    <t>2-я КЛ от ТП-42 на котельную 2</t>
  </si>
  <si>
    <t>КЛ 0,4 кВ к  ТП-42  котельная №2, 3 линия</t>
  </si>
  <si>
    <t>3-я КЛ от ТП-42 на котельную 2</t>
  </si>
  <si>
    <t>КЛ 0,4 кВ к  ТП-42  котельная №2, 4 линия</t>
  </si>
  <si>
    <t>4-я КЛ от ТП-42 на котельную 2</t>
  </si>
  <si>
    <t>КЛ 0,4 кВ к ТП-42  до Ульяновской 13</t>
  </si>
  <si>
    <t>КЛ до ВРУ Ульяновская д. 13</t>
  </si>
  <si>
    <t>АПВБбШп 4х120</t>
  </si>
  <si>
    <t>120000532</t>
  </si>
  <si>
    <t>ВЛ 10 кВ от оп.44 до ТП-43 ф. 031-02</t>
  </si>
  <si>
    <t>оп.34 - ТП-43</t>
  </si>
  <si>
    <t>КЛ 10 кВ от ТП-43 до ТП-31</t>
  </si>
  <si>
    <t>ТП-43 яч. 1 - ТП-31 яч.4</t>
  </si>
  <si>
    <t>Трансформаторная подстанция № 43</t>
  </si>
  <si>
    <t xml:space="preserve">Оборудование ТП № 43 </t>
  </si>
  <si>
    <t>КЛ 10 кВ от ТП-44 до ТП-62</t>
  </si>
  <si>
    <t>ТП-44яч2 - ТП-62яч.3</t>
  </si>
  <si>
    <t>000003699</t>
  </si>
  <si>
    <t>ТП-44 Лодейное Поле</t>
  </si>
  <si>
    <t>ТП-44</t>
  </si>
  <si>
    <t>ВЛ 0,4 кВ от ТП-44</t>
  </si>
  <si>
    <t xml:space="preserve"> от ТП-44 Линия 1</t>
  </si>
  <si>
    <t>СИП-2 3*70+1*95+1*25</t>
  </si>
  <si>
    <t>КЛ 0,4 кВ к ТП-44 пр.Ленина д.48</t>
  </si>
  <si>
    <t xml:space="preserve"> от ТП-44 до Ленина,48</t>
  </si>
  <si>
    <t>000004084</t>
  </si>
  <si>
    <t>Оборудование ТП-44 Лодейное Поле</t>
  </si>
  <si>
    <t>КЛ 0,4 кВ к ТП-44 пр.Ленина д.46</t>
  </si>
  <si>
    <t xml:space="preserve"> от ТП-44 до Ленина,46</t>
  </si>
  <si>
    <t>000003705</t>
  </si>
  <si>
    <t>ВЛ 0,4 кВ от ТП-44 (линия 2) Лодейное Поле</t>
  </si>
  <si>
    <t xml:space="preserve"> от ТП-44  Линия 2</t>
  </si>
  <si>
    <t>КЛ 0,4 кВ к ТП-44 ул.Гагарина д. 18</t>
  </si>
  <si>
    <t xml:space="preserve"> от ТП-44 до Гагарина,18</t>
  </si>
  <si>
    <t>КЛ 0,4 кВ к ТП-44 пр.Ленина д.44</t>
  </si>
  <si>
    <t xml:space="preserve"> от ТП-44 до Ленина,44</t>
  </si>
  <si>
    <t>КЛ 0,4 кВ к ТП-44 пр.Ленина д.42</t>
  </si>
  <si>
    <t xml:space="preserve"> от ТП-44 до Ленина,42</t>
  </si>
  <si>
    <t>1972?</t>
  </si>
  <si>
    <t>КЛ 0,4 кВ к ТП-44 ул.Гагарина д.20</t>
  </si>
  <si>
    <t xml:space="preserve"> от ТП-44 до Гагарина,20</t>
  </si>
  <si>
    <t>АВПБ 3*35 +1*16</t>
  </si>
  <si>
    <t>КЛ 0,4 кВ к ТП-44 ул.Гагарина д12</t>
  </si>
  <si>
    <t xml:space="preserve"> от ТП-44 до Гагарина,12</t>
  </si>
  <si>
    <t>КЛ 0,4 кВ к ТП-44 пр.Ленина д.40</t>
  </si>
  <si>
    <t xml:space="preserve"> от ТП-44 до Ленина,40</t>
  </si>
  <si>
    <t>КЛ 0,4 кВ к ТП-44 пр.Ленина д.38</t>
  </si>
  <si>
    <t xml:space="preserve"> от ТП-44 до Ленина,38</t>
  </si>
  <si>
    <t>КЛ 0,4 кВ к ТП-44 от пр.Ленина д.42 до пр.Ленина д.46</t>
  </si>
  <si>
    <t>Перемычка от Ленина,42 до Ленина,46</t>
  </si>
  <si>
    <t>КЛ 0,4 кВ к ТП-44 от пр.Ленина д.44 ВУ-1 до ВУ-2.</t>
  </si>
  <si>
    <t>Перемычка  Ленина,44 от ВУ1 до ВУ2</t>
  </si>
  <si>
    <t>КЛ 0,4 кВ к ТП-44 от прЛенина д.40 до прЛенина д.44</t>
  </si>
  <si>
    <t>Перемычка от Ленина,40 до Ленина,44</t>
  </si>
  <si>
    <t>КЛ 0,4 кВ к ТП-44 от пр.Ленина д.44 до пр.Ленина д.48</t>
  </si>
  <si>
    <t>Перемычка от Ленина,44 до Ленина,48</t>
  </si>
  <si>
    <t>КЛ 0,4 кВ к ТП-44  от ул.Гагарина д. 18 до ул.Гагарина д.20</t>
  </si>
  <si>
    <t>Перемычка от Гагарина,18 до Гагарина,20</t>
  </si>
  <si>
    <t>АСБ 3*35 +1*16</t>
  </si>
  <si>
    <t>КЛ 0,4 кВ к ТП-44 от ул.Гагарина д.22 до ул.Гагарина д. 18</t>
  </si>
  <si>
    <t>Перемычка от Гагарина,22 до Гагарина,18</t>
  </si>
  <si>
    <t>АВВГ 4*6</t>
  </si>
  <si>
    <t>КЛ 0,4 кВ к ТП-44  от ул.Гагарина д. 18 до ул.Гагарина д.16</t>
  </si>
  <si>
    <t>Перемычка от Гагарина,18 до Гагарина,16</t>
  </si>
  <si>
    <t>СИП 2А 3*25+1*35</t>
  </si>
  <si>
    <t>КЛ 0,4 кВ к ТП-44 от ул.Гагарина д.22 до ул.Гагарина д. 14</t>
  </si>
  <si>
    <t>ВЛ 6 кВ к КТП-45 от оп.11 до оп.12, ф. 031-11</t>
  </si>
  <si>
    <t>оп. 17 - ТП-45</t>
  </si>
  <si>
    <t xml:space="preserve">КТПН № 45 </t>
  </si>
  <si>
    <t>ТП-45</t>
  </si>
  <si>
    <t>КМТП</t>
  </si>
  <si>
    <t>1/40</t>
  </si>
  <si>
    <t>ВЛ 6 кВ от ПС-31 до оп.19, ф. 031-11</t>
  </si>
  <si>
    <t>ПС-31 - оп. 25</t>
  </si>
  <si>
    <t>КЛ 6 кВ от оп.19 до ТП-46</t>
  </si>
  <si>
    <t>оп. 25 - ТП-46</t>
  </si>
  <si>
    <t>Трансформаторная подстанция № 46</t>
  </si>
  <si>
    <t>ТП-46</t>
  </si>
  <si>
    <t>1/250
1/160</t>
  </si>
  <si>
    <t>КЛ 6 кВ от ТП-46 до ТП-2</t>
  </si>
  <si>
    <t>ТП-46 яч. 3 - ТП-2 яч. 1</t>
  </si>
  <si>
    <t xml:space="preserve">Оборудование ТП № 46 </t>
  </si>
  <si>
    <t>КЛ 6 кВ от ТП-46 до ТП-50</t>
  </si>
  <si>
    <t>ТП-46яч1 - ТП-50яч4</t>
  </si>
  <si>
    <t>ВЛЗ-10 кВ от ТП-18 ф. 266-20 до КТП Лодейное Поле</t>
  </si>
  <si>
    <t>ф.266-20 от оп. 6 до ТП-47</t>
  </si>
  <si>
    <t>КТП в районе д.№2 по пер.Паромный Лодейное Поле</t>
  </si>
  <si>
    <t>000002579</t>
  </si>
  <si>
    <t>ВЛИ-0,38 кВ от КТП Лодейное Поле</t>
  </si>
  <si>
    <t>от ТП-47 Линия 1, Линия 2, Линия 3, Линия 4</t>
  </si>
  <si>
    <t>СИП 2 3х95+1х95+1х16</t>
  </si>
  <si>
    <t>ВЛ 6 кВ от оп.38 до ТП-49 ф. 031-02</t>
  </si>
  <si>
    <t>оп. 27 - ТП-49яч1</t>
  </si>
  <si>
    <t>Трансформаторная подстанция № 49</t>
  </si>
  <si>
    <t>ТП-49</t>
  </si>
  <si>
    <t xml:space="preserve">Оборудование ТП № 49 </t>
  </si>
  <si>
    <t>ТМГ СУ 250 6/0,4 У/У трансформатор</t>
  </si>
  <si>
    <t>ВЛ 6 кВ от оп. 31 до оп. 36 (ТП-50)</t>
  </si>
  <si>
    <t>оп. 31 - оп. 36 
ф. 031-06</t>
  </si>
  <si>
    <t>КЛ 6 кВ от ТП-50 до оп. 36 (на ВЛ 6 кВ)</t>
  </si>
  <si>
    <t>оп. 36 - ТП-50</t>
  </si>
  <si>
    <t>Трансформаторная подстанция №50</t>
  </si>
  <si>
    <t>ТП-50</t>
  </si>
  <si>
    <t>Оборудование ТП №50</t>
  </si>
  <si>
    <t>ВЛ 6 кВ от оп.27 до ТП-51 ф.031-02</t>
  </si>
  <si>
    <t>оп. 9-ТП-51 яч. 2</t>
  </si>
  <si>
    <t>КЛ 6 кВ от оп.17 до ТП-51 Ф. 031-09</t>
  </si>
  <si>
    <t>оп. 17 - ТП-51</t>
  </si>
  <si>
    <t>АСБ-6 3*95</t>
  </si>
  <si>
    <t>Трансформаторная подстанция № 51</t>
  </si>
  <si>
    <t>ТП-51</t>
  </si>
  <si>
    <t>ВЛ 0,4 от ТП-51</t>
  </si>
  <si>
    <t xml:space="preserve"> от ТП-51   Линия 1</t>
  </si>
  <si>
    <t xml:space="preserve">Оборудование ТП № 51 </t>
  </si>
  <si>
    <t>000002519</t>
  </si>
  <si>
    <t>ВЛИ-0,4 кВ от ТП-51 Лодейное Поле ЛО</t>
  </si>
  <si>
    <t>от ТП-51 ф. "Бедаш"</t>
  </si>
  <si>
    <t>КЛ 10 кВ от ТП-52 до ТП-37</t>
  </si>
  <si>
    <t>ТП-52яч1 - ТП-37яч8</t>
  </si>
  <si>
    <t>Трансформаторная подстанция № 52</t>
  </si>
  <si>
    <t>ТП-52</t>
  </si>
  <si>
    <t>1/250
1/630</t>
  </si>
  <si>
    <t>000002366</t>
  </si>
  <si>
    <t>ВЛ-0,4 кВ от ТП -52 г.Лодейное Поле</t>
  </si>
  <si>
    <t>от ТП-52 Линия 1, Линия 2</t>
  </si>
  <si>
    <t>СИП 2 3х95+1х95+1х25, СИП4 2х16</t>
  </si>
  <si>
    <t>КЛ 0,4 кВ от ТП-52 до ТП-23</t>
  </si>
  <si>
    <t xml:space="preserve"> от ТП-52 на ТП-23</t>
  </si>
  <si>
    <t>КЛ 10 кВ от ТП-52 до ТП-83</t>
  </si>
  <si>
    <t>ТП-52яч6 - ТП-83яч3</t>
  </si>
  <si>
    <t xml:space="preserve">Оборудование ТП № 52 </t>
  </si>
  <si>
    <t>КЛ 0,4 кВ к ТП-52 на школу №3, линия 1</t>
  </si>
  <si>
    <t>1-я КЛ от ТП-52 на Школу 3</t>
  </si>
  <si>
    <t>КЛ 0,4 кВ к ТП-52 на школу №3, линия 2</t>
  </si>
  <si>
    <t>2-я КЛ от ТП-52 на Школу 3</t>
  </si>
  <si>
    <t>КЛ 0,4 кВ к ТП-52 на школу №3, линия 3</t>
  </si>
  <si>
    <t>3-я КЛ от ТП-52 на Школу 3</t>
  </si>
  <si>
    <t>КЛ 0,4 кВ к ТП-52 на школу №3, линия 4</t>
  </si>
  <si>
    <t>4-я КЛ от ТП-52 на Школу 3</t>
  </si>
  <si>
    <t>КЛ 0,4 кВ к ТП-52 на школу №3, линия 5</t>
  </si>
  <si>
    <t>5-я КЛ от ТП-52 на Школу 3</t>
  </si>
  <si>
    <t>КЛ 0,4 кВ к ТП-52 на школу №3, линия 6</t>
  </si>
  <si>
    <t>6-я КЛ от ТП-52 на Школу 3</t>
  </si>
  <si>
    <t>КЛ 0,38 кВ от ТП-52 РУ 0,38 кВ 1 с.ш. до ВУ здания котельной ФОК</t>
  </si>
  <si>
    <t>КЛ от ТП-52 до ФОК ВРУ ввод № 1</t>
  </si>
  <si>
    <t>АВБбШп-1 4х95</t>
  </si>
  <si>
    <t>2КЛ 0,38 кВ от ТП-52 РУ 0,38 кВ 1 с.ш. до ВУ 1 здания  ФОК</t>
  </si>
  <si>
    <t>КЛ от ТП-52 до блок-модульной котельнии ввод №1</t>
  </si>
  <si>
    <t>АВБбШп-1 4х25</t>
  </si>
  <si>
    <t>КЛ 0,38 кВ от ТП-52 РУ 0,38 кВ 2 с.ш. до ВУ здания котельной ФОК</t>
  </si>
  <si>
    <t>КЛ от ТП-52 до ФОК ВРУ ввод № 2</t>
  </si>
  <si>
    <t>2КЛ 0,38 кВ от ТП-52 РУ 0,38 кВ 2 с.ш. до ВУ  здания  ФОК</t>
  </si>
  <si>
    <t>КЛ от ТП-52 до блок-модульной котельнии ввод №2</t>
  </si>
  <si>
    <t>КЛ 10 кВ от ТП-53 до ТП-57</t>
  </si>
  <si>
    <t xml:space="preserve">ТП-57яч7 - ТП-53 </t>
  </si>
  <si>
    <t>Трансформаторная подстанция № 53</t>
  </si>
  <si>
    <t>ТП-53</t>
  </si>
  <si>
    <t>ВЛ 0,4 кВ от ТП-53</t>
  </si>
  <si>
    <t xml:space="preserve"> от ТП-53 Линия 1</t>
  </si>
  <si>
    <t xml:space="preserve">Оборудование ТП № 53 </t>
  </si>
  <si>
    <t>ВЛИ-0,4 кВ от ТП- 55</t>
  </si>
  <si>
    <t>от ТП-55 Линия 1</t>
  </si>
  <si>
    <t>000002673</t>
  </si>
  <si>
    <t>2КЛ-10 кВ от ТП до ТП-71, ТП-75 г. Лодейное Поле</t>
  </si>
  <si>
    <t>ТП-56 - ТП-71
ТП-56-ТП-75</t>
  </si>
  <si>
    <t>000002796</t>
  </si>
  <si>
    <t>БКТПБ-2х1250/0,4 кВ г. Лодейное Поле</t>
  </si>
  <si>
    <t>ТП-56</t>
  </si>
  <si>
    <t>2/1000</t>
  </si>
  <si>
    <t>КЛ 10 кВ от ТП-57 до ТП-67</t>
  </si>
  <si>
    <t>ТП-57яч2 - ТП-67яч5</t>
  </si>
  <si>
    <t>Трансформаторная подстанция №57</t>
  </si>
  <si>
    <t>ТП-57</t>
  </si>
  <si>
    <t>ВЛ 0,4 кВ от ТП-57</t>
  </si>
  <si>
    <t xml:space="preserve"> от ТП-57    Линия 1, Линия 2</t>
  </si>
  <si>
    <t>СИП 2  3х95+1х95+1х25</t>
  </si>
  <si>
    <t>КЛ 0,4 кВ от ТП-57 на ул.  Володарского д.31, линия 1</t>
  </si>
  <si>
    <t>1-я КЛ от ТП-57 на Володарского, 31</t>
  </si>
  <si>
    <t>АСБ 4*185</t>
  </si>
  <si>
    <t>КЛ 10 кВ от ТП-57 до ТП-52</t>
  </si>
  <si>
    <t>ТП-57 - ТП-52</t>
  </si>
  <si>
    <t>Оборудование ТП №57</t>
  </si>
  <si>
    <t>ВЛИ 0,4 кВ от ТП-57</t>
  </si>
  <si>
    <t>от ТП-57 Линия 3</t>
  </si>
  <si>
    <t>КЛ 0,4 кВ от ТП-57 на ул.  Володарского д.31, линия 2</t>
  </si>
  <si>
    <t>2-я КЛ от ТП-57 на Володарского, 31</t>
  </si>
  <si>
    <t>КЛ 0,4 кВ от ТП-57 на Карла Маркса 36 (бывшая Школа №3)</t>
  </si>
  <si>
    <t>КЛ от ТП-57 на К.Маркса д. 36 (бывшая школа)</t>
  </si>
  <si>
    <t>АСБ2л 4*150</t>
  </si>
  <si>
    <t>000002518</t>
  </si>
  <si>
    <t>КЛ-0,4 кВ от ТП-57 г. Лодейное Поле ЛО</t>
  </si>
  <si>
    <t>КЛ от ТП-57 до ВРУ Ленина 14</t>
  </si>
  <si>
    <t>КЛ-0,4 кВ от ТП-57 до Карла Маркса д. 36</t>
  </si>
  <si>
    <t>КЛ от ТП-57 до ВРУ Карла Маркса д. 36</t>
  </si>
  <si>
    <t>АВБбШв-1 4х150</t>
  </si>
  <si>
    <t>КЛ 10 кВ от ТП-58 до ТП-8</t>
  </si>
  <si>
    <t>ТП-58яч4 - ТП-8яч2</t>
  </si>
  <si>
    <t>1962/   2006</t>
  </si>
  <si>
    <t>АСБ2л-10 3*150</t>
  </si>
  <si>
    <t>Трансформаторная подстанция №58</t>
  </si>
  <si>
    <t>ТП-58</t>
  </si>
  <si>
    <t>1/630</t>
  </si>
  <si>
    <t>ВЛ 0,4 кВ от ТП-58</t>
  </si>
  <si>
    <t xml:space="preserve"> от ТП-58 Линия 1, Линия 2</t>
  </si>
  <si>
    <t>КЛ 0,4 кВ от ТП-58 на пр. Ленина д. 33</t>
  </si>
  <si>
    <t xml:space="preserve"> от ТП-58 на Ленина, 33</t>
  </si>
  <si>
    <t>Оборудование ТП №58</t>
  </si>
  <si>
    <t>КЛ 0,4 кВ от ТП-58 на ул. Карла Маркса д. 33а</t>
  </si>
  <si>
    <t xml:space="preserve"> от ТП-58 на К. Маркса,33а</t>
  </si>
  <si>
    <t>ААБ 3*70 +1*50</t>
  </si>
  <si>
    <t>КЛ 0,4 кВ от ТП-58 на котельную №1</t>
  </si>
  <si>
    <t xml:space="preserve"> от ТП-58 до Котельной 1</t>
  </si>
  <si>
    <t>АСБ 3*50</t>
  </si>
  <si>
    <t>КЛ 0,4 кВ от ТП-58 на пр. Ленина д. 31</t>
  </si>
  <si>
    <t xml:space="preserve"> от ТП-58 до Ленина, 31</t>
  </si>
  <si>
    <t>ААБ 3*70 +1*25</t>
  </si>
  <si>
    <t>КЛ 0,4 кВ от ТП-58 на пр. Урицкого д. 8а</t>
  </si>
  <si>
    <t xml:space="preserve"> от ТП-58 до Урицкого, 8а</t>
  </si>
  <si>
    <t>АПВБ 3*50 +1*25</t>
  </si>
  <si>
    <t>КЛ 0,4 кВ к ТП-58 от  пр. Урицкого д. 8 до пр. Ленина д. 29</t>
  </si>
  <si>
    <t>Перемычка от Урицкого,8 до Ленина, 29</t>
  </si>
  <si>
    <t>АСБ 3*50 +1*16</t>
  </si>
  <si>
    <t>КЛ 0,4 кВ к ТП-58 от  ул. Карла Маркса д. 33  до ул.Карла маркса д. 35</t>
  </si>
  <si>
    <t>Перемычка от К.Маркса, 33 до К.Маркса, 35</t>
  </si>
  <si>
    <t>АШВБ 3*50 +1*25</t>
  </si>
  <si>
    <t xml:space="preserve">КЛ 0,4 кВ к ТП-58 от  пр. Ленина д. 31  до пр.Урицкого д. 8  </t>
  </si>
  <si>
    <t>Перемычка от Ленина, 31 до Урицкого,8</t>
  </si>
  <si>
    <t xml:space="preserve">КЛ 0,4 кВ к ТП-58 от  пр. Ленина д. 29  до пр.Урицкого д. 8  </t>
  </si>
  <si>
    <t>Перемычка от Ленина, 29 до Урицкого, 8</t>
  </si>
  <si>
    <t>КЛ 0,4 кВ к ТП-58 от пр. Урицкого д. 8а до Титова, 38 (здания милиции)</t>
  </si>
  <si>
    <t>Перемычка от Урицкого, 8а до Милиции</t>
  </si>
  <si>
    <t>ААБ 3*35 +1*16</t>
  </si>
  <si>
    <t>КЛ 0,4 кВ к ТП-58 от пр. Титова д. 36 до ул. Титова д. 40</t>
  </si>
  <si>
    <t>КЛ 0,4 кВ к ТП-58 от пр. Титова д. 40  до ул. Титова д. 38</t>
  </si>
  <si>
    <t>Перемычка от Титова, 40 доТитова, 38</t>
  </si>
  <si>
    <t xml:space="preserve">КЛ 0,4 кВ к ТП-58 от  пр. Урицкого  д. 8а   до пр.Урицкого д. 8  </t>
  </si>
  <si>
    <t>Перемычка от Урицкого, 8а до Урицкого, 8</t>
  </si>
  <si>
    <t xml:space="preserve">КЛ 0,4 кВ к ТП-58 на  пр. Ленина д. 29  </t>
  </si>
  <si>
    <t xml:space="preserve"> от ТП-58 на Ленина, 29</t>
  </si>
  <si>
    <t>КЛ 0,4 кВ к ТП-58 от  ул. Карла Маркса д. 35  до ул.Карла маркса д. 37</t>
  </si>
  <si>
    <t>Перемычка от К.Маркса,35 до К.Маркса,37</t>
  </si>
  <si>
    <t>КЛ 0,4 кВ к ТП-58 от ул.Карла Маркса д.ЗЗ А до ул.Карла Маркса д.35</t>
  </si>
  <si>
    <t>КЛ-0,4 кВ от ТП-58</t>
  </si>
  <si>
    <t>от ТП-58 до К. Маркса д. 35</t>
  </si>
  <si>
    <t>АПВБбШп 4х150</t>
  </si>
  <si>
    <t>от ТП-58 до ул. Титова 38 (здание милиции)</t>
  </si>
  <si>
    <t>от ТП-58 до ул. Титова д. 40</t>
  </si>
  <si>
    <t>КЛ 10 кВ от ТП-62 до ТП-40</t>
  </si>
  <si>
    <t>ТП-62яч6 - ТП-40яч5</t>
  </si>
  <si>
    <t xml:space="preserve">Оборудование ТП № 62 </t>
  </si>
  <si>
    <t>ТП-62</t>
  </si>
  <si>
    <t>КЛ 0,4 кВ от ТП-62 на начальную школу</t>
  </si>
  <si>
    <t xml:space="preserve">КЛ от ТП62 до начальной школы </t>
  </si>
  <si>
    <t>1964/2007</t>
  </si>
  <si>
    <t>АВБбШв 4*120</t>
  </si>
  <si>
    <t>КЛ 0,4 кВ от ТП-62 до Ленина д.48</t>
  </si>
  <si>
    <t xml:space="preserve"> от ТП-62 до Ленина,48</t>
  </si>
  <si>
    <t>000003721</t>
  </si>
  <si>
    <t>КЛ-0,4 кВ от ТП-62 до ТЦ пр. Ленина д. 46-а Лодейное Поле</t>
  </si>
  <si>
    <t>от ТП-62 до ТЦ</t>
  </si>
  <si>
    <t>ЛЭП 6 кВ от оп. 15 до ТП-63 ф. 031-11</t>
  </si>
  <si>
    <t>оп.21- оп. 14а (ТП-63)</t>
  </si>
  <si>
    <t>СИП-3
1х50</t>
  </si>
  <si>
    <t>Трансформаторная подстанция № 63</t>
  </si>
  <si>
    <t>ТП-63</t>
  </si>
  <si>
    <t>встроенная</t>
  </si>
  <si>
    <t>реконструкция, а не строительство</t>
  </si>
  <si>
    <t>ВЛ-0,4 кВ от ТП-63</t>
  </si>
  <si>
    <t>от ТП-63  Линия № 1</t>
  </si>
  <si>
    <t xml:space="preserve">Оборудование ТП № 63 </t>
  </si>
  <si>
    <t>Трансформаторная подстанция № 64</t>
  </si>
  <si>
    <t>ТП-64</t>
  </si>
  <si>
    <t>ВЛ 0,4 кВ от ТП-64</t>
  </si>
  <si>
    <t>от ТП-64  Линия № 1</t>
  </si>
  <si>
    <t xml:space="preserve">Оборудование ТП № 64 </t>
  </si>
  <si>
    <t>КЛ 10 кВ от ТП-65 до ТП-75</t>
  </si>
  <si>
    <t>ТП-65яч8 - ТП-75яч7</t>
  </si>
  <si>
    <t>КЛ 0,4 кВ от ТП-65 до ж.д. Леншоссе, д. 46</t>
  </si>
  <si>
    <t>КЛ 10 кВ от ТП-66 до ТП-81</t>
  </si>
  <si>
    <t>ТП-66яч1 - ТП-81яч3</t>
  </si>
  <si>
    <t>ААБлу 3*185</t>
  </si>
  <si>
    <t>Трансформаторная подстанция № 66</t>
  </si>
  <si>
    <t>ТП-66</t>
  </si>
  <si>
    <t>ВЛ 0,4 кВ от ТП-66</t>
  </si>
  <si>
    <t xml:space="preserve"> от ТП-66 Линия 1, Линия 2, Линия 3</t>
  </si>
  <si>
    <t>СИП-2 3х95+1х95+2х25, А-35, СИП 2  3*50+1*70</t>
  </si>
  <si>
    <t>Оборудование подстанции № 66</t>
  </si>
  <si>
    <t>Трансформаторная подстанция № 67</t>
  </si>
  <si>
    <t>ТП-67</t>
  </si>
  <si>
    <t>ВЛ 0,4 кВ от ТП-67</t>
  </si>
  <si>
    <t>от ТП-67 Линия 1</t>
  </si>
  <si>
    <t>СИП 2А 3х95+1х95+1х16</t>
  </si>
  <si>
    <t>КЛ 0,4 кВ от ТП-67 на пр.Гагарина д.11</t>
  </si>
  <si>
    <t>КЛ-0,38кВ от ТП-67 до Гагарина,11</t>
  </si>
  <si>
    <t xml:space="preserve">Оборудование ТП № 67 </t>
  </si>
  <si>
    <t>КЛ 0,4 кВ от ТП-67 до детского сада "Катюша" линия 1</t>
  </si>
  <si>
    <t>1-я КЛ-0,38кВ от ТП-67 до Детского сада</t>
  </si>
  <si>
    <t>ААШв 3*70 +1*35</t>
  </si>
  <si>
    <t>КЛ 0,4 кВ от ТП-67 до детского сада "Катюша" линия 2</t>
  </si>
  <si>
    <t>2-я КЛ-0,38кВ от ТП-67 до Детского сада</t>
  </si>
  <si>
    <t>КЛ 0,4 кВ к ТП-67 на ул.Володарского д.28 корпус 1</t>
  </si>
  <si>
    <t>КЛ-0,38кВ от ТП-67 до Володарского,28 корп. 1</t>
  </si>
  <si>
    <t>ААШв 3*95 +1*35</t>
  </si>
  <si>
    <t>КЛ 0,4 кВ к ТП-67 от ул.Володарского д.28 корпус 1 до ул.Володарского д.28 корпус 2</t>
  </si>
  <si>
    <t>Перемычка от Володарского,28 корп. 1 до Володарского, 28 корп. 2</t>
  </si>
  <si>
    <t>КЛ 0,4 кВ к ТП-67 от ул.Володарского д.28 корпус 2 до ул.Володарского д.26</t>
  </si>
  <si>
    <t>Перемычка от Володарского,28 корп. 2 до Володарского, 26</t>
  </si>
  <si>
    <t>КЛ 0,4 кВ к ТП-67 от ул.Гагарина д. 11 до ул.Гагарина д.9</t>
  </si>
  <si>
    <t>Перемычка от Гагарина,11 до Гагарина,9</t>
  </si>
  <si>
    <t>АВАБл 3*95+1*70</t>
  </si>
  <si>
    <t>000004899</t>
  </si>
  <si>
    <t>КЛ-0,4 кВ от ТП-67 до КД</t>
  </si>
  <si>
    <t>КЛ-0,38 кВ от ТП-67 до КД здания Володарского д. 30</t>
  </si>
  <si>
    <t>АПвБбШп</t>
  </si>
  <si>
    <t>КЛ 10 кВ от ТП-68 до ТП-21</t>
  </si>
  <si>
    <t>ТП-68яч3 - ТП-21яч8</t>
  </si>
  <si>
    <t>ААШв-10 3*120</t>
  </si>
  <si>
    <t>Трансформаторная подстанция № 68</t>
  </si>
  <si>
    <t>ТП-68</t>
  </si>
  <si>
    <t>КЛ 0,4 кВ к ТП-68 на ул. Володарского, д. 26</t>
  </si>
  <si>
    <t xml:space="preserve"> от ТП-68 до Володарского,26</t>
  </si>
  <si>
    <t>КЛ 10 кВ от ТП-68 до ТП-67</t>
  </si>
  <si>
    <t>ТП-68яч2 - ТП-67яч6</t>
  </si>
  <si>
    <t>ААШв-10 3*95</t>
  </si>
  <si>
    <t>Оборудование подстанции № 68</t>
  </si>
  <si>
    <t>КЛ 0,4 кВ к ТП-68 на ул. Гагарина, д. 7</t>
  </si>
  <si>
    <t xml:space="preserve"> отТП-68 до Гагарина,7</t>
  </si>
  <si>
    <t>АСБ 3*35 +1*25</t>
  </si>
  <si>
    <t>КЛ 10 кВ от ТП-68 до ТП-44</t>
  </si>
  <si>
    <t>ТП-68яч2 - ТП-44яч1</t>
  </si>
  <si>
    <t>КЛ 0,4 кВ к ТП-68 на ул. Володарского, д. 30  (магазин "Ладога")</t>
  </si>
  <si>
    <t xml:space="preserve"> от ТП-68 до Володарского,30;"Ладога"</t>
  </si>
  <si>
    <t>КЛ 0,4 кВ к ТП-68 на ул. Гагарина, д. 9</t>
  </si>
  <si>
    <t xml:space="preserve"> от ТП-68 до Гагарина,9</t>
  </si>
  <si>
    <t>КЛ 0,4 кВ к ТП-68 на ул. Гагарина, д. 13</t>
  </si>
  <si>
    <t>1-я КЛ от ТП-68 до Гагарина,13</t>
  </si>
  <si>
    <t>2-я КЛ от ТП-68 до Гагарина,13</t>
  </si>
  <si>
    <t>КЛ 0,4 кВ к ТП-68 на ул. Гагарина, д. 13 (маг. Фрегат)</t>
  </si>
  <si>
    <t>3-я КЛ от ТП-68 до Гагарина,13</t>
  </si>
  <si>
    <t xml:space="preserve">КЛ 0,4 кВ к ТП-68 на ул. Володарского, д. 30 </t>
  </si>
  <si>
    <t xml:space="preserve"> от ТП-68 до Володарского,30</t>
  </si>
  <si>
    <t>ААШв 3*95 +1*25</t>
  </si>
  <si>
    <t>КЛ 0,4 кВ к ТП-68 от  ул. Гагарина, д. 9 до ул. Гагарин  д. 12</t>
  </si>
  <si>
    <t>Перемычка Гагарина,9-Гагарина,12</t>
  </si>
  <si>
    <t>КЛ 0,4 кВ к ТП-68 от  ул. Гагарина, д. 7 до ул. Володарского  д. 26</t>
  </si>
  <si>
    <t>Перемычка от Гагарина,7 до Володарского,26</t>
  </si>
  <si>
    <t>ВЛ 10 кВ от ТП-71 до оп.18 ф.266-20</t>
  </si>
  <si>
    <t>ф. 266-20 от ТП-71 до оп. 18</t>
  </si>
  <si>
    <t>КЛ 10 кВ от ПС-266 до ТП-71, ф. 266-20</t>
  </si>
  <si>
    <t>ПС266яч4 - 
ТП-71яч4</t>
  </si>
  <si>
    <t>Трансформаторная подстанция № 71</t>
  </si>
  <si>
    <t>ТП-71</t>
  </si>
  <si>
    <t>КЛ 10 кВ от оп.18 до ТП-19 ф.266-20</t>
  </si>
  <si>
    <t>оп. 18-ТП19 яч.2</t>
  </si>
  <si>
    <t>1969/  2007</t>
  </si>
  <si>
    <t>Оборудование ТП № 71</t>
  </si>
  <si>
    <t>ВЛ 10 кВ от оп. 25 до ТП-72 ф. 266-03</t>
  </si>
  <si>
    <t>ф. 266-03 оп. 16 до ТП-72</t>
  </si>
  <si>
    <t xml:space="preserve">Оборудование ТП № 72 </t>
  </si>
  <si>
    <t>ТП-72</t>
  </si>
  <si>
    <t>ВЛ 10 кВ от оп. 15 до ТП-73 ф. 266-20</t>
  </si>
  <si>
    <t>ф.266-20 от оп. 15 до оп. 21</t>
  </si>
  <si>
    <t>2КЛ 10 кВ от опоры до ТП-73 ф.266-20</t>
  </si>
  <si>
    <t>ф. 266-20 оп. № 21 ЛР32 - ТП-73</t>
  </si>
  <si>
    <t>2хАСБ-10 3*150</t>
  </si>
  <si>
    <t>Трансформаторная подстанция № 73</t>
  </si>
  <si>
    <t>ТП-73</t>
  </si>
  <si>
    <t xml:space="preserve">Оборудование ТП № 73 </t>
  </si>
  <si>
    <t>ВЛ 10 кВ от ТП-74 до ТП-22 ф. 266-03</t>
  </si>
  <si>
    <t>ТП-74 - ТП-22яч5</t>
  </si>
  <si>
    <t>Трансформаторная подстанция № 74</t>
  </si>
  <si>
    <t>ТП-74</t>
  </si>
  <si>
    <t>ВЛ 0,4 кВ от ТП-74</t>
  </si>
  <si>
    <t>от ТП-74 Линия 1</t>
  </si>
  <si>
    <t>КЛ 0,4 кВ к ТП-74 на ул. Сельскую</t>
  </si>
  <si>
    <t>Оборудование подстанции № 74</t>
  </si>
  <si>
    <t>КЛ 10 кВ от ТП-19 до ТП-75</t>
  </si>
  <si>
    <t>ТП-19яч1 - ТП-75яч4</t>
  </si>
  <si>
    <t>Часть здания - трансформаторная подстанция</t>
  </si>
  <si>
    <t>ТП-75</t>
  </si>
  <si>
    <t xml:space="preserve">Оборудование части здания - ТП № 75 </t>
  </si>
  <si>
    <t>266-06</t>
  </si>
  <si>
    <t>ВЛ 10 кВ от оп.1 до оп. 75 ТП-76 (КОС) ф. 266-06</t>
  </si>
  <si>
    <t>ПС266 -оп.1-оп.75</t>
  </si>
  <si>
    <t>СИП-3 1х95, А-70, А-35</t>
  </si>
  <si>
    <t>2КЛ 10 кВ к ТП-76 от ПС-266 до оп.1 ф. 266-20</t>
  </si>
  <si>
    <t>ПС266яч12 - оп.1</t>
  </si>
  <si>
    <t>2 АСБ-10 3*95</t>
  </si>
  <si>
    <t>Трансформаторная подстанция № 76</t>
  </si>
  <si>
    <t>ТП-76</t>
  </si>
  <si>
    <t>КЛ 10 кВ от оп.75 до ТП-76 (КОС) ф. 266-06</t>
  </si>
  <si>
    <t>оп.78 - ТП-76яч2</t>
  </si>
  <si>
    <t xml:space="preserve">Оборудование ТП № 76 </t>
  </si>
  <si>
    <t>266-10</t>
  </si>
  <si>
    <t>ВЛ 10 кВ от ЛР. 144 до оп. 5 (к ТП-76 КОС) ф. 266-10</t>
  </si>
  <si>
    <t>от ЛР144 до оп. 7</t>
  </si>
  <si>
    <t>КЛ 10 кВ от оп. 5 до ТП-76 (КОС) ф. 266-10</t>
  </si>
  <si>
    <t>оп.7- ТП-76</t>
  </si>
  <si>
    <t>Трансформаторная подстанция №77</t>
  </si>
  <si>
    <t>ТП-77</t>
  </si>
  <si>
    <t>Оборудование ТП №77</t>
  </si>
  <si>
    <t>КЛ 10 кВ от ТП-78 до ТП-24</t>
  </si>
  <si>
    <t>ТП-78яч4 - ТП-24яч3</t>
  </si>
  <si>
    <t>Трансформаторная подстанция № 78</t>
  </si>
  <si>
    <t>ТП-78</t>
  </si>
  <si>
    <t xml:space="preserve">Оборудование ТП № 78 </t>
  </si>
  <si>
    <t>031-10</t>
  </si>
  <si>
    <t>ВЛ-6кВ фидер 031-10</t>
  </si>
  <si>
    <t>оп. 1 - оп. 42 ф. 031-10</t>
  </si>
  <si>
    <t>СИП-3
1х70</t>
  </si>
  <si>
    <t>120000679</t>
  </si>
  <si>
    <t xml:space="preserve"> Оборудование встроенной  ТП  №79 </t>
  </si>
  <si>
    <t>ТП-79</t>
  </si>
  <si>
    <t>1/400
1/400</t>
  </si>
  <si>
    <t>КЛ 10 кВ от ТП-81 до ТП-6</t>
  </si>
  <si>
    <t>ТП-81яч1 - ТП-6яч3</t>
  </si>
  <si>
    <t>Оборудование подстанции № 81</t>
  </si>
  <si>
    <t>ТП-81</t>
  </si>
  <si>
    <t>ВЛ 0,4 кВ от ТП-81</t>
  </si>
  <si>
    <t xml:space="preserve"> от ТП-81 Линия 1, Линия 2, Линия 3, Линия 4</t>
  </si>
  <si>
    <t>СИП2А 3*95+1*95+1*25</t>
  </si>
  <si>
    <t>000002372</t>
  </si>
  <si>
    <t>КЛ-10 кВ от ТП-81 до БКТП-10/0,4 кВ в г.Лодейное Поле</t>
  </si>
  <si>
    <t>АСБ2л-10 3*120</t>
  </si>
  <si>
    <t>Здание ТП  № 81</t>
  </si>
  <si>
    <t>ТП-82</t>
  </si>
  <si>
    <t>000002580</t>
  </si>
  <si>
    <t xml:space="preserve">ВЛИ-0,38 кВ от ТП-81 Лодейное Поле </t>
  </si>
  <si>
    <t>от ТП-81 Л-5</t>
  </si>
  <si>
    <t>КЛ 10 кВ от ТП-82 до ТП-12</t>
  </si>
  <si>
    <t>ТП-82яч2 - ТП-12яч5</t>
  </si>
  <si>
    <t>СБ 3*70</t>
  </si>
  <si>
    <t>Трансформаторная подстанция № 82</t>
  </si>
  <si>
    <t>ВЛ 0,4 кВ от ТП-82</t>
  </si>
  <si>
    <t xml:space="preserve"> от ТП-82 Линия 2, Линия 3, Линия 4, Линия 5, Линия 6</t>
  </si>
  <si>
    <t>СИП2 3*95+1*95+1*25, СИП 4 2х25</t>
  </si>
  <si>
    <t>КЛ 0,4 кВ к ТП-82 на здание "Славатор", линия 1</t>
  </si>
  <si>
    <t>1-я КЛ от ТП82 до с/к "Славатор"</t>
  </si>
  <si>
    <t>АСБ 2л 4*50</t>
  </si>
  <si>
    <t xml:space="preserve">Оборудование ТП № 82 </t>
  </si>
  <si>
    <t>КЛ 0,4 кВ к ТП-82 на здание "Славатор", линия 2</t>
  </si>
  <si>
    <t>2-я КЛ от ТП82 до с/к "Славатор"</t>
  </si>
  <si>
    <t>000002592</t>
  </si>
  <si>
    <t>ВЛ-0,38 кВ от ТП-82 Лодейное Поле</t>
  </si>
  <si>
    <t xml:space="preserve"> от ТП-82 Линия 1</t>
  </si>
  <si>
    <t>СИП2 3*95+1*95+1*16, СИП4 4х16</t>
  </si>
  <si>
    <t>КЛ 10 кВ от ТП-83 до ТП-21</t>
  </si>
  <si>
    <t>ТП-83яч1 - ТП-21яч1</t>
  </si>
  <si>
    <t>АСБ-6 3*240</t>
  </si>
  <si>
    <t>Трансформаторная подстанция № 83</t>
  </si>
  <si>
    <t>ТП-83</t>
  </si>
  <si>
    <t>1/100
1/250</t>
  </si>
  <si>
    <t>ВЛ 0,4 кВ от ТП-83</t>
  </si>
  <si>
    <t xml:space="preserve"> от ТП-83 Линия 1, Линия 2</t>
  </si>
  <si>
    <t>СИП 2А 3*95+1*95+1*25, СИП4 2х16</t>
  </si>
  <si>
    <t>КЛ 0,4 кВ от ТП-83 на Дом культуры, линия 1</t>
  </si>
  <si>
    <t>1-я КЛ от ТП-83 на ДНТ (Ленина,4)</t>
  </si>
  <si>
    <t>АСБ 3*185+1*70</t>
  </si>
  <si>
    <t>Оборудование ТП № 83</t>
  </si>
  <si>
    <t>000005369</t>
  </si>
  <si>
    <t xml:space="preserve">ВЛ 0,4 кВ от ТП-83 </t>
  </si>
  <si>
    <t xml:space="preserve"> от ТП-83 до пр. Ленина д.12</t>
  </si>
  <si>
    <t>КЛ 0,4 кВ от ТП-83 на Дом культуры, линия 2</t>
  </si>
  <si>
    <t>2-я КЛ от ТП-83 на ДНТ (Ленина,4)</t>
  </si>
  <si>
    <t>ААБ 3*185+1*35</t>
  </si>
  <si>
    <t>КЛ 0,4 кВ от ТП-83 на Дом культуры, линия 3</t>
  </si>
  <si>
    <t>3-я КЛ от ТП-83 на ДНТ (Ленина,4)</t>
  </si>
  <si>
    <t>АШВ 3*95 +1*50</t>
  </si>
  <si>
    <t>КЛ 0,4 кВ от ТП-83 на карусели</t>
  </si>
  <si>
    <t xml:space="preserve"> от ТП-83 на Аттракционы</t>
  </si>
  <si>
    <t>АКВВГ 3*10 +1*4</t>
  </si>
  <si>
    <t>ВЛ 10 кВ от оп.5 до ТП-84, ф. 266-03</t>
  </si>
  <si>
    <t>оп.5 - ТП-84яч1</t>
  </si>
  <si>
    <t>КТП в районе ул. Советская д.20</t>
  </si>
  <si>
    <t>ТП-84</t>
  </si>
  <si>
    <t>ВЛ 0,4 кВ от ТП-84</t>
  </si>
  <si>
    <t xml:space="preserve"> от ТП-84  Линия 1, Линия 2
от ТП-87  Линия 1</t>
  </si>
  <si>
    <t>СИП-2 3*95+1*95+2*25, СИП-4 4х16</t>
  </si>
  <si>
    <t>КЛ 10 кВ от ТП-85 до ТП-37</t>
  </si>
  <si>
    <t>ТП-85яч1 - ТП-37яч2</t>
  </si>
  <si>
    <t>Трансформаторная подстанция №85</t>
  </si>
  <si>
    <t>ТП-85</t>
  </si>
  <si>
    <t>ВЛ 0,4 кВ от ТП-85</t>
  </si>
  <si>
    <t xml:space="preserve"> от ТП-85 Линия 1, Линия 2, Линия 3, Линия 4, Линия 5, Линия 6</t>
  </si>
  <si>
    <t>СИП-2 3*95+1*95+1*25
СИП-4 2*16, СИП-4 4*16</t>
  </si>
  <si>
    <t>КЛ 0,4 кВ от ТП-85 на пр. Ленина д. 47, линия 1</t>
  </si>
  <si>
    <t>1-я КЛ от ТП-85 на Ленина, 47</t>
  </si>
  <si>
    <t>АПВБ 3*35 +1*16</t>
  </si>
  <si>
    <t>КЛ 10 кВ от ТП-85 до ТП-82</t>
  </si>
  <si>
    <t>ТП-85яч2 - ТП-82яч3</t>
  </si>
  <si>
    <t>Оборудование ТП №85</t>
  </si>
  <si>
    <t>КЛ 0,4 кВ от ТП-85 на пр. Ленина д. 47, линия 2</t>
  </si>
  <si>
    <t>2-я КЛ от ТП-85 на Ленина, 47</t>
  </si>
  <si>
    <t>000004835</t>
  </si>
  <si>
    <t xml:space="preserve">КЛ-0,4 кВ от ТП-85 до оп. 5 </t>
  </si>
  <si>
    <r>
      <rPr>
        <b/>
        <sz val="11"/>
        <rFont val="Times New Roman"/>
        <family val="1"/>
        <charset val="204"/>
      </rPr>
      <t>АПвБбШп-1 4х120 мм</t>
    </r>
    <r>
      <rPr>
        <b/>
        <vertAlign val="superscript"/>
        <sz val="11"/>
        <rFont val="Times New Roman"/>
        <family val="1"/>
        <charset val="204"/>
      </rPr>
      <t xml:space="preserve">2 </t>
    </r>
  </si>
  <si>
    <t>000002597</t>
  </si>
  <si>
    <t>БКТП 250/10/0,4 Лодейное Поле</t>
  </si>
  <si>
    <t>ТП-86</t>
  </si>
  <si>
    <t>2000001616</t>
  </si>
  <si>
    <t>КТП в районе ул. Советская д.1</t>
  </si>
  <si>
    <t>ТП-87</t>
  </si>
  <si>
    <t>1/63</t>
  </si>
  <si>
    <t>КТП-88</t>
  </si>
  <si>
    <t>ТП-88</t>
  </si>
  <si>
    <t>ВЛ-0,4 кВ от ТП-88</t>
  </si>
  <si>
    <t>от ТП-88 Линия 1</t>
  </si>
  <si>
    <t>Оборудование ТП-88 Лодейное Поле</t>
  </si>
  <si>
    <t>КТП-89</t>
  </si>
  <si>
    <t>ТП-89</t>
  </si>
  <si>
    <t>ВЛ-0,4 кВ от ТП-89</t>
  </si>
  <si>
    <t>от ТП-89 Линия 1</t>
  </si>
  <si>
    <t xml:space="preserve"> Оборудование ТП-89 Лодейное Поле</t>
  </si>
  <si>
    <t>ВЛЗ-10 кВ от оп. 12  до ТП-90</t>
  </si>
  <si>
    <t>000004420</t>
  </si>
  <si>
    <t>КТП-90</t>
  </si>
  <si>
    <t>ТП-90</t>
  </si>
  <si>
    <t>00000448</t>
  </si>
  <si>
    <t>ВЛ-0,4 кВ от ТП-90</t>
  </si>
  <si>
    <t>от ТП-90 Линия 1</t>
  </si>
  <si>
    <t>СИП-2 3х95+1х95+1х16</t>
  </si>
  <si>
    <t>00004419</t>
  </si>
  <si>
    <t>Оборудование ТП-90</t>
  </si>
  <si>
    <t>000004418</t>
  </si>
  <si>
    <t>ВЛ-0,4 кВ от ТП-90 (линия 2)</t>
  </si>
  <si>
    <t>от ТП-90 Линия 2</t>
  </si>
  <si>
    <t>000003708</t>
  </si>
  <si>
    <t>ВЛ-10 кВ от РП-3 до ТП-98 Лодейное Поле</t>
  </si>
  <si>
    <t>РП-3 - ТП-98</t>
  </si>
  <si>
    <t>000004010</t>
  </si>
  <si>
    <t>ТП-91 Лодейное Поле</t>
  </si>
  <si>
    <t>ТП-91</t>
  </si>
  <si>
    <t>000003711</t>
  </si>
  <si>
    <t>ВЛ-0,4 кВ от ТП-91 - ТП-98 Лодейное Поле</t>
  </si>
  <si>
    <t>от ТП-91 Линия 1, Линия 2;
от ТП-92 Линия 1, Линия 2;
от ТП-93 Линия 1, Линия 2, Линия 3;
от ТП-94 Линия 1, Линия 2, Линия 3;
от ТП-95 Линия 1, Линия 2;
от ТП-96 Линия 1;
от ТП-97 Линия 1, Линия 2, Линия 3;
от ТП-98 Линия 1, Линия 2.</t>
  </si>
  <si>
    <t>СИП-2 3х95+1х95+1х16, СИП-2 3х95+1х95+2х16, СИП-4 4х16, СИП-4 2х16</t>
  </si>
  <si>
    <t>000004011</t>
  </si>
  <si>
    <t>Оборудование ТП-91 Лодейное Поле</t>
  </si>
  <si>
    <t>000004008</t>
  </si>
  <si>
    <t>ТП-92 Лодейное Поле</t>
  </si>
  <si>
    <t>ТП-92</t>
  </si>
  <si>
    <t>000004009</t>
  </si>
  <si>
    <t>Оборудование ТП-92 Лодейное Поле</t>
  </si>
  <si>
    <t>85</t>
  </si>
  <si>
    <t>000004006</t>
  </si>
  <si>
    <t>ТП-93 Лодейное Поле</t>
  </si>
  <si>
    <t>ТП-93</t>
  </si>
  <si>
    <t>1\63</t>
  </si>
  <si>
    <t>000004007</t>
  </si>
  <si>
    <t>Оборудование ТП-93 Лодейное Поле</t>
  </si>
  <si>
    <t>86</t>
  </si>
  <si>
    <t>000004004</t>
  </si>
  <si>
    <t>ТП-94 Лдодейное Поле</t>
  </si>
  <si>
    <t>ТП-94</t>
  </si>
  <si>
    <t>1\160</t>
  </si>
  <si>
    <t>000004005</t>
  </si>
  <si>
    <t>Оборудование ТП-94 Лодейное Поле</t>
  </si>
  <si>
    <t>87</t>
  </si>
  <si>
    <t>000004002</t>
  </si>
  <si>
    <t>ТП-95 Лодейное Поле</t>
  </si>
  <si>
    <t>ТП-95</t>
  </si>
  <si>
    <t>1\100</t>
  </si>
  <si>
    <t>000004003</t>
  </si>
  <si>
    <t>Оборудование ТП-95 Лодейное Поле</t>
  </si>
  <si>
    <t>88</t>
  </si>
  <si>
    <t>000004000</t>
  </si>
  <si>
    <t>ТП-96 Лодейное Поле</t>
  </si>
  <si>
    <t>ТП-96</t>
  </si>
  <si>
    <t>000004001</t>
  </si>
  <si>
    <t>Оборудование ТП-96 Лодейное Поле</t>
  </si>
  <si>
    <t>89</t>
  </si>
  <si>
    <t>000003998</t>
  </si>
  <si>
    <t>ТП-97 Лдодейное Поле</t>
  </si>
  <si>
    <t>ТП-97</t>
  </si>
  <si>
    <t>000003999</t>
  </si>
  <si>
    <t>Оборудование ТП-97 Лодейное Поле</t>
  </si>
  <si>
    <t>90</t>
  </si>
  <si>
    <t>000003996</t>
  </si>
  <si>
    <t>ТП-98 Лодейное Поле</t>
  </si>
  <si>
    <t>ТП-98</t>
  </si>
  <si>
    <t>2014</t>
  </si>
  <si>
    <t>000003997</t>
  </si>
  <si>
    <t>Оборудование ТП-98  Лодейное Поле</t>
  </si>
  <si>
    <t>91</t>
  </si>
  <si>
    <t>000003892</t>
  </si>
  <si>
    <t>КЛ-10 кВ от ТП-98 до ТП-99 Лодейное Поле</t>
  </si>
  <si>
    <t>ТП-98 - ТП-99</t>
  </si>
  <si>
    <t>0,236</t>
  </si>
  <si>
    <t>ЦАСБ2л-10 3х120</t>
  </si>
  <si>
    <t>000003947</t>
  </si>
  <si>
    <t>ТП-99 Лодейное Поле</t>
  </si>
  <si>
    <t>ТП-99</t>
  </si>
  <si>
    <t>000003893</t>
  </si>
  <si>
    <t>КЛ-10 кВ от ТП-30 до ТП-99 Лодейное Поле</t>
  </si>
  <si>
    <t>ТП-30 - ТП-99</t>
  </si>
  <si>
    <t>0,363</t>
  </si>
  <si>
    <t>000003969</t>
  </si>
  <si>
    <t>Оборудование ТП-99 Лодейное Поле</t>
  </si>
  <si>
    <t>92</t>
  </si>
  <si>
    <t>200001680</t>
  </si>
  <si>
    <t>ВЛ-10 кВ от оп. 7 до ТП-100</t>
  </si>
  <si>
    <t>0,020</t>
  </si>
  <si>
    <t>2015</t>
  </si>
  <si>
    <t>200001638</t>
  </si>
  <si>
    <t>КТП в районе пер. Озерный</t>
  </si>
  <si>
    <t>ТП-100</t>
  </si>
  <si>
    <t>120000823</t>
  </si>
  <si>
    <t>ВЛ-0,4 кВ от ТП-100</t>
  </si>
  <si>
    <t>0,11</t>
  </si>
  <si>
    <t>от ТП-100 Линия 1</t>
  </si>
  <si>
    <t>0,12</t>
  </si>
  <si>
    <t>200001639</t>
  </si>
  <si>
    <t>Оборудование ТП-100 Лодейное Поле</t>
  </si>
  <si>
    <t>93</t>
  </si>
  <si>
    <t>000004598</t>
  </si>
  <si>
    <t>СТП 100/10/0,4 кВ  Лодейное Поле</t>
  </si>
  <si>
    <t>ТП-101</t>
  </si>
  <si>
    <t>ВЛ-0,4 кВ от ТП-101</t>
  </si>
  <si>
    <t>0,495</t>
  </si>
  <si>
    <t>от ТП-101 Линия 1, Линия 2</t>
  </si>
  <si>
    <t>000004597</t>
  </si>
  <si>
    <t>Оборудование СТП 100/10/0,4 кВ  Лодейное Поле</t>
  </si>
  <si>
    <t xml:space="preserve"> Оборудование ТП-101</t>
  </si>
  <si>
    <t>94</t>
  </si>
  <si>
    <t>000002583</t>
  </si>
  <si>
    <t>СТП 100/10/0,4 кВ Ленинградское шоссе Лодейное поле</t>
  </si>
  <si>
    <t>ТП-102</t>
  </si>
  <si>
    <t>000002584</t>
  </si>
  <si>
    <t>ВЛ-0,4 кВ от ВЛ-0,4 кВ фидер Канома-2 от ТП-18 Лодейное Поле</t>
  </si>
  <si>
    <t>0,5</t>
  </si>
  <si>
    <t>от ТП-102 Линия 1, Линия 2</t>
  </si>
  <si>
    <t>0,07</t>
  </si>
  <si>
    <t>95</t>
  </si>
  <si>
    <t>ВЛЗ-10 кВ от оп. 38 до ТП-103</t>
  </si>
  <si>
    <t>0,39</t>
  </si>
  <si>
    <t>000004596</t>
  </si>
  <si>
    <t>ТП-103</t>
  </si>
  <si>
    <t>ВЛ-0,4 кВ от ТП-103</t>
  </si>
  <si>
    <t>0,81</t>
  </si>
  <si>
    <t>от ТП-103 Линия 1, Линия 2</t>
  </si>
  <si>
    <t>000004595</t>
  </si>
  <si>
    <t>Оборудование ТП-103</t>
  </si>
  <si>
    <t>96</t>
  </si>
  <si>
    <t>120000831</t>
  </si>
  <si>
    <t>ВЛ-10 от ТП-71 (фидер 266-20) до ТП-104 г. Лодейное Поле</t>
  </si>
  <si>
    <t>0,63</t>
  </si>
  <si>
    <t>000003568</t>
  </si>
  <si>
    <t>Оборудование ТП-104 г.Лодейное Поле</t>
  </si>
  <si>
    <t>ТП-104</t>
  </si>
  <si>
    <t>120000832</t>
  </si>
  <si>
    <t>ВЛ-0,4 кВ от ТП-104 г. Лодейное Поле</t>
  </si>
  <si>
    <t>от ТП-104 Линия 1, Линия 2</t>
  </si>
  <si>
    <t>000003569</t>
  </si>
  <si>
    <t>ТП-104 г. Лодейное Поле</t>
  </si>
  <si>
    <t>000003900</t>
  </si>
  <si>
    <t>ВЛ-0,4 кВ от ТП-104  Лодейное Поле</t>
  </si>
  <si>
    <t>от ТП-104 от оп. 6 Линия № 1</t>
  </si>
  <si>
    <t>97</t>
  </si>
  <si>
    <t>000003570</t>
  </si>
  <si>
    <t>Оборудование ТП-105 г.Лодейное Поле</t>
  </si>
  <si>
    <t>ТП-105</t>
  </si>
  <si>
    <t>120000833</t>
  </si>
  <si>
    <t>ВЛ-0,4 кВ от ТП-105 г. Лодейное Поле</t>
  </si>
  <si>
    <t>от ТП-105 Линия 1, Линия 2</t>
  </si>
  <si>
    <t>000003571</t>
  </si>
  <si>
    <t>ТП-105 г. Лодейное Поле</t>
  </si>
  <si>
    <t>98</t>
  </si>
  <si>
    <t>000003715</t>
  </si>
  <si>
    <t>КЛ-6 кВ от ТП-27 до ТП-106 Лодейное Поле</t>
  </si>
  <si>
    <t>ТП-27 - ТП-106</t>
  </si>
  <si>
    <t>0,05</t>
  </si>
  <si>
    <t>000003943</t>
  </si>
  <si>
    <t>ТП-106 Лодейное Поле</t>
  </si>
  <si>
    <t>ТП-106</t>
  </si>
  <si>
    <t>000003712</t>
  </si>
  <si>
    <t>КЛ-0,4 кВ от ТП-106 на детский сад Лодейное Поле</t>
  </si>
  <si>
    <t xml:space="preserve">2КЛ-0,4 кВ от ТП-106 до д/с </t>
  </si>
  <si>
    <t>АПвБбШп-1 4х185</t>
  </si>
  <si>
    <t>000003718</t>
  </si>
  <si>
    <t>КЛ-6 кВ от ТП-35 до ТП-106 Лодейное Поле</t>
  </si>
  <si>
    <t>ТП-35 - ТП-106</t>
  </si>
  <si>
    <t>0,4</t>
  </si>
  <si>
    <t>000004020</t>
  </si>
  <si>
    <t>Оборудование ТП-106 Лодейное Поле</t>
  </si>
  <si>
    <t>99</t>
  </si>
  <si>
    <t>200001679</t>
  </si>
  <si>
    <t>ВЛ-10 кВ от оп. 79 до ТП-108</t>
  </si>
  <si>
    <t>0,005</t>
  </si>
  <si>
    <t>3 СИП-3 1х50</t>
  </si>
  <si>
    <t>200001681</t>
  </si>
  <si>
    <t>ТП-108  в районе пер. Дружба</t>
  </si>
  <si>
    <t>ТП-108</t>
  </si>
  <si>
    <t>200001683</t>
  </si>
  <si>
    <t>ВЛ-0,4 кВ от ТП-108</t>
  </si>
  <si>
    <t>0,38</t>
  </si>
  <si>
    <t>от ТП-108 Линия 1</t>
  </si>
  <si>
    <t>200001682</t>
  </si>
  <si>
    <t>Оборудование ТП-108</t>
  </si>
  <si>
    <t>100</t>
  </si>
  <si>
    <t>000003914</t>
  </si>
  <si>
    <t>ВЛ-10 кВ от оп. ВЛ-10 кВ ф. 266-20 до ТП-110 Лодейное Поле</t>
  </si>
  <si>
    <t>0,22</t>
  </si>
  <si>
    <t>КЛ-10 кВ оп. 29 ф.266-09-ТП-110</t>
  </si>
  <si>
    <t>0,195</t>
  </si>
  <si>
    <t>2017</t>
  </si>
  <si>
    <t>000003926</t>
  </si>
  <si>
    <t>ТП-110 Лодейное Поле</t>
  </si>
  <si>
    <t>ТП-110</t>
  </si>
  <si>
    <t>000004079</t>
  </si>
  <si>
    <t>Оборудование ТП-110 Лодейное Поле</t>
  </si>
  <si>
    <t>101</t>
  </si>
  <si>
    <t>120000798</t>
  </si>
  <si>
    <t>ВЛ-6 кВ ф.31-09 от оп. № 2 до оп. ТП-112</t>
  </si>
  <si>
    <t>0,035</t>
  </si>
  <si>
    <t>120000799</t>
  </si>
  <si>
    <t xml:space="preserve">Трансформаторная подстанция № 112 </t>
  </si>
  <si>
    <t>ТП-112</t>
  </si>
  <si>
    <t>120000797</t>
  </si>
  <si>
    <t>ВЛ 0,4 кВ от ТП - 112</t>
  </si>
  <si>
    <t>0,02</t>
  </si>
  <si>
    <t>от ТП-112 Линия 1</t>
  </si>
  <si>
    <t>200001630</t>
  </si>
  <si>
    <t>ВЛ 0,4 кВ от оп. №2 от ТП-112</t>
  </si>
  <si>
    <t xml:space="preserve">КЛ-10 кВ ТП-26-ТП-113 </t>
  </si>
  <si>
    <t>0,66</t>
  </si>
  <si>
    <t>Трансформаторная подстанция № 113</t>
  </si>
  <si>
    <t>ТП-113</t>
  </si>
  <si>
    <t>2/63</t>
  </si>
  <si>
    <t>2КЛ-0,4 кВ ТП-113-КНС2</t>
  </si>
  <si>
    <t>0,124</t>
  </si>
  <si>
    <t>АПвбБШп 4х50</t>
  </si>
  <si>
    <t>КЛ-10 кВ РП-3-ТП-113</t>
  </si>
  <si>
    <t>1,33</t>
  </si>
  <si>
    <t>КЛ-10 кВ  ВЛ-10 кВ-ТП-113</t>
  </si>
  <si>
    <t>0,03</t>
  </si>
  <si>
    <t xml:space="preserve">КЛ-10 кВ ТП-6-ТП-114 </t>
  </si>
  <si>
    <t>0,606</t>
  </si>
  <si>
    <t>Трансформаторная подстанция № 114</t>
  </si>
  <si>
    <t>ТП-114</t>
  </si>
  <si>
    <t>2 КЛ 0,4 кВ ТП-114-КНС2а</t>
  </si>
  <si>
    <t>АПвБШп 4х50</t>
  </si>
  <si>
    <t>КЛ-10 кВ ТП-26-ТП-114</t>
  </si>
  <si>
    <t>0,725</t>
  </si>
  <si>
    <t>000005180</t>
  </si>
  <si>
    <t xml:space="preserve"> Оборудование ТП-115 Лодейное Поле</t>
  </si>
  <si>
    <t>102</t>
  </si>
  <si>
    <t>000005182</t>
  </si>
  <si>
    <t>КЛ-10 кВ от ТП-33 до ТП-115</t>
  </si>
  <si>
    <t>ТП-35 - ТП-115</t>
  </si>
  <si>
    <t>0,32</t>
  </si>
  <si>
    <t>000005181</t>
  </si>
  <si>
    <t>ТП-115</t>
  </si>
  <si>
    <t>000005183</t>
  </si>
  <si>
    <t>КЛ-0,4 кВ от ТП-115 на ТЦ</t>
  </si>
  <si>
    <t>2КЛ-0,4 кВ от ТП-115 до ТЦ</t>
  </si>
  <si>
    <t>АВБбШв-1 4х95</t>
  </si>
  <si>
    <t>КЛ 6-10 кВ</t>
  </si>
  <si>
    <t xml:space="preserve">ВЛ 6-10 кВ </t>
  </si>
  <si>
    <t>ВЛ- 0,38 кВ</t>
  </si>
  <si>
    <t>марка, сечение провода(кабеля)</t>
  </si>
  <si>
    <t>диспетчерское .№</t>
  </si>
  <si>
    <t>кол-во трасф, мощность, кВА</t>
  </si>
  <si>
    <t xml:space="preserve">ТП, РП </t>
  </si>
  <si>
    <t>мощность, кВа</t>
  </si>
  <si>
    <t>КЛ 6-10 кВ (М)</t>
  </si>
  <si>
    <t>ВЛ 6-10 кВ (м)</t>
  </si>
  <si>
    <t>КЛ 0,4 кВ (м)</t>
  </si>
  <si>
    <t>ВЛ 0,4 кВ (м)</t>
  </si>
  <si>
    <t>Ввода (м)</t>
  </si>
  <si>
    <t>Объект № 1  ф. 327-02</t>
  </si>
  <si>
    <t>ВЛ-10кВ ф.327-02 «Ольховец» от ЛР-87</t>
  </si>
  <si>
    <t>327-02</t>
  </si>
  <si>
    <t>СИП3- 70;А-35</t>
  </si>
  <si>
    <t>КЛ-10кВ от опоры  №4 до ТП-1</t>
  </si>
  <si>
    <t>№13  «Связь»</t>
  </si>
  <si>
    <t>СИП 2А 3х70+1х95+1х16</t>
  </si>
  <si>
    <t>№1 от ТП-1 до щита в ангаре Девон</t>
  </si>
  <si>
    <t>ААШВ 3х150</t>
  </si>
  <si>
    <t>КЛ-10кВ от опоры № 5  до ТП-1</t>
  </si>
  <si>
    <t>№17 ул.Труда</t>
  </si>
  <si>
    <t>От щита в ангаре Девон до ж/д 1а ул.Речников</t>
  </si>
  <si>
    <t>2х 240</t>
  </si>
  <si>
    <t>2хАСБ  3х120+1х35</t>
  </si>
  <si>
    <t>№6 КВЛИ-0,4 кВ фидера №6 от ТП-1</t>
  </si>
  <si>
    <t>СИП 2А 3х35+1х50</t>
  </si>
  <si>
    <t>Перемычка ул. Речников 3а до РЩ Речников 3а</t>
  </si>
  <si>
    <t>КГ 3х95+1х50</t>
  </si>
  <si>
    <t>Перемычка ул.Речников № 3а и 1а</t>
  </si>
  <si>
    <t>АВВБ 4*185</t>
  </si>
  <si>
    <t>№9 Ресурс Лес</t>
  </si>
  <si>
    <t>№6 Ввод с ТП на ВЛ</t>
  </si>
  <si>
    <t>№9 от ВРУ Ресурс Лес до ВРУ Очистные</t>
  </si>
  <si>
    <t>Вводы воздушные</t>
  </si>
  <si>
    <t>АВВГ, КГ, ПРД</t>
  </si>
  <si>
    <t>КЛ-10кВ от опоры № 10 до  ТП-2</t>
  </si>
  <si>
    <t>№3 Здание ЛГУ (освещ.) ул.Северная</t>
  </si>
  <si>
    <t>СИП 2А 3х50+1х70;</t>
  </si>
  <si>
    <t>–</t>
  </si>
  <si>
    <t>Выход с ТП на ВЛ №3</t>
  </si>
  <si>
    <t>№6 ул.Клубная</t>
  </si>
  <si>
    <t xml:space="preserve">СИП2А 3х50+1х70+1х16 </t>
  </si>
  <si>
    <t>Выход с ТП на ВЛ №6</t>
  </si>
  <si>
    <t>№5 Здание ЛГУ (отоп.) ул.Северная</t>
  </si>
  <si>
    <t>СИП 2А 3х70+1х95+1х16, А-4х50</t>
  </si>
  <si>
    <t>Выход с ТП на ВЛ №7</t>
  </si>
  <si>
    <t>АВБбШв4*120</t>
  </si>
  <si>
    <t>№8 Наб. речного Флота</t>
  </si>
  <si>
    <t>СИП 2А 3x50+1x70+1x16, А35</t>
  </si>
  <si>
    <t>Выход с ТП на ВЛ №8</t>
  </si>
  <si>
    <t>№№5 пер. Полевой (времення схема)</t>
  </si>
  <si>
    <t>СИП 2А 3x70+1x95</t>
  </si>
  <si>
    <t xml:space="preserve">А16; СИП </t>
  </si>
  <si>
    <t>Объект № 2  ф. 35-06</t>
  </si>
  <si>
    <t>КЛ-6кВ от ПС-35 до портала</t>
  </si>
  <si>
    <t>ВЛ-6кВ ф.35-06 «Очистные»</t>
  </si>
  <si>
    <t>35-06</t>
  </si>
  <si>
    <t>А-95</t>
  </si>
  <si>
    <t xml:space="preserve">КЛ-6кВ ТП-81 - выход на опору </t>
  </si>
  <si>
    <t>АСБ2л 3х150</t>
  </si>
  <si>
    <t>КЛ-6кВ опора - ввод на ТП-81</t>
  </si>
  <si>
    <t>Объект № 3 ф. 201-13</t>
  </si>
  <si>
    <t>КЛ-6кВ от ПС-201 до 1 опоры</t>
  </si>
  <si>
    <t>АСБ2л 3х185</t>
  </si>
  <si>
    <t>ВЛ-6кВ ф.201-13 «бойлер»</t>
  </si>
  <si>
    <t>201-13</t>
  </si>
  <si>
    <t>А-120</t>
  </si>
  <si>
    <t>КЛ-6кВ опора - ввод на ТП-94</t>
  </si>
  <si>
    <t>ААВПУ2Г 1х95 (3шт.)</t>
  </si>
  <si>
    <t xml:space="preserve">№8 Поселковая </t>
  </si>
  <si>
    <t>649 + 28</t>
  </si>
  <si>
    <t xml:space="preserve">А-16                              СИП </t>
  </si>
  <si>
    <t>КЛ-6кВ опора - ввод на ТП-99</t>
  </si>
  <si>
    <t xml:space="preserve">№4 Героев (нечетная) </t>
  </si>
  <si>
    <t>СИП4 4х35</t>
  </si>
  <si>
    <t>Выход ВЛИ №7</t>
  </si>
  <si>
    <t>КЛ-6кВ от ТП-99 до  ТП -29</t>
  </si>
  <si>
    <t>№8 дет. Сад</t>
  </si>
  <si>
    <t xml:space="preserve">СИП4 4х95 </t>
  </si>
  <si>
    <t>Выход ВЛИ №8</t>
  </si>
  <si>
    <t>АВВбШв4х120</t>
  </si>
  <si>
    <t xml:space="preserve">№9  Героев (четная) </t>
  </si>
  <si>
    <t>СИП2а 3х35+1х50; 4х25; 16</t>
  </si>
  <si>
    <t>Выход ВЛИ №9</t>
  </si>
  <si>
    <t>№10 коттеджи</t>
  </si>
  <si>
    <t>СИП2а 4х50+1х16; 3х35+1х50;4х16</t>
  </si>
  <si>
    <t>Выход ВЛИ №10</t>
  </si>
  <si>
    <t>12                    289</t>
  </si>
  <si>
    <t>А16                                  СИП</t>
  </si>
  <si>
    <t>№2 Свирская 13</t>
  </si>
  <si>
    <t>АпвБШп-1 4х185</t>
  </si>
  <si>
    <t>№7 Свирская 13</t>
  </si>
  <si>
    <t>Объект № 4  ф.35-03 от ПС-35 до ЛР-54</t>
  </si>
  <si>
    <t>КЛ-6кВ от ПС-35 до опоры 1</t>
  </si>
  <si>
    <t>35-03</t>
  </si>
  <si>
    <t>АСБ 3х150</t>
  </si>
  <si>
    <t>КЛ-6 кВ отпайка на ТП-58 от опоры №4</t>
  </si>
  <si>
    <t>3хАпвПу2г 1х95</t>
  </si>
  <si>
    <t>ВЛ-6 кВ отпайка на ТП-51</t>
  </si>
  <si>
    <t>№1 Ул.Западная от ТП-51</t>
  </si>
  <si>
    <t>СИП 3х25+1х35+1х16</t>
  </si>
  <si>
    <t>Выход ВЛИ № 1</t>
  </si>
  <si>
    <t>ААБ 4Х120</t>
  </si>
  <si>
    <t xml:space="preserve">ВЛЗ-6кВ ф.35-03 от  оп.1  до опоры 13-1- 4 </t>
  </si>
  <si>
    <t>СИП3 1х95</t>
  </si>
  <si>
    <t>СИП 2х16</t>
  </si>
  <si>
    <t>ВЛ-6 кВ ф.35-03 от оп.13 до оп.36 (ЛР-54)</t>
  </si>
  <si>
    <t>−</t>
  </si>
  <si>
    <t>ВЛ-6 кВ от оп.22 до оп.4 отпайка на ТП-38</t>
  </si>
  <si>
    <t>ВЛЗ-6 кВ отпайка на ТП-60 (от оп.32 до оп.11)</t>
  </si>
  <si>
    <t>СИП3 1*50</t>
  </si>
  <si>
    <t>Объект № 5  ф.35-03 от  ЛР-54 до оп.№82 (без ТП-53, ТП-117)</t>
  </si>
  <si>
    <t>ВЛ-6кВ ф.35-03 от  ЛР-54 до опоры с №82</t>
  </si>
  <si>
    <t xml:space="preserve">А-50  </t>
  </si>
  <si>
    <t>ТП-54</t>
  </si>
  <si>
    <t xml:space="preserve">№9 ч.сектор </t>
  </si>
  <si>
    <t>СИП2а 3х95+1х95+1х25; СИП2а 3х50+1х70; 3х 35 +1х50; СИП4 4х16</t>
  </si>
  <si>
    <t>Выход с ТП на ВЛИ №3</t>
  </si>
  <si>
    <t>Воздушный ввод на  ТП -54</t>
  </si>
  <si>
    <t>№5 ул.Счастливая</t>
  </si>
  <si>
    <t>СИП 3х70+1х95+1х16; СИП 4х16; СИП 2х16</t>
  </si>
  <si>
    <t>Выход с ТП на ВЛИ № 4</t>
  </si>
  <si>
    <t>№6 Садоводство</t>
  </si>
  <si>
    <t>СИП4  2х35</t>
  </si>
  <si>
    <t>Выход с ТП на ВЛИ № 6</t>
  </si>
  <si>
    <t xml:space="preserve">№4 ч.сектор (ул.Ромашковая) </t>
  </si>
  <si>
    <t>СИП 3х70+1х95+1х16; 4х16</t>
  </si>
  <si>
    <t>Выход с ТП на ВЛИ №5</t>
  </si>
  <si>
    <t>Выход с ТП на ВЛИ №9</t>
  </si>
  <si>
    <t xml:space="preserve">ВЛ-6кВ отпайка на ТП-69 </t>
  </si>
  <si>
    <t>ТП-69</t>
  </si>
  <si>
    <t>№1 ул.Радужная</t>
  </si>
  <si>
    <t xml:space="preserve">ВЛ-6кВ отпайка на ТП-105 </t>
  </si>
  <si>
    <t>№1 пер. Озёрный</t>
  </si>
  <si>
    <t>СИП 3х70+1х95+1х25</t>
  </si>
  <si>
    <t>№2 пер. Озёрный</t>
  </si>
  <si>
    <t>ВЛ-6кВ от СТП-105 до СТП-115</t>
  </si>
  <si>
    <t>№2 ул. Прибрежная</t>
  </si>
  <si>
    <t>СИП 3х95+1х95</t>
  </si>
  <si>
    <t>ВЛ-6кВ отпайка на СТП-116</t>
  </si>
  <si>
    <t>ТП-116</t>
  </si>
  <si>
    <t>№2 пер. Озерный</t>
  </si>
  <si>
    <t>ВЛ-6кВ отпайка на СТП-120</t>
  </si>
  <si>
    <t>ТП-120</t>
  </si>
  <si>
    <t>Объект № 6  ф.35-03 от  ЛР-56 до ТП -56</t>
  </si>
  <si>
    <t>ВЛ-6кВ ф.35-03 от  ЛР-56 до ТП-56</t>
  </si>
  <si>
    <t>ВЛ-6кВ от ЛР-6кВ до ТП-107</t>
  </si>
  <si>
    <t>ТП-107</t>
  </si>
  <si>
    <t>Объект № 7 ф.36-05</t>
  </si>
  <si>
    <t>КЛ-10кВ отпайка на ТП 5-14 с  оп.53а с  ЛР-10кв</t>
  </si>
  <si>
    <t>ТП-5-14</t>
  </si>
  <si>
    <t>№1 Лесная</t>
  </si>
  <si>
    <t>СИП 3*25+1х35+1х16</t>
  </si>
  <si>
    <t>Выход на ВЛИ №1</t>
  </si>
  <si>
    <t>№2 Лесная</t>
  </si>
  <si>
    <t>СИП 3х25+1х35+1х16   4х16+1х25</t>
  </si>
  <si>
    <t>Выход на ВЛИ №2</t>
  </si>
  <si>
    <t>№3 Правый берег</t>
  </si>
  <si>
    <t>СИП 3*35+50+16; 3х50+1х70+1х16; 2х16</t>
  </si>
  <si>
    <t>Выход на ВЛИ №3</t>
  </si>
  <si>
    <t>№4 Лесная</t>
  </si>
  <si>
    <t>СИП 3*25+1х35    3х25+1х35+1х16</t>
  </si>
  <si>
    <t>Выход на ВЛИ №4</t>
  </si>
  <si>
    <t xml:space="preserve">СИП </t>
  </si>
  <si>
    <t>АВВГ 2х6</t>
  </si>
  <si>
    <t>Объект № 8 ф.36-03</t>
  </si>
  <si>
    <t>Воздушный ввод от оп.923 с ЛР-10кВ на ТП 3-18</t>
  </si>
  <si>
    <t>ТП-3-18</t>
  </si>
  <si>
    <t>№3 Клуб</t>
  </si>
  <si>
    <t>СИП 3х35+1х50+1х16; А35</t>
  </si>
  <si>
    <t>№2 Школа д/сад</t>
  </si>
  <si>
    <t xml:space="preserve"> А35 СИП 3х25+50</t>
  </si>
  <si>
    <t xml:space="preserve">№1 магазин </t>
  </si>
  <si>
    <t>А35                       СИП2а 3х70+1х95+1х16; 3х70+1х95; 3х25+1х35+1х16; СИП4 4х16; 2х16</t>
  </si>
  <si>
    <t xml:space="preserve">А16; СИП АВВГ </t>
  </si>
  <si>
    <t>Ф.ЛПХ от ТП-3-2</t>
  </si>
  <si>
    <t>СИП2а 3х95+1х95+1х16; СИП4 2х16</t>
  </si>
  <si>
    <t>Выход с ТП на ВЛ ф.ЛПХ</t>
  </si>
  <si>
    <t>СИП 2*16</t>
  </si>
  <si>
    <t>ВЛ-10 кВ отпайка на СТП-3-24</t>
  </si>
  <si>
    <t>ТП-3-24</t>
  </si>
  <si>
    <t>Объект № 9 ф.267-06</t>
  </si>
  <si>
    <t>КЛ-10кВ ф.267-06 от ПС-267 до 1 опоры</t>
  </si>
  <si>
    <t>ВЛ-10кВ ф.267-06 «Погра»</t>
  </si>
  <si>
    <t>267-06</t>
  </si>
  <si>
    <t>ВЛ-10кВ отпайка на  ТП-19 через ЛР-10кВ</t>
  </si>
  <si>
    <t>СИП 1х35</t>
  </si>
  <si>
    <t>КЛ-6кВ опора - ввод на ТП-18</t>
  </si>
  <si>
    <t>№4 Свирская,82</t>
  </si>
  <si>
    <t>Свирская  82 КД1-2</t>
  </si>
  <si>
    <t>№3 Гор-электросети (через Ленина, 27а)</t>
  </si>
  <si>
    <t>АСБ 3*120; ААБ 3х150</t>
  </si>
  <si>
    <t xml:space="preserve">№9 Ленина 27а, </t>
  </si>
  <si>
    <t>Перемычка от ж/д Ленина,27- 27а</t>
  </si>
  <si>
    <t>№ 2,5, 7,8 поликлиника</t>
  </si>
  <si>
    <t>75               75                  75                 75</t>
  </si>
  <si>
    <t>АСБ 4х120              АСБ 4х120               АСБ 4х120              АСБ 4х120</t>
  </si>
  <si>
    <t>№12 Ленина 31</t>
  </si>
  <si>
    <t>№13 Ленина 31</t>
  </si>
  <si>
    <t>№17 Ленина 31</t>
  </si>
  <si>
    <t>№19 Ленина 31</t>
  </si>
  <si>
    <t>Перемычка между Ленина 27а и Ленина 27</t>
  </si>
  <si>
    <t>ААШпсУ 4х120</t>
  </si>
  <si>
    <t>Объект № 10 ф.267-15</t>
  </si>
  <si>
    <t xml:space="preserve">КЛ-10кВ ф.267-15 от ПС-267 до 1 опоры </t>
  </si>
  <si>
    <t xml:space="preserve">ВЛ-10кв ф.267-15 "Ретранслятор" </t>
  </si>
  <si>
    <t>267-15</t>
  </si>
  <si>
    <t>КЛ-10кВ опора - ввод на ТП-62</t>
  </si>
  <si>
    <t>Объект № 11 ф.201-02</t>
  </si>
  <si>
    <t>ВЛ-6кВ ф.201-02 «Мехзавод»</t>
  </si>
  <si>
    <t>201-02</t>
  </si>
  <si>
    <t xml:space="preserve">1804       649      628      </t>
  </si>
  <si>
    <t>СИП3 1х150;         СИП3 1х120;                          СИП3 1х50</t>
  </si>
  <si>
    <t>Отпайка на ТП-9</t>
  </si>
  <si>
    <t>Отпайка на ТП-10</t>
  </si>
  <si>
    <t>Объект № 12 ф.201-03 до ЛР-30</t>
  </si>
  <si>
    <t>ВЛ-6кВ ф.201-03 Святуха до  опоры с ЛР-30</t>
  </si>
  <si>
    <t>201-03</t>
  </si>
  <si>
    <t>СИП3 1х150</t>
  </si>
  <si>
    <t>№1 пр.  Меха-нический</t>
  </si>
  <si>
    <t>СИП2а 3х35+1х50</t>
  </si>
  <si>
    <t>КЛ-0,4 кВ от ТП-14 до опоры ВЛ</t>
  </si>
  <si>
    <t>ВЛ-6кВ отпайка на  ТП - 14</t>
  </si>
  <si>
    <t>КЛ-0,4 кВ от ТП-14 до РП-26-1</t>
  </si>
  <si>
    <t>АСБ 3*70+25</t>
  </si>
  <si>
    <t>ВЛ-6кВ отпайка на   ТП - 13</t>
  </si>
  <si>
    <t>Объект № 13 ф.201-03 от ЛР-30 до ЛР-31</t>
  </si>
  <si>
    <t>ВЛ-6кВ ф.201-03 «Святуха» от ЛР-30 до отпайки на ТП-11</t>
  </si>
  <si>
    <t>ВЛ-6кВ отпайка на  ТП -14 а</t>
  </si>
  <si>
    <t>ТП-14а</t>
  </si>
  <si>
    <t>№3  ул. Горная</t>
  </si>
  <si>
    <t xml:space="preserve">СИП 3*50+70+16; 4х16; 2х16; </t>
  </si>
  <si>
    <t>Выход на ВЛ №3</t>
  </si>
  <si>
    <t>КЛ-6кВ опора - ввод на ТП-14а</t>
  </si>
  <si>
    <t>№5 ул. Зареч-ная (лев.ст.)</t>
  </si>
  <si>
    <t>СИП 3х50+1х70+1х16; 3х25+1х35; 2х16 А50, А35, А25</t>
  </si>
  <si>
    <t>Выход на ВЛ №5</t>
  </si>
  <si>
    <t>АВБбШв4х120</t>
  </si>
  <si>
    <t>ВЛ-6кВ отпайка на ТП -11</t>
  </si>
  <si>
    <t>СИП3 1х120</t>
  </si>
  <si>
    <t>№6 ул. Зареч-ная, п.Новый, п.Каменный, пр.Механич.</t>
  </si>
  <si>
    <t>СИП 3х70+1х95+1х16; 3х35+1х50+1х16; 4х16; 2х16;</t>
  </si>
  <si>
    <t>Выход на ВЛ №6</t>
  </si>
  <si>
    <t>№2 КЛ-0,4 от ТП-14а до ж/д Новый, 4а (КД1)</t>
  </si>
  <si>
    <t>СИП А 16</t>
  </si>
  <si>
    <t xml:space="preserve">ВВГ   АВВГ </t>
  </si>
  <si>
    <t>КЛ-6кВ опора - ввод на ТП-11</t>
  </si>
  <si>
    <t>от бойлерной до РП</t>
  </si>
  <si>
    <t>№2, №3,              №23, №24</t>
  </si>
  <si>
    <t>2х65       2х65</t>
  </si>
  <si>
    <t>АВВГ  4*185    АВВГ 4*120</t>
  </si>
  <si>
    <t>КЛ-6кВ выход с ТП-11 на опору</t>
  </si>
  <si>
    <t>КЛ-0,4 от ТП-11 до пр. Механический, 36</t>
  </si>
  <si>
    <t>2*40                       2*40</t>
  </si>
  <si>
    <t>АВВГ 2*(4*120)             АВВГ 2*(4*185)</t>
  </si>
  <si>
    <t>ВЛ-6кВ ф.201-03 «Святуха» от отпайки на ТП-11 до опоры с ЛР-31, ЛР-33, ЛР-34</t>
  </si>
  <si>
    <t>А-120              А-50</t>
  </si>
  <si>
    <t>КЛ-0,4 кВ от ТП-11 до ж/д пер.Каменный. 6</t>
  </si>
  <si>
    <t>АВБШВ 4х50</t>
  </si>
  <si>
    <t>КЛ-0,4 (2шт.) от ТП-11 до бойлерной</t>
  </si>
  <si>
    <t>2*70</t>
  </si>
  <si>
    <t>2хАСБ 3х185</t>
  </si>
  <si>
    <t>КЛ-0,4 от КД1 до КД2 ж/д пер.Новый, 4а</t>
  </si>
  <si>
    <t>КГ 3х35+1х16</t>
  </si>
  <si>
    <t>КЛ-0,4 кВ от ТП-11 до ж/д пр. Механический, 34</t>
  </si>
  <si>
    <t>Перемычка от Механический 34 до пер. Новый 4а</t>
  </si>
  <si>
    <t>КЛ-0,4 от КД2 ж/д Новый, 4а до ж/д Механич.34</t>
  </si>
  <si>
    <t>КГ 3х16+1х10</t>
  </si>
  <si>
    <t>№11 пр. Механический</t>
  </si>
  <si>
    <t>СИП2а 3х95+1х95+1х16; СИП4 2х16;4х16</t>
  </si>
  <si>
    <t>на опору №1</t>
  </si>
  <si>
    <t>ВЛ-6 кВ ф.201-03 «Святуха» от отпайки на ТП-104</t>
  </si>
  <si>
    <t>Объект № 14 ф.201-03 от ЛР-31 до ЛР-35</t>
  </si>
  <si>
    <t>ВЛ-6кВ ф.201-03 от ЛР-34 до ТП-27</t>
  </si>
  <si>
    <t>№2 Самострой</t>
  </si>
  <si>
    <t>СИП2а 3х50+1х70+1х16; 3х35+1х50+1х16; 2х16</t>
  </si>
  <si>
    <t>Выход с ТП на ВЛ №2</t>
  </si>
  <si>
    <t>АВБбШв   4х95</t>
  </si>
  <si>
    <t>КЛ-6кВ опора - ввод на ТП-27</t>
  </si>
  <si>
    <t>№4 ул.1Мая 1-23,4-40</t>
  </si>
  <si>
    <t>СИП2а 3х50+1х70+1х16; 2х16</t>
  </si>
  <si>
    <t>Выход с ТП на ВЛ №4</t>
  </si>
  <si>
    <t>АВБбШв4х95</t>
  </si>
  <si>
    <t>КЛ-6кВ выход с ТП-27 на опору</t>
  </si>
  <si>
    <t>ВЛ-6кВ ф.201-03 от ТП-27 до опоры с ЛР-35</t>
  </si>
  <si>
    <t>КЛ-6кВ опора - ввод на ТП-84</t>
  </si>
  <si>
    <t xml:space="preserve">№1 Школьная 2-42, </t>
  </si>
  <si>
    <t>Выход с ТП на ВЛ №1</t>
  </si>
  <si>
    <t>№2 1Мая 25,42…</t>
  </si>
  <si>
    <t>СИП2а 3х35+50+16</t>
  </si>
  <si>
    <t>№3 Школьная 1-41</t>
  </si>
  <si>
    <t>СИП2а 3*70+1*70</t>
  </si>
  <si>
    <t>№5  Школьная 43-58</t>
  </si>
  <si>
    <t>Выход с ТП на ВЛ №5</t>
  </si>
  <si>
    <t>№6   Прод.магазин, ул. Новгородская 44-…</t>
  </si>
  <si>
    <t>СИП2а 3х50+1х70+1х16; 3х35+1х50+1х16; СИП4 2х16</t>
  </si>
  <si>
    <t>№7 ул. Новгородская</t>
  </si>
  <si>
    <t>СИП,  А 16</t>
  </si>
  <si>
    <t>Объект № 15 ф.201-03 от ЛР-35 до ТП-28</t>
  </si>
  <si>
    <t>ВЛ-6кВ ф.201-03 от ЛР-35 до ТП-28</t>
  </si>
  <si>
    <t>№2 Школьная 59, 62 до 71, 72</t>
  </si>
  <si>
    <t>СИП2а 3х70+1х95+1х16; СИП4 2х16</t>
  </si>
  <si>
    <t>Выход на ВЛ №2</t>
  </si>
  <si>
    <t>КЛ-6кВ опора - ввод на ТП-28</t>
  </si>
  <si>
    <t xml:space="preserve">№3 Новгород.  </t>
  </si>
  <si>
    <t>СИП2а 3х50+1х70+1х16; СИП4 4х25; 2х16</t>
  </si>
  <si>
    <t>№4 1Мая  62-96</t>
  </si>
  <si>
    <t>СИП2а 3х50+1х70+1х16; СИП4 2х16</t>
  </si>
  <si>
    <t>Выход на ВЛ №4</t>
  </si>
  <si>
    <t>ААШВ 3х50+ 1х25</t>
  </si>
  <si>
    <t>№6 1Мая  45-77</t>
  </si>
  <si>
    <t>СИП2а 3х70+1х95+1х16</t>
  </si>
  <si>
    <t>№5 Школьная  73, 74 до конца</t>
  </si>
  <si>
    <t>СИП2а 3х70+1х95+1х16, СИП4 4х16</t>
  </si>
  <si>
    <t xml:space="preserve">А16, СИП </t>
  </si>
  <si>
    <t>ВВГ,КГ, ШРКГ</t>
  </si>
  <si>
    <t xml:space="preserve"> ВЛ-6 кВ отпайка на ТП-25 от ЛР-33</t>
  </si>
  <si>
    <t xml:space="preserve"> ВЛ-6 кВ отпайка на ТП-109 от ЛР-109</t>
  </si>
  <si>
    <t>ТП-109</t>
  </si>
  <si>
    <t>Объект № 16 ф.267-14</t>
  </si>
  <si>
    <t>КЛ-10кВ ф.267-14 от ПС-267 до 1 опоры</t>
  </si>
  <si>
    <t>АПвПу2г 1*150(х3)</t>
  </si>
  <si>
    <t>267-14</t>
  </si>
  <si>
    <t>СИП3 1*120</t>
  </si>
  <si>
    <t>ТП-80</t>
  </si>
  <si>
    <t>№5  АЗС</t>
  </si>
  <si>
    <t>СИП2а 3*35+50; 3х50+1х50</t>
  </si>
  <si>
    <t>Выход на ВЛИ №5</t>
  </si>
  <si>
    <t>ВЛ-10кВ ф.267-14 от  ПС-267 до ТП-80</t>
  </si>
  <si>
    <t>№1 ВЛИ Свирская, Комсомольск.</t>
  </si>
  <si>
    <t>СИП2а 3х35+50; 3х16+1х25; 2х16</t>
  </si>
  <si>
    <t>─</t>
  </si>
  <si>
    <t>КЛ-10кВ от опоры до  ТП - 80</t>
  </si>
  <si>
    <t>АПвЭгП-10 3*120</t>
  </si>
  <si>
    <t>№8 ВЛИ Рынок</t>
  </si>
  <si>
    <t>СИП2а 3х35+50</t>
  </si>
  <si>
    <t>Выход на ВЛИ №8</t>
  </si>
  <si>
    <t>КЛ-10 кВ от ТП-80 до ТП-16</t>
  </si>
  <si>
    <t>№ 16 Кольцо с ТП-78</t>
  </si>
  <si>
    <t>Выход от ТП-78 на опору ВЛ</t>
  </si>
  <si>
    <t>КЛ-10кВ от ТП-16 до  ТП-91</t>
  </si>
  <si>
    <t>КЛ до ВРУ Свирская 66</t>
  </si>
  <si>
    <t>№13 до магазина (ПЕЛЕ)</t>
  </si>
  <si>
    <t>360                             360</t>
  </si>
  <si>
    <t>АВБбШв 2х(4х240)</t>
  </si>
  <si>
    <t>№14 Пионерская 11а (пятерочка)</t>
  </si>
  <si>
    <t>СИП</t>
  </si>
  <si>
    <t>№19 ООО "Тандер" (магнит)</t>
  </si>
  <si>
    <t>Объект № 17 ф.201-04 от ПС-201 до ТП-29</t>
  </si>
  <si>
    <t xml:space="preserve">КЛ-6кВ ф.201-04 от ПС-201 до 1 опоры </t>
  </si>
  <si>
    <t>ВЛ-6кв ф.201-04</t>
  </si>
  <si>
    <t>201-04</t>
  </si>
  <si>
    <t>КЛ-6кВ опора 9 - ввод на ТП-29</t>
  </si>
  <si>
    <t>№2 ул. Героев</t>
  </si>
  <si>
    <t>СИП4 4х70, 4х16  СИП2а 3*35+16</t>
  </si>
  <si>
    <t>25 м</t>
  </si>
  <si>
    <t>АВБбШВ 4х185</t>
  </si>
  <si>
    <t>№3 магазин Людмила</t>
  </si>
  <si>
    <t>СИП4 4х50</t>
  </si>
  <si>
    <t>№13 Д/с № 29</t>
  </si>
  <si>
    <t>СИП4 4х95, 4х70</t>
  </si>
  <si>
    <t>Выход с ТП на ВЛ № 13</t>
  </si>
  <si>
    <t>АВБбШв 3х185+1х50</t>
  </si>
  <si>
    <t>№4 Медвытрезвитель</t>
  </si>
  <si>
    <t>СИП4 4*70</t>
  </si>
  <si>
    <t xml:space="preserve">КЛ-6кВ ф.201-04 от ПС-201 до ТП-50 </t>
  </si>
  <si>
    <t>АСБ 3х240</t>
  </si>
  <si>
    <t>СИП,  А 35</t>
  </si>
  <si>
    <t>прогресс коттеджи</t>
  </si>
  <si>
    <t>СИП2а 3х50+1х70</t>
  </si>
  <si>
    <t>Объект № 18 ф.201-04 от  ТП-29 до ТП-32</t>
  </si>
  <si>
    <t>КЛ-6кВ от ТП-29 до ТП - 32</t>
  </si>
  <si>
    <t>№7 Свирская 27,25,29</t>
  </si>
  <si>
    <t>СИП2а 3*70+1х95+1х16</t>
  </si>
  <si>
    <t>ААШВ 4х120</t>
  </si>
  <si>
    <t>№12  «28 квартал»</t>
  </si>
  <si>
    <t>СИП2а 3х50+1х70; СИП 4х70, 4х16</t>
  </si>
  <si>
    <t>Выход с ТП на ВЛ №12</t>
  </si>
  <si>
    <t>№14 Прокур. Кольцо ТП-33</t>
  </si>
  <si>
    <t>СИП2а 3х70+1х95; СИП2а 3х70+1х95+1х16</t>
  </si>
  <si>
    <t>Выход с ТП на ВЛ №14</t>
  </si>
  <si>
    <t xml:space="preserve">ААШВ 4х120 </t>
  </si>
  <si>
    <t>№15  ЖЭУ-1</t>
  </si>
  <si>
    <t>СИП2а 3х50+1х70; СИП2а 3х70+1х95</t>
  </si>
  <si>
    <t>Выход на ВЛИ №15</t>
  </si>
  <si>
    <t>АВБбШВ 4х120</t>
  </si>
  <si>
    <r>
      <t xml:space="preserve">№16 </t>
    </r>
    <r>
      <rPr>
        <sz val="7"/>
        <color theme="1"/>
        <rFont val="Times New Roman"/>
        <family val="1"/>
        <charset val="204"/>
      </rPr>
      <t>Музей ул.Героев</t>
    </r>
  </si>
  <si>
    <t>Выход с ТП на ВЛ №16</t>
  </si>
  <si>
    <t>КЛ-0,4 кВ Исакова.11- Свирская.29</t>
  </si>
  <si>
    <t>КГ 4х35</t>
  </si>
  <si>
    <t>КЛ-0,4 кВ Свирская,27 до Свирская.25</t>
  </si>
  <si>
    <t>АПВБ 4х50</t>
  </si>
  <si>
    <t>КЛ-0,4 кВ Свирская 27-Свирская 29</t>
  </si>
  <si>
    <t>Объект № 19 ф.201-04 от  ТП-32 до ТП-33</t>
  </si>
  <si>
    <t>КЛ-6кВ от ТП-32 до ТП -33</t>
  </si>
  <si>
    <t>№3  Свирская 50,52,54</t>
  </si>
  <si>
    <t xml:space="preserve"> СИП2а 3*50+70+16</t>
  </si>
  <si>
    <t xml:space="preserve">№3 Выход с ТП на ВЛ </t>
  </si>
  <si>
    <t>АПВБ 3*95+25</t>
  </si>
  <si>
    <t>№1  Исакова 4а</t>
  </si>
  <si>
    <t>№4 Свирская 46</t>
  </si>
  <si>
    <t>АВБбШв 4х95         АВВГ 3х95+1х35</t>
  </si>
  <si>
    <t>№6  Исакова 4</t>
  </si>
  <si>
    <t>АСБ 3*95+35</t>
  </si>
  <si>
    <t>№8 Свирская 44</t>
  </si>
  <si>
    <t>АВВБ 3*95+35</t>
  </si>
  <si>
    <t>№5 Свирская 54</t>
  </si>
  <si>
    <t>АВШВ 3х95+35</t>
  </si>
  <si>
    <t>Перемычка Исакова4-Исакова4а</t>
  </si>
  <si>
    <t xml:space="preserve">АВВГ 4х16           </t>
  </si>
  <si>
    <t>Перемычка Свирская44-Свирская46</t>
  </si>
  <si>
    <t>АВВГ 3х95+35</t>
  </si>
  <si>
    <t>КЛ-0,4 кВ от оп.ВЛ до Кирова,9</t>
  </si>
  <si>
    <t>КЛ-0,4 кВ от оп. ВЛ до Свирская 50</t>
  </si>
  <si>
    <t>СИП А25, РГ</t>
  </si>
  <si>
    <t>Объект № 20 ф.201-04 от  ТП-33 до ТП-34</t>
  </si>
  <si>
    <t>КЛ-6кВ от ТП-33 до ТП - 34</t>
  </si>
  <si>
    <t>№2 Белозерская 1 (на повреждении)</t>
  </si>
  <si>
    <t xml:space="preserve">АСБ 3*95+35    </t>
  </si>
  <si>
    <t xml:space="preserve">КЛ-6кВ от ТП-34 до ТП-76 </t>
  </si>
  <si>
    <t>№1 Свирская 33</t>
  </si>
  <si>
    <t>№3  Свирская 35     Кольцо с ТП-35</t>
  </si>
  <si>
    <t>АВВБ 3*185+50</t>
  </si>
  <si>
    <t>№4  Исакова 10</t>
  </si>
  <si>
    <t>ААШВ 3*120</t>
  </si>
  <si>
    <t>№6 Белозерская 1</t>
  </si>
  <si>
    <t>№7 Красно-армейская14</t>
  </si>
  <si>
    <t>№9  Исакова 12</t>
  </si>
  <si>
    <t>№12 Исакова 12</t>
  </si>
  <si>
    <t>АВШВ 4*120</t>
  </si>
  <si>
    <t>№13 Красноарм. 14а</t>
  </si>
  <si>
    <t>АВВБ 3*150+50</t>
  </si>
  <si>
    <t>№14 Свирская 31</t>
  </si>
  <si>
    <t>АВБбШв3*185+50</t>
  </si>
  <si>
    <t>№15 Исакова 10</t>
  </si>
  <si>
    <t>№17 Красно-арм.10, КД1</t>
  </si>
  <si>
    <t>АСБ 3*120+1х35</t>
  </si>
  <si>
    <t>№19 Красноармейская 12</t>
  </si>
  <si>
    <t>Перемычка Белозерск.1-Белозерск.3</t>
  </si>
  <si>
    <t>АСБ 3х95+35     АВБбШв 4х120</t>
  </si>
  <si>
    <t>Перемычка Свирская31 (между КД1 и КД2)</t>
  </si>
  <si>
    <t>60             60</t>
  </si>
  <si>
    <t>АПВб 3х70+1х16            АВБбШв 3х70+х25</t>
  </si>
  <si>
    <t>Перемычка Красноар.10 (между КД 1и2)</t>
  </si>
  <si>
    <t>АСБ 3х70+ +1х25</t>
  </si>
  <si>
    <t>Перемычка Исакова,10 Свирская,31</t>
  </si>
  <si>
    <t>Перемычка Свирская35 Свирская33</t>
  </si>
  <si>
    <t>75           5</t>
  </si>
  <si>
    <t>ААШв 3*120          АВБбШв 4х120</t>
  </si>
  <si>
    <t>Перемычка от Красноармейская 14а до Белозерской 3</t>
  </si>
  <si>
    <t>АПвБбШп 4х50</t>
  </si>
  <si>
    <t>Перемычка Красноарм.12 до Красноарм.10</t>
  </si>
  <si>
    <t>Перемычка Красноарм.12 до Красноарм.14а</t>
  </si>
  <si>
    <t>АСБ 3*150+1х50</t>
  </si>
  <si>
    <t>Перемычка Красноарм.14-Красноарм.14а</t>
  </si>
  <si>
    <t>АВВБ 3х150+1х50</t>
  </si>
  <si>
    <t>Объект № 21 ф.201-04 от  ТП-34 до ТП-35</t>
  </si>
  <si>
    <t>КЛ-6кВ от ТП-34 до   ТП - 35</t>
  </si>
  <si>
    <t>№3 Красноарм. 16а</t>
  </si>
  <si>
    <t>№8 Строи-телей 3а</t>
  </si>
  <si>
    <t>№9 Красноарм. 16</t>
  </si>
  <si>
    <t>От Красноарм.16 до Центра «Семья»</t>
  </si>
  <si>
    <t>№10 Свирская 41</t>
  </si>
  <si>
    <t>АПВБ 3*120+1х35</t>
  </si>
  <si>
    <t>№11 Строи-телей 3а</t>
  </si>
  <si>
    <t>№12 Свирская37</t>
  </si>
  <si>
    <t>№20 Свирская37</t>
  </si>
  <si>
    <t>№13 Строителей 5</t>
  </si>
  <si>
    <t>№14 Свирская41</t>
  </si>
  <si>
    <t>№16 Свирская39</t>
  </si>
  <si>
    <t>ААЛож 3х120, АВБбШв 4х120</t>
  </si>
  <si>
    <t>№17Красно-арм. 16б</t>
  </si>
  <si>
    <t>№23 Строителей 3</t>
  </si>
  <si>
    <t>№18 Строителей 3</t>
  </si>
  <si>
    <t>№19 Свирская43</t>
  </si>
  <si>
    <t>№21 Свирская43</t>
  </si>
  <si>
    <t>Перемычка Свирская 41 КД1-КД2</t>
  </si>
  <si>
    <t>Перемычка  Строител.3а-Строител.5</t>
  </si>
  <si>
    <t>ААБ 3х70                АВБбШв 4х95</t>
  </si>
  <si>
    <t>Перемычка Строит.5-Строит.7/20</t>
  </si>
  <si>
    <t>АВВБ 3х185+50</t>
  </si>
  <si>
    <t>Перемычка Красноарм.16-Строит.7/20</t>
  </si>
  <si>
    <t>Перемычка Свирская39-Свирская35</t>
  </si>
  <si>
    <t>АВБШв 3х185+50</t>
  </si>
  <si>
    <t>Перемычка Свирская39-Свирская37</t>
  </si>
  <si>
    <t>АВБШв 4х120</t>
  </si>
  <si>
    <t>Перемычка Свирская41-Свирская37</t>
  </si>
  <si>
    <t>Перемычка Свирская41-Свирская43</t>
  </si>
  <si>
    <t>АВБбШв 4х120, ААБ 3х120</t>
  </si>
  <si>
    <t>Перемычка Строит.3-Свирская43</t>
  </si>
  <si>
    <t>Перемычка Красноарм.16а-Красно-арм.16б</t>
  </si>
  <si>
    <t>Объект № 22 ф.201-04 от  ТП-35 до ТП-36</t>
  </si>
  <si>
    <t>КЛ-6кВ от ТП-35 до  ТП - 36</t>
  </si>
  <si>
    <t>ВЛИ-0,4 кВ  пр.Кирова</t>
  </si>
  <si>
    <t>СИП2а 3х95+1х95</t>
  </si>
  <si>
    <t>Выход на ВЛ-0,4 кВ пр. Кирова</t>
  </si>
  <si>
    <t>№6 Строителей4 (школа-интернат)</t>
  </si>
  <si>
    <t>№7 Кирова 15</t>
  </si>
  <si>
    <t>АВБбШВ 4х70</t>
  </si>
  <si>
    <t>№2 Строителей 2 (шк. №8)</t>
  </si>
  <si>
    <t>№3 Строителей 2 (шк.№8)</t>
  </si>
  <si>
    <t>Строителей 2 (шк.№8)</t>
  </si>
  <si>
    <t>№8 Кирова 19</t>
  </si>
  <si>
    <t>Перемычка Кирова15-Кирова17 (ГИВС)</t>
  </si>
  <si>
    <t>АВБбШВ 4х50</t>
  </si>
  <si>
    <t>Перемычка Кирова19-Кирова17 (ГИВС)</t>
  </si>
  <si>
    <t>КЛ-6кВ от ТП-36 до  ТП  - 86</t>
  </si>
  <si>
    <t>ААШВ3х120</t>
  </si>
  <si>
    <t>№4 муз. школа</t>
  </si>
  <si>
    <t>АСБ 3х150+1х50</t>
  </si>
  <si>
    <t>№13 Планеристов 1</t>
  </si>
  <si>
    <t>№13 Планеристов 3</t>
  </si>
  <si>
    <t>Перемычка Планерист.1-Планер.3</t>
  </si>
  <si>
    <t>АПШв 3*95+1х25</t>
  </si>
  <si>
    <t>№16 Кинотеатр</t>
  </si>
  <si>
    <t>№21 Кинотеатр</t>
  </si>
  <si>
    <t>АПВБ 4х185</t>
  </si>
  <si>
    <t>№2 Администрация</t>
  </si>
  <si>
    <t>№10 Администрация</t>
  </si>
  <si>
    <t>Перемычка Кинотеатр-Муз. Школа</t>
  </si>
  <si>
    <t>до РП Музыкальная школа (на повреждении)</t>
  </si>
  <si>
    <t>№20  Нарсуд</t>
  </si>
  <si>
    <t>АПВГ 3х120+1х35</t>
  </si>
  <si>
    <t>Объект № 23 ф.201-04 от  ТП-36 до ТП-36а</t>
  </si>
  <si>
    <t>КЛ-6кВ ф.201-04 от ТП-36 до ТП-36а</t>
  </si>
  <si>
    <t>АСБ2л 3*150</t>
  </si>
  <si>
    <t>ТП-36а</t>
  </si>
  <si>
    <t>№2 Школа-интернат</t>
  </si>
  <si>
    <t>Объект № 24 ф.201-04 от  ТП-36а до ТП-79</t>
  </si>
  <si>
    <t>КЛ-6кВ от ТП-36а до  ТП - 79</t>
  </si>
  <si>
    <r>
      <t>№4 С</t>
    </r>
    <r>
      <rPr>
        <sz val="7"/>
        <color theme="1"/>
        <rFont val="Times New Roman"/>
        <family val="1"/>
        <charset val="204"/>
      </rPr>
      <t xml:space="preserve">троителей </t>
    </r>
    <r>
      <rPr>
        <sz val="8"/>
        <color theme="1"/>
        <rFont val="Times New Roman"/>
        <family val="1"/>
        <charset val="204"/>
      </rPr>
      <t>6а</t>
    </r>
  </si>
  <si>
    <t>ААШВ  3*120</t>
  </si>
  <si>
    <r>
      <t xml:space="preserve">№9 </t>
    </r>
    <r>
      <rPr>
        <sz val="7"/>
        <color theme="1"/>
        <rFont val="Times New Roman"/>
        <family val="1"/>
        <charset val="204"/>
      </rPr>
      <t xml:space="preserve">Строителей </t>
    </r>
    <r>
      <rPr>
        <sz val="8"/>
        <color theme="1"/>
        <rFont val="Times New Roman"/>
        <family val="1"/>
        <charset val="204"/>
      </rPr>
      <t>6а</t>
    </r>
  </si>
  <si>
    <t>Объект № 25 ф.201-04 от  ТП-79 до ТП-37</t>
  </si>
  <si>
    <t>КЛ-6кВ от ТП-79 до  ТП  - 37</t>
  </si>
  <si>
    <t>№2  Строителей, 8</t>
  </si>
  <si>
    <t>№3 Строителей 8</t>
  </si>
  <si>
    <t>№7 Станция юных натуралистов</t>
  </si>
  <si>
    <t>Перемычка Строителей 8 - Строителей 14</t>
  </si>
  <si>
    <t>ВЛ-6 кВ от ТП-37 до ТП-110</t>
  </si>
  <si>
    <t>№2 Дорожная</t>
  </si>
  <si>
    <t>№2 выход на оп.</t>
  </si>
  <si>
    <t>№3 Волховская</t>
  </si>
  <si>
    <t>№4 Благовещенская</t>
  </si>
  <si>
    <t>Объект № 26 ф.201-04 от  ТП-37 до ЛР-41</t>
  </si>
  <si>
    <t>ВЛ-6кВ ф.201-04 от ТП-37 до ТП-74</t>
  </si>
  <si>
    <t>КЛ-6кВ опора - ввод на ТП-74</t>
  </si>
  <si>
    <t>КЛ-6кВ выход с ТП-74 на опору</t>
  </si>
  <si>
    <t>ВЛ-6кВ ф.201-04 от ТП-74 до опоры 33</t>
  </si>
  <si>
    <t>КЛ-6кВ опора - ввод на ТП-77</t>
  </si>
  <si>
    <t>ВЛ-6 кВ от опоры №30 до оп. №3 в сторону ТП-77</t>
  </si>
  <si>
    <t>ВЛ-6кВ отпайка на ТП-31</t>
  </si>
  <si>
    <t>КЛ-6кВ опора - ввод на ТП-31</t>
  </si>
  <si>
    <t>ААШВ3*70</t>
  </si>
  <si>
    <t>Объект № 27 ф.201-13 от  ЛР-41 до ТП-21</t>
  </si>
  <si>
    <t>ВЛ-6кВ ф.201-13 от ЛР-41 до ТП-21</t>
  </si>
  <si>
    <t>169              416</t>
  </si>
  <si>
    <t>А-70        СИП3 1х70</t>
  </si>
  <si>
    <t>№2 ул. Красная правая сторона</t>
  </si>
  <si>
    <t>СИП 3х50+1х70+1х16; 2х16</t>
  </si>
  <si>
    <t>КЛ-6кВ опора - ввод на ТП-21</t>
  </si>
  <si>
    <t>№4 ул. Красная левая сторона</t>
  </si>
  <si>
    <t>СИП 3х50+1х70+1х16; 2х16; 4х16</t>
  </si>
  <si>
    <t>№5 Архангельский тракт</t>
  </si>
  <si>
    <t>СИП 3х50+1х70+1х16; 3х35+1х50+1х16; 3х95+1х95+1х25; 2х16</t>
  </si>
  <si>
    <t>№3 Архангельский тракт д. 18-32</t>
  </si>
  <si>
    <t>СИП 3х50+1х70+1х16; 3х95+1х95+1х25; 4х16+1х25; 2х16</t>
  </si>
  <si>
    <t>СИП 16</t>
  </si>
  <si>
    <t>КЛ-6кВ опора - ввод на ТП-83</t>
  </si>
  <si>
    <t>№1 Зеленая 20-36</t>
  </si>
  <si>
    <t>СИП 3х70+1х95+1х25;</t>
  </si>
  <si>
    <t>АВВГ 4х120</t>
  </si>
  <si>
    <t>№2 Зеленая   25-39</t>
  </si>
  <si>
    <t>СИП 3х50+1х70+1х25; 3х35+1х50</t>
  </si>
  <si>
    <t>№3 Зеленая 2-16</t>
  </si>
  <si>
    <t>СИП 3х70+1х95; 2х16</t>
  </si>
  <si>
    <t>№4  Зеленая 1-21</t>
  </si>
  <si>
    <t>СИП 3х50+1х70+1х25</t>
  </si>
  <si>
    <t>СИП16</t>
  </si>
  <si>
    <t>ВВГ 4х10</t>
  </si>
  <si>
    <t>ВЛ-6 кВ ф.201-13 от ТП-21 до ТП-112</t>
  </si>
  <si>
    <t>пер. Вербный</t>
  </si>
  <si>
    <t>СИП 2а 3х50+1х70</t>
  </si>
  <si>
    <t>Выход с ТП на ВЛ пер. Вебный</t>
  </si>
  <si>
    <t>Объект № 28 ф.201-11 от ПС-201 до ТП-30</t>
  </si>
  <si>
    <t>ВЛ-6кВ от ПС-201 до ТП - 30</t>
  </si>
  <si>
    <t>201-11</t>
  </si>
  <si>
    <t>АС-150</t>
  </si>
  <si>
    <t>№5  29 квартал кольцо с ТП-32</t>
  </si>
  <si>
    <t>СИП 2А 3х50+1х70; СИП 2А 3х35+1х50</t>
  </si>
  <si>
    <t>КЛ-6кВ опора - ввод на ТП-30</t>
  </si>
  <si>
    <t>АСБ (3*185) 2х65м</t>
  </si>
  <si>
    <t>№15 Спортзал</t>
  </si>
  <si>
    <t>СИП 2А 3х50+1х70+1х16, СИП 4 4х16</t>
  </si>
  <si>
    <t>Выход с ТП на ВЛ №15</t>
  </si>
  <si>
    <t>КЛ-6кВ опора - ввод  на ТП-94</t>
  </si>
  <si>
    <t>ААВПУ2Г (1*95)*3</t>
  </si>
  <si>
    <t>№11 Гнаровск.18</t>
  </si>
  <si>
    <t>КЛ-6кВ опора - ввод  на ТП-29</t>
  </si>
  <si>
    <t>Перемычка Гнаровск.18-Гнар.16</t>
  </si>
  <si>
    <t>ВЛ-6 кВ  отпайка на ТП-92</t>
  </si>
  <si>
    <t>АС-35</t>
  </si>
  <si>
    <t>Перемычка Гнаровск.16-Гнар.14</t>
  </si>
  <si>
    <t>КЛ-6 кВ  выход от опоры №3 до ТП-92</t>
  </si>
  <si>
    <t>ЦАСБ 3*95</t>
  </si>
  <si>
    <t>Перемычка Гнаровск.14-Свирск..15</t>
  </si>
  <si>
    <t>Перемычка Свирская15-Свирская17</t>
  </si>
  <si>
    <t>Перемычка Свирская17-Свирская19</t>
  </si>
  <si>
    <t>Перемычка Свирская19-Исакова11</t>
  </si>
  <si>
    <t>№16  Красноар.3</t>
  </si>
  <si>
    <t>Перемычка Красноарм. 1-3</t>
  </si>
  <si>
    <t>№3  Красноар.1</t>
  </si>
  <si>
    <t>№2 Исакова 19</t>
  </si>
  <si>
    <t>АВБбШв 4*70</t>
  </si>
  <si>
    <t>Перемычка Исакова 19- автовокзал</t>
  </si>
  <si>
    <t>АВБбШв 3*50+1х16</t>
  </si>
  <si>
    <t>№16 Школа №1</t>
  </si>
  <si>
    <t>№17 Школа №1</t>
  </si>
  <si>
    <t>100               22</t>
  </si>
  <si>
    <t>А25,16                     СИП 16</t>
  </si>
  <si>
    <t>АВВГ 4*10</t>
  </si>
  <si>
    <t>Объект № 29 ф.201-13 от ТП-92 до ТП-31</t>
  </si>
  <si>
    <t>КЛ-6кВ от ТП-92 до  ТП - 31</t>
  </si>
  <si>
    <t>СБ 3*150</t>
  </si>
  <si>
    <t>№13 Поселковая</t>
  </si>
  <si>
    <t>СИП 2А 3х95+1х95+1х16; СИП 2А 3х50+1х70+1х16</t>
  </si>
  <si>
    <t>№13 до оп.№1 Поселковая</t>
  </si>
  <si>
    <t>№3  Насосная</t>
  </si>
  <si>
    <t xml:space="preserve">СИП 3х70+1х95; 3х35+1х50; 4х70; 3х50+1х70; А35; </t>
  </si>
  <si>
    <t>№3 до оп.№1 ф.Насосная</t>
  </si>
  <si>
    <t>№1 до опоры резерв</t>
  </si>
  <si>
    <t>Объект № 30 ф.201-11 от ТП-30 до ТП-89</t>
  </si>
  <si>
    <t>КЛ-6кВ от ТП-30 до ТП - 89</t>
  </si>
  <si>
    <t>№1 жил. Фонд</t>
  </si>
  <si>
    <t>СИП2 3х70+1х95+1х16</t>
  </si>
  <si>
    <t>Выход от ТП-89 до оп.1 ВЛ</t>
  </si>
  <si>
    <t>№2  Исакова 21</t>
  </si>
  <si>
    <t>АШВб 3х95+1х25</t>
  </si>
  <si>
    <t>№3  Исакова 21а</t>
  </si>
  <si>
    <t>АШВб 4х50</t>
  </si>
  <si>
    <t>№6 Волховская 20</t>
  </si>
  <si>
    <t>№8 Насосная</t>
  </si>
  <si>
    <t>Перемычка Насосная - Волховская 20</t>
  </si>
  <si>
    <t>Перемычка Исакова21-Исакова21а</t>
  </si>
  <si>
    <t>№4 Волховская 20</t>
  </si>
  <si>
    <t>№5  Исакова 23</t>
  </si>
  <si>
    <t>№7 Исакова 23</t>
  </si>
  <si>
    <t>Перемычка Исакова 21- Исакова 17</t>
  </si>
  <si>
    <t>16         12</t>
  </si>
  <si>
    <t>ВВГ 2*10             КГ 4*10</t>
  </si>
  <si>
    <t>Объект № 31 ф.201-11 от ТП-89 до ТП-77</t>
  </si>
  <si>
    <t>КЛ-6кВ от ТП-89 до  ТП - 77</t>
  </si>
  <si>
    <t>АСБ 3*95; АСБ 3*120</t>
  </si>
  <si>
    <t>№6 Пищеблок</t>
  </si>
  <si>
    <t>№2 Главный корпус</t>
  </si>
  <si>
    <t>№13 Главный корпус</t>
  </si>
  <si>
    <t>№7 Морг</t>
  </si>
  <si>
    <t>№5 Морг</t>
  </si>
  <si>
    <t>СБ 4х16</t>
  </si>
  <si>
    <t>№8 Пищеблок</t>
  </si>
  <si>
    <t>№20 Прачечная</t>
  </si>
  <si>
    <t>Перемычка скорая помощь-морг</t>
  </si>
  <si>
    <t>Перемычка скорая помощь</t>
  </si>
  <si>
    <t>№12 Здание скорой помощи</t>
  </si>
  <si>
    <t>Перемычка пищеблок-инфекц отделение</t>
  </si>
  <si>
    <t>АСБ 3х250+1х25</t>
  </si>
  <si>
    <t>№10 Котельная</t>
  </si>
  <si>
    <t>Объект № 32 ф.201-11 от ТП-30 до ТП-76</t>
  </si>
  <si>
    <t>КЛ-6кВ от ТП-30 до  ТП - 76</t>
  </si>
  <si>
    <t>№1 Волховская 24</t>
  </si>
  <si>
    <t>АПВВ 3*150+50</t>
  </si>
  <si>
    <t>№2  Волховская 24</t>
  </si>
  <si>
    <t>АВВГ 3*150+50</t>
  </si>
  <si>
    <t>№12 Исакова 18</t>
  </si>
  <si>
    <t>АВВБ 4х50</t>
  </si>
  <si>
    <t>№13 Исакова 18</t>
  </si>
  <si>
    <t>№4  Исакова 20  (КД 1)</t>
  </si>
  <si>
    <t>АПВВ 3х150+1х50</t>
  </si>
  <si>
    <t>№20 Исакова 20 (КД 1)</t>
  </si>
  <si>
    <t>№19 Исакова 20 (КД 2)</t>
  </si>
  <si>
    <t xml:space="preserve">Перемычка  Исакова 20а -20б </t>
  </si>
  <si>
    <t>АВБбШв 3х120+1х50</t>
  </si>
  <si>
    <t>№10 Исакова 20а</t>
  </si>
  <si>
    <t>№9 Исакова 20б</t>
  </si>
  <si>
    <t>№6 Д/сад №1</t>
  </si>
  <si>
    <t>№7 Д/сад №1</t>
  </si>
  <si>
    <t>Перемычка Исакова20 (КД1-КД2)</t>
  </si>
  <si>
    <t>Объект № 33 ф.201-11 от ТП-76 до ТП-76б</t>
  </si>
  <si>
    <t xml:space="preserve">КЛ-6кВ (10 кВ) от ТП-76 до  ТП 76б </t>
  </si>
  <si>
    <t>ТП-76б</t>
  </si>
  <si>
    <t>№1 Красно-армейская 9</t>
  </si>
  <si>
    <t>ААШВ 3*70</t>
  </si>
  <si>
    <t>КЛ-6кВ от ТП-76б до ТП - 35</t>
  </si>
  <si>
    <t>№2 Красно-армейская15</t>
  </si>
  <si>
    <t>№3 Красно-армейская15</t>
  </si>
  <si>
    <t>Перемычка Красноарм. 9-11</t>
  </si>
  <si>
    <t>АВБбШв  4*120</t>
  </si>
  <si>
    <t>№5 Красно-армейская11</t>
  </si>
  <si>
    <t>№17 Волховская 32 КД1</t>
  </si>
  <si>
    <t>№8 Волховская 32 КД1</t>
  </si>
  <si>
    <t>№6 Волховская 32 КД2</t>
  </si>
  <si>
    <t>АСБ 4х150</t>
  </si>
  <si>
    <t>№10Красно-армейская13</t>
  </si>
  <si>
    <t>ААБ  3*70</t>
  </si>
  <si>
    <t>№11  Волховск.26</t>
  </si>
  <si>
    <t>АВБбШв  3*120+1х25</t>
  </si>
  <si>
    <t>№13  Волховск.26</t>
  </si>
  <si>
    <t>АВБбШв 3*120+1х25</t>
  </si>
  <si>
    <t>№6 Волховск.30</t>
  </si>
  <si>
    <t>Перемычка Красн.11-Красн.13</t>
  </si>
  <si>
    <t>Перемычка Волховск.32 (КД1-КД2)</t>
  </si>
  <si>
    <t>КГ 4х120</t>
  </si>
  <si>
    <t>Перемычка Волховск.32-Волхов.30 (КД1-КД1)</t>
  </si>
  <si>
    <t>АСБ 3х120+35</t>
  </si>
  <si>
    <t>Перемычка Волховск.32-Волхов.30 (КД2-КД2)</t>
  </si>
  <si>
    <t>Перемычка Волхов.30-Волхов.28 (КД1-КД1)</t>
  </si>
  <si>
    <t>АВВБ 4х70</t>
  </si>
  <si>
    <t>Перемычка Волхов.30-Волхов.28 (КД2-КД1)</t>
  </si>
  <si>
    <t>Объект № 34 ф.201-11 от ТП-76б до ТП-76а</t>
  </si>
  <si>
    <t>КЛ-6кВ от ТП-76б до ТП-76а</t>
  </si>
  <si>
    <t>ТП-76а</t>
  </si>
  <si>
    <t>№7   7а  Строителей</t>
  </si>
  <si>
    <t>АНРБ 2*(3х70)</t>
  </si>
  <si>
    <t>КЛ-6кВ от ТП-76а до ТП-79</t>
  </si>
  <si>
    <t>№17   7а  Строителей</t>
  </si>
  <si>
    <t>№9    Строителей 7б</t>
  </si>
  <si>
    <t>АВБ 3*120+35</t>
  </si>
  <si>
    <t>№6   Строителей 7б</t>
  </si>
  <si>
    <t>№8   Строителей  11</t>
  </si>
  <si>
    <t>Перемычка Строителей 7а</t>
  </si>
  <si>
    <t>АВРБ 4х95</t>
  </si>
  <si>
    <t>Перемычка Строит.7б-Строител.13</t>
  </si>
  <si>
    <t>№14 Строителей 9 общежитие</t>
  </si>
  <si>
    <t>№13 Строителей 11</t>
  </si>
  <si>
    <t>АВШВ 3х120+1х35</t>
  </si>
  <si>
    <t>№5 Строителей 9 общежитие</t>
  </si>
  <si>
    <t>АВБ 3х185+1х50</t>
  </si>
  <si>
    <t>Объект № 35 ф.201-11 от ТП-79 до ЛР-210</t>
  </si>
  <si>
    <t>КЛ-6кВ выход с ТП-79 на опору</t>
  </si>
  <si>
    <t>ВЛ-6кВ  от ТП-79 до опоры с ЛР-210</t>
  </si>
  <si>
    <t>КЛ-10кВ опора №28 - ввод  на ТП-78</t>
  </si>
  <si>
    <t>ЦАСБ2л 3*185</t>
  </si>
  <si>
    <t>№4 Архив военкомата</t>
  </si>
  <si>
    <t>СБ 3х120</t>
  </si>
  <si>
    <t>КЛ-6кВ от ТП-78 до ТП - 91</t>
  </si>
  <si>
    <t>2*ААШВ 3*70</t>
  </si>
  <si>
    <t>Объект № 36 ф.201-11 от  ЛР-210 до ТП-96</t>
  </si>
  <si>
    <t>ВЛ-6кВ  от  ЛР-210 до  ТП- 96</t>
  </si>
  <si>
    <t>Объект № 37 ф.201-06 от ПС-201 до ЛР-61</t>
  </si>
  <si>
    <t>ВЛ-6кВ от ПС-201 до ТП 50 а</t>
  </si>
  <si>
    <t>201-06</t>
  </si>
  <si>
    <t>А120   А 150</t>
  </si>
  <si>
    <t>КЛ-6кВ опора - ввод на ТП-50а</t>
  </si>
  <si>
    <t>ТП-50а</t>
  </si>
  <si>
    <t>№11  Насосная 12</t>
  </si>
  <si>
    <t>КЛ-6кВ выход с ТП-50а на опору</t>
  </si>
  <si>
    <t>ААБ 3х240</t>
  </si>
  <si>
    <t>ВЛ-6кВ от ТП-50а  до  опоры  с ЛР-61</t>
  </si>
  <si>
    <t>А120  А 95</t>
  </si>
  <si>
    <t>КЛ-6кВ от ТП-50а до  ТП - 50</t>
  </si>
  <si>
    <t>Объект № 38 ф.201-06 от  ЛР-61 до ЛР-62</t>
  </si>
  <si>
    <t>ВЛ-6кВ от ЛР-61 до  опоры  с ЛР-62,63,65</t>
  </si>
  <si>
    <t>А 70</t>
  </si>
  <si>
    <t>КЛ-6кВ опора №50 - ввод на ТП-81</t>
  </si>
  <si>
    <t>КЛ-6кВ опора №51 - ввод на ТП-81</t>
  </si>
  <si>
    <t>ААШВ 3*95</t>
  </si>
  <si>
    <t>КЛ-6кВ опора 9 - ввод на ТП-45а</t>
  </si>
  <si>
    <t>ААШВ 3*150</t>
  </si>
  <si>
    <t>ТП-45а</t>
  </si>
  <si>
    <t xml:space="preserve">№2 Волкова </t>
  </si>
  <si>
    <t>СИП 2А 3х70+1х95+1х25</t>
  </si>
  <si>
    <t>КЛ-0,4 кВ от ТП-45а до опоры ВЛ</t>
  </si>
  <si>
    <t>ВЛ-6 кВ отпайка на ТП-45а</t>
  </si>
  <si>
    <t>А70</t>
  </si>
  <si>
    <t xml:space="preserve">№4 Волкова </t>
  </si>
  <si>
    <t>№3 Пожарная</t>
  </si>
  <si>
    <t>А50; СИП 4 4х16</t>
  </si>
  <si>
    <t>№7 Пожарная гаражи</t>
  </si>
  <si>
    <t>№ 5 Боровая, Беломорская</t>
  </si>
  <si>
    <t>А50; СИП 2А 3х35+1х50+1х16</t>
  </si>
  <si>
    <t>КЛ-0,4 от ТП-45а до опоры ВЛ</t>
  </si>
  <si>
    <t>АСБ 3*120+1*50</t>
  </si>
  <si>
    <t>1604       274</t>
  </si>
  <si>
    <t>А16 СИП</t>
  </si>
  <si>
    <t>АВВГ 2*10</t>
  </si>
  <si>
    <t>Объект № 39 ф.35-06 от  ЛР-65 до ТП-48</t>
  </si>
  <si>
    <t>ВЛ-6кВ от ЛР-65 до ТП-48</t>
  </si>
  <si>
    <t>КЛ-6кВ опора - ввод на ТП-48</t>
  </si>
  <si>
    <t>Объект № 40 ф.201-06 от  ЛР-63 до ТП-15</t>
  </si>
  <si>
    <t>ВЛ-6кВ от ЛР-63 до ТП-15</t>
  </si>
  <si>
    <t>А70        СИП3 1х120</t>
  </si>
  <si>
    <t>ул.Горького</t>
  </si>
  <si>
    <t>СИП 2а3х70+1х95</t>
  </si>
  <si>
    <t>№4 Сосновая 11</t>
  </si>
  <si>
    <t>АВШвб 3х120</t>
  </si>
  <si>
    <t>КЛ-6кВ опора - ввод на ТП-15</t>
  </si>
  <si>
    <t>№12 ул. Сосновая</t>
  </si>
  <si>
    <t>СИП 2а 3х70+1х95+1х16; 3х50+1х50+1х16; 2х14; 4х16</t>
  </si>
  <si>
    <t>Выход на опору №1</t>
  </si>
  <si>
    <t>КЛ-6кВ от ТП-15 до ТП-44</t>
  </si>
  <si>
    <t>№11 Сосновая 11а</t>
  </si>
  <si>
    <t>№13 Сосновая 9</t>
  </si>
  <si>
    <t>№16 Сосновая 9а</t>
  </si>
  <si>
    <t>№18 Сосновая 9а</t>
  </si>
  <si>
    <t>№20 Сосновая 9а</t>
  </si>
  <si>
    <t>№22 Сосновая 9а</t>
  </si>
  <si>
    <t>Перемычка Сосновая9а-Сосновая11а</t>
  </si>
  <si>
    <t>Перемычка Сосновая 9-11</t>
  </si>
  <si>
    <t>№7 Школа №4</t>
  </si>
  <si>
    <t>АВВБ 3зх50+1х16</t>
  </si>
  <si>
    <t>№9 Школа №4</t>
  </si>
  <si>
    <t>КЛ-6кВ опора - ввод на ТП-45</t>
  </si>
  <si>
    <t>ААШВ3*120</t>
  </si>
  <si>
    <t>№1 Сенная</t>
  </si>
  <si>
    <t>А50; А16</t>
  </si>
  <si>
    <t>Выход на ВЛ №1</t>
  </si>
  <si>
    <t>№2  Больничная нечётная сторона</t>
  </si>
  <si>
    <t>1966   2017</t>
  </si>
  <si>
    <t>СИП 2а 3х50+1х70+1х16; СИП 2а 3х70+1х95; СИП 4 4х16</t>
  </si>
  <si>
    <t>№3 Больничная чётная сторона</t>
  </si>
  <si>
    <t>СИП 4 4х70; 4х25</t>
  </si>
  <si>
    <t>Выход на ВЛ№3</t>
  </si>
  <si>
    <t>№4 ул. Горького, Физкультурная</t>
  </si>
  <si>
    <t>А50; А35; А16; СИП 2х16</t>
  </si>
  <si>
    <t>Выход на ВЛ№4</t>
  </si>
  <si>
    <t>№8 коттеджи ул. Горького</t>
  </si>
  <si>
    <t>А50; СИП 4х16</t>
  </si>
  <si>
    <t>Выход на ВЛ №8</t>
  </si>
  <si>
    <t>СБ 4*50</t>
  </si>
  <si>
    <t>Объект № 41 ф.201-06 от ЛР-62 дл ТП-46</t>
  </si>
  <si>
    <t>ВЛ-6кВ от ЛР-62 до ТП-46</t>
  </si>
  <si>
    <t>№3  Транспор-тный  пер.</t>
  </si>
  <si>
    <t>КЛ-6кВ опора - ввод на ТП-46</t>
  </si>
  <si>
    <t xml:space="preserve"> АСБ 3х150</t>
  </si>
  <si>
    <t>№5 Садовая</t>
  </si>
  <si>
    <t>СИП 3*50+70+16, 3х35+1х50+1х16; 2*16</t>
  </si>
  <si>
    <t>АВБбШв 3х120+1х35</t>
  </si>
  <si>
    <t>№7  Погринская, Садовая</t>
  </si>
  <si>
    <t>СИП 3*50+70+16,2*16</t>
  </si>
  <si>
    <t>№8  Гражданская</t>
  </si>
  <si>
    <t>СИП 3*50+70+16; 2х16</t>
  </si>
  <si>
    <t>2хАВБбШв 3х120+1х36</t>
  </si>
  <si>
    <t>№9     ДОСААФ</t>
  </si>
  <si>
    <t>СИП  2А 3х70+1х95+1х16; СИП 4 4х25</t>
  </si>
  <si>
    <t>АпВбШп 4х50</t>
  </si>
  <si>
    <t>А16, СИП</t>
  </si>
  <si>
    <t>ВВГ 2*6, 4*6</t>
  </si>
  <si>
    <t>Объект № 42 ф.201-06 от   ТП-46 до ТП-46а</t>
  </si>
  <si>
    <t>КЛ-6кВ выход с ТП-46 на опору</t>
  </si>
  <si>
    <t>ТП-46а</t>
  </si>
  <si>
    <t>№4 Магазин</t>
  </si>
  <si>
    <t>СИП  2А 3х35+1х50+1х16</t>
  </si>
  <si>
    <t>ААБ   3*120</t>
  </si>
  <si>
    <t>ВЛ-6кВ от  ТП-46 до ТП-46а</t>
  </si>
  <si>
    <t>№5 Песочная</t>
  </si>
  <si>
    <t>СИП  2А 3х70+1х95+1х16</t>
  </si>
  <si>
    <t>КЛ-6кВ опора - ввод на ТП-46а</t>
  </si>
  <si>
    <t>ААБ3*185</t>
  </si>
  <si>
    <t>№10 Старая котельная</t>
  </si>
  <si>
    <t>Выход с ТП на ВЛ№10</t>
  </si>
  <si>
    <t>Отпайка на ТП-46а от ВЛЗ-10 кВ ф.267-14</t>
  </si>
  <si>
    <t>№15 Лесхоз</t>
  </si>
  <si>
    <t>Выход с ТП на ВЛ№15</t>
  </si>
  <si>
    <t>КЛ-10 кВ от оп.13 до ТП-46а</t>
  </si>
  <si>
    <t xml:space="preserve"> Вводы воздушные</t>
  </si>
  <si>
    <t>А-25, СИП</t>
  </si>
  <si>
    <t>АВВГ 4*35   ВВГ 2*10</t>
  </si>
  <si>
    <t>Объект № 43 ф.35-03 от  оп.№ 82 до ЛР-56 (ТП-54, ТП-117, ТП-119)</t>
  </si>
  <si>
    <t>ВЛ-6кВ отпайка на  ТП-53 через ЛР-6кВ</t>
  </si>
  <si>
    <t>СИП3 1х35</t>
  </si>
  <si>
    <t>№2 жилфонд д.Погра</t>
  </si>
  <si>
    <t>245    100</t>
  </si>
  <si>
    <t>СИП 3х70+1х95+1х16;  СИП 3х25+1х35</t>
  </si>
  <si>
    <t>ВЛ-6кВ от оп.№82 до ЛР-56</t>
  </si>
  <si>
    <t>№1 ул. Счастливая 28, 32, 34, 36</t>
  </si>
  <si>
    <t>СИП 3х70+1х95+1х16, 4х25</t>
  </si>
  <si>
    <t xml:space="preserve">№3 пер. Ясный </t>
  </si>
  <si>
    <t>ВЛ-6кВ отпайка на СТП-117</t>
  </si>
  <si>
    <t>ТП-117</t>
  </si>
  <si>
    <t>№2 Прохладная, Счастливая 21,23</t>
  </si>
  <si>
    <t>СИП2а 3х70+1х95+1х16, СИП4 4х25, 2х16</t>
  </si>
  <si>
    <t>ВЛ-6 кВ отпайка ф. 35-03  от ТП-54 до ТП-119</t>
  </si>
  <si>
    <t>ТП-119</t>
  </si>
  <si>
    <t>№1 ВЛ-0,4 кВ ф. №1 от ТП-119</t>
  </si>
  <si>
    <t>СИП2а 3х95+1х95+1х25; СИП4 4х25</t>
  </si>
  <si>
    <t>№2 ВЛ-0,4 кВ ф. №2 от ТП-119</t>
  </si>
  <si>
    <t>СИП2а 3х95+1х95+1х25</t>
  </si>
  <si>
    <t>Объект № 44 ф.201-06 от   ТП-46а до ТП-97</t>
  </si>
  <si>
    <t>КЛ-6кВ от ТП-46а до   ТП - 97</t>
  </si>
  <si>
    <t>ААб 3*185; АСБ 3*95</t>
  </si>
  <si>
    <t>Объект № 45 ф.201-06 от   ТП-97 до ТП-71</t>
  </si>
  <si>
    <t xml:space="preserve">КЛ-6кВ от ТП-97 до ТП 71 </t>
  </si>
  <si>
    <t>КЛ-6кВ от ТП-71 до  ТП - 49</t>
  </si>
  <si>
    <t>СБ 3*50</t>
  </si>
  <si>
    <t>Объект № 46 ф.201-06 от   ТП-46 до ТП-75</t>
  </si>
  <si>
    <t>КЛ-6кВ от ТП-46 до ТП-75</t>
  </si>
  <si>
    <t>Объект № 47 ф.201-06 от   ТП-75 до ТП-49</t>
  </si>
  <si>
    <t>КЛ-6кВ от ТП-75 до  ТП - 49</t>
  </si>
  <si>
    <t>ВЛ-6 кВ  от оп.4 до оп.16 (ТП-49)</t>
  </si>
  <si>
    <t xml:space="preserve"> А-50; СИП-3 1х120</t>
  </si>
  <si>
    <t>Объект № 48 ф.201-14 от   ПС-201 до ТП-39</t>
  </si>
  <si>
    <t>ВЛ-6кВ от ПС-201 до   ТП-39</t>
  </si>
  <si>
    <t>201-14</t>
  </si>
  <si>
    <t>КЛ-6кВ опора 28 - ввод на ТП-39</t>
  </si>
  <si>
    <t>№3 ДК</t>
  </si>
  <si>
    <t>№6  ДК</t>
  </si>
  <si>
    <t>Объект № 49 ф.201-14 от   ТП-39 до ТП-101</t>
  </si>
  <si>
    <t>КЛ-6кВ от ТП-39 до  ТП - 86</t>
  </si>
  <si>
    <t>КЛ-6кВ от ТП-86 до  ТП - 101</t>
  </si>
  <si>
    <t>№3 Гараж ПГЭС</t>
  </si>
  <si>
    <t>СИП 4 4х16</t>
  </si>
  <si>
    <t>№1  Ленина 9</t>
  </si>
  <si>
    <t>ААШв 3х120</t>
  </si>
  <si>
    <t>Перемычка Ленина11-Культуры10</t>
  </si>
  <si>
    <t>АСБ 3х120+25</t>
  </si>
  <si>
    <t>№17 Культуры10</t>
  </si>
  <si>
    <t>№19 Ленина 11</t>
  </si>
  <si>
    <t>№ 14  Ленина 9</t>
  </si>
  <si>
    <t>Объект № 50 ф.201-14 от   ТП-101 до ТП-100</t>
  </si>
  <si>
    <t>КЛ-6кВ от ТП-101 до  ТП - 100</t>
  </si>
  <si>
    <t>АСБ 3х240; ААШВ 3х240</t>
  </si>
  <si>
    <t>№1 Ленина13</t>
  </si>
  <si>
    <t>КЛ-6кВ от ТП-100 до  ТП - 42</t>
  </si>
  <si>
    <t>№4 Комсомольская15а</t>
  </si>
  <si>
    <t>№7 Ленина13а (кольцо ТП-16)</t>
  </si>
  <si>
    <t>№18 Ленина 13</t>
  </si>
  <si>
    <t>№13 Комсо-мольская15а</t>
  </si>
  <si>
    <t>№17  Ленина13</t>
  </si>
  <si>
    <t>№2 Д/сад №12</t>
  </si>
  <si>
    <t>№12 Д/сад №12</t>
  </si>
  <si>
    <t>ААВБ 3х95+1х35</t>
  </si>
  <si>
    <t>Перемычка Ленина 13 (КД1-КД2)</t>
  </si>
  <si>
    <t>Перемычка Комсом.15а-Ленина 13</t>
  </si>
  <si>
    <t>Объект № 51 ф.201-14 от   ТП-100 до ТП-16</t>
  </si>
  <si>
    <t>КЛ-6кВ от ТП-100 до ТП - 16</t>
  </si>
  <si>
    <t>ААБ 3*150; АСБ 3х150</t>
  </si>
  <si>
    <t>№1 Свирская 62</t>
  </si>
  <si>
    <t>КЛ-6кВ от ТП-16 до  ТП - 91</t>
  </si>
  <si>
    <t>№12 Комсом.16</t>
  </si>
  <si>
    <t>ВВГ 3х120+1х50</t>
  </si>
  <si>
    <t>№19 Комсом. 16</t>
  </si>
  <si>
    <t>ВБбШв 3х120+1х50</t>
  </si>
  <si>
    <t>№13 Комсом.17</t>
  </si>
  <si>
    <t>АВБбШв 3х185+50</t>
  </si>
  <si>
    <t>№20 Комсом.19</t>
  </si>
  <si>
    <t>№9  Ленина 13а</t>
  </si>
  <si>
    <t>№ 8  Свирская 62</t>
  </si>
  <si>
    <t>Перемычка Комсом.19-Комсом.17</t>
  </si>
  <si>
    <t>Объект № 52 ф.201-14 от   ТП-39 до ТП-42</t>
  </si>
  <si>
    <t>КЛ-6кВ от ТП-39 до ТП - 42</t>
  </si>
  <si>
    <t>№ 7 Ленина 8,10,12</t>
  </si>
  <si>
    <t>СИП2а 3х70+1х95, СИП2а 3х50+1х70</t>
  </si>
  <si>
    <t>КЛ-0,4 от ТП-42 до опоры 1</t>
  </si>
  <si>
    <t>АПШВ 2*(3*50+25)</t>
  </si>
  <si>
    <t>№ 4 Дет. Сад №11</t>
  </si>
  <si>
    <t>№2   Ленина 14</t>
  </si>
  <si>
    <t>АВБбШв 3х50+1х25</t>
  </si>
  <si>
    <t>№3  Ленина 16а</t>
  </si>
  <si>
    <t>№5 Ленина 18</t>
  </si>
  <si>
    <t>АСБ 3х95+35</t>
  </si>
  <si>
    <t>Перемычка Ленина18-Ленина20</t>
  </si>
  <si>
    <t>№9  Ленина 16</t>
  </si>
  <si>
    <t>№10  Ленина 12</t>
  </si>
  <si>
    <t>Перемычка Ленина12-Ленина10</t>
  </si>
  <si>
    <t>№14 Ленина 14а</t>
  </si>
  <si>
    <t>ААШВ 4*50</t>
  </si>
  <si>
    <t>№15  Ленина 20</t>
  </si>
  <si>
    <t>АСБ  3х95</t>
  </si>
  <si>
    <t>Перемычка Ленина10-Ленина8</t>
  </si>
  <si>
    <t>№8 Ленина 12</t>
  </si>
  <si>
    <t>Перемычка Ленина 14-Ленина 16</t>
  </si>
  <si>
    <t>Перемычка Ленина 16а-Ленина 14а</t>
  </si>
  <si>
    <t>Объект № 53 ф.201-14 от   ТП-42 до ТП-41</t>
  </si>
  <si>
    <t>КЛ-6кВ от ТП-42 до  ТП - 41</t>
  </si>
  <si>
    <t>№11   Констит.3 РП-41-11</t>
  </si>
  <si>
    <t>АВПБ 3х185+50</t>
  </si>
  <si>
    <t>№13 Комсо-мольская 9</t>
  </si>
  <si>
    <t>АПВББ 3х185+1х50</t>
  </si>
  <si>
    <t>№12 Комсо-мольская 7</t>
  </si>
  <si>
    <t>СБ 3х95+35</t>
  </si>
  <si>
    <t>№7 Конституции 1а</t>
  </si>
  <si>
    <t>АСБ 3х185+50</t>
  </si>
  <si>
    <t>№8 Конституции 5а</t>
  </si>
  <si>
    <t>55                        55</t>
  </si>
  <si>
    <t>2ААБ 3х35+1х16</t>
  </si>
  <si>
    <t>№4 Конституции 5а</t>
  </si>
  <si>
    <t>№9 Конституции 5а</t>
  </si>
  <si>
    <t>ААБ 3х50+16</t>
  </si>
  <si>
    <t>№3 Комсомольская 5</t>
  </si>
  <si>
    <t>АСБ 3х120         АВБбШв 4х120</t>
  </si>
  <si>
    <t>№6 Комсомольская 5</t>
  </si>
  <si>
    <t>№10 Комсомольская 9</t>
  </si>
  <si>
    <t>Перемычка Комсомольская 5 - Конституции 3 РП-41-11</t>
  </si>
  <si>
    <t>Перемычка Конституции 3 (РЩ дома- РП-41-11)</t>
  </si>
  <si>
    <t>КРПТ 3х70+1х25</t>
  </si>
  <si>
    <t>Перемычка  (КД1-2) Комсо-мольская 5</t>
  </si>
  <si>
    <t>№2 Конституции 3а</t>
  </si>
  <si>
    <t>Перемычка Констит.1а-Констит.3а</t>
  </si>
  <si>
    <t>Перемычка Комсомол.5-Комсом.7</t>
  </si>
  <si>
    <t>Перемычка Комсомол.5-Констит.3 РЩ дома</t>
  </si>
  <si>
    <t>Объект № 54 ф.201-14 от   ТП-41 до ТП-85</t>
  </si>
  <si>
    <t>КЛ-6кВ от ТП-41 до  ТП - 85</t>
  </si>
  <si>
    <t>№2 Комсо-мольская2</t>
  </si>
  <si>
    <t>2017  1972</t>
  </si>
  <si>
    <t>45          45</t>
  </si>
  <si>
    <t>АВБбШв 4х120           АСБ 3х35+1х16</t>
  </si>
  <si>
    <t>№3 Комсо-мольская3</t>
  </si>
  <si>
    <t>АВВБ  3х185+50</t>
  </si>
  <si>
    <t>№4 Комсо-мольская2а</t>
  </si>
  <si>
    <t>№6 Комсо-мольская1</t>
  </si>
  <si>
    <t>№7 Комсо-мольская1</t>
  </si>
  <si>
    <t>Перемычка Комсомол.1 (КД1-КД2)</t>
  </si>
  <si>
    <t>СБ 3х95</t>
  </si>
  <si>
    <t>№9 Комсо-мольская2</t>
  </si>
  <si>
    <t>Перемычка Комсомол.2 (КД1-КД2)</t>
  </si>
  <si>
    <t>ААЛОЖ 3х120</t>
  </si>
  <si>
    <t>Перемычка Комсом.2а-Комсом.2б</t>
  </si>
  <si>
    <t>Перемычка Комсом.3-Комсом.5</t>
  </si>
  <si>
    <t>Перемычка Комсом.2-Комсом.2а</t>
  </si>
  <si>
    <t>Объект № 55 ф.201-15 от   ПС-201 до ТП-40</t>
  </si>
  <si>
    <t>ВЛ-6кВ от ПС-201 до   ТП-40</t>
  </si>
  <si>
    <t>201-15</t>
  </si>
  <si>
    <t>№ 3  Насосная</t>
  </si>
  <si>
    <t>СИП 2А 3х35+50</t>
  </si>
  <si>
    <t>Выход от ТП-40 на оп.1</t>
  </si>
  <si>
    <t>Перемычка  Наб. Красн. Флота 2 - Ленина 6</t>
  </si>
  <si>
    <t>1974     2011</t>
  </si>
  <si>
    <t>70             70</t>
  </si>
  <si>
    <t>АСБ 3*95+35               АВБбШв 4х70</t>
  </si>
  <si>
    <t>Перемычка Ленина 8-Ленина 6</t>
  </si>
  <si>
    <t>КЛ-6кВ от ТП-40 до  ТП - 41</t>
  </si>
  <si>
    <t>№1 Наб. Красн.Флота</t>
  </si>
  <si>
    <t>СИП4  2*16</t>
  </si>
  <si>
    <t>№4 Наб.Кр.Флота, 2</t>
  </si>
  <si>
    <t>Объект № 56 ф.201-15 от   ТП-40 до ТП-44</t>
  </si>
  <si>
    <t>КЛ-6кВ от ТП-40 до ТП-44</t>
  </si>
  <si>
    <t>АСБ2л 3*185</t>
  </si>
  <si>
    <t>№2 Центр Д и К</t>
  </si>
  <si>
    <t>№7 Сосновая 13а</t>
  </si>
  <si>
    <t>КЛ-6кВ от ТП-44 до  ТП - 85</t>
  </si>
  <si>
    <t>№6 Комсо-мольская2б</t>
  </si>
  <si>
    <t>Перемычка Сосновая 13а - 13б</t>
  </si>
  <si>
    <t>№3 Сосновая 13б</t>
  </si>
  <si>
    <t>№5 (Сарай Центра Д и К) Сосновая 13а, 13б резерв</t>
  </si>
  <si>
    <t>Объект № 57 ф.201-15 от   ТП-44 до ТП-93</t>
  </si>
  <si>
    <t>КЛ-6кВ от ТП-44 до   ТП - 93</t>
  </si>
  <si>
    <t>ААШВ 3х120;     ААБ 3х120; АСБ2л 3х150</t>
  </si>
  <si>
    <t>Перемычка Больничн.19-Волкова25 (РП-93-10-1 - РП-93-10-2)</t>
  </si>
  <si>
    <t>ААШВ 3х120             АВВГ 4х120</t>
  </si>
  <si>
    <t xml:space="preserve">КЛ-6кВ от ТП-93 до ТП -15 </t>
  </si>
  <si>
    <t>Перемычка Больничная 19  -Волкова 25 (РП-93-18-1 - РП-93-10-3)</t>
  </si>
  <si>
    <t>№9 Волкова25 (РП-93-8-1)</t>
  </si>
  <si>
    <t>№16 Сосновая 15</t>
  </si>
  <si>
    <t>№12 Сосновая 15</t>
  </si>
  <si>
    <t>№15  Волкова 21</t>
  </si>
  <si>
    <t>АВБбШв 4*95</t>
  </si>
  <si>
    <t>Перемычка Волкова 25 (РП-93-10-2 - РП-93-10-3)</t>
  </si>
  <si>
    <t>№22   Волкова 21</t>
  </si>
  <si>
    <t>130       130</t>
  </si>
  <si>
    <t>СБ 3*150            АСБ 3х50+1х16</t>
  </si>
  <si>
    <t>№23   Больнич.19</t>
  </si>
  <si>
    <t>№11 Больнич.19, гаражи</t>
  </si>
  <si>
    <t>Перемычка Волкова 21 (РП-93-14 - РП-93-17)</t>
  </si>
  <si>
    <t>СБ 3х120+1х35</t>
  </si>
  <si>
    <t>Перемычка Волкова25 (РП-16-1)-Волкова27 (РП-16-2)</t>
  </si>
  <si>
    <t>Перемычка Волкова25 (РП-93-8-1)-Волкова27 (РП-93-8-2)</t>
  </si>
  <si>
    <t>Перемычка Волкова 27 (РП-93-8-2 - РП-93-16-2)</t>
  </si>
  <si>
    <t xml:space="preserve">Перемычка Больничн.19 (РП-93-18-1 - РП-93-18-2) </t>
  </si>
  <si>
    <t>Перемычка Больничн.19 (РП-93-10-1 - РП-93-18-2)</t>
  </si>
  <si>
    <t>№17 Сосновая19</t>
  </si>
  <si>
    <t>№20 Д/сад №21</t>
  </si>
  <si>
    <t>№14 Д/сад №21</t>
  </si>
  <si>
    <t>№2  Д/дом</t>
  </si>
  <si>
    <t>№4  Д/дом</t>
  </si>
  <si>
    <t>№18 Волкова 25</t>
  </si>
  <si>
    <t>№21 Волкова 25</t>
  </si>
  <si>
    <t>Объект № 58 ф.201-15 от   ТП-93 до ТП-95</t>
  </si>
  <si>
    <t>КЛ-6кВ от ТП-93 до  ТП - 95</t>
  </si>
  <si>
    <t xml:space="preserve">№17 Ленина  (Ларьки) </t>
  </si>
  <si>
    <t>СИП 4 2*16</t>
  </si>
  <si>
    <t>№3  д/с № 15</t>
  </si>
  <si>
    <t>АСБ 3х95+1х16</t>
  </si>
  <si>
    <t>Перемычка Ленина 30 (РП-95-1 - РП-95-10)</t>
  </si>
  <si>
    <t>№6 Ленина28 (РП-95-6)</t>
  </si>
  <si>
    <t>№7 Ленина32</t>
  </si>
  <si>
    <t>АПВБг 3х185+50</t>
  </si>
  <si>
    <t>№8 Ленина24 (РП-95-8-1)</t>
  </si>
  <si>
    <t>СБ 3х185+50</t>
  </si>
  <si>
    <t>№10 Ленина30 (РП-95-10)</t>
  </si>
  <si>
    <t>АСБ  3х95+35</t>
  </si>
  <si>
    <t>№1 Ленина30 (РП-95-1)</t>
  </si>
  <si>
    <t>АСБ  3х95+1х35</t>
  </si>
  <si>
    <t>№11 Ленина24 (РП-95-11-1)</t>
  </si>
  <si>
    <t>Перемычка Ленина 24 (РП-95-8-2 - РП-95-11-2)</t>
  </si>
  <si>
    <t>100        100           100           100</t>
  </si>
  <si>
    <t>АСБ 3х95+1х25</t>
  </si>
  <si>
    <t>№13 Волкова 31 (РП-95-13-1)</t>
  </si>
  <si>
    <t>Перемычка Волкова 31 (РП-95-13-1 - РП-43-3)</t>
  </si>
  <si>
    <t>№16  Ленина28 (РП-95-16)</t>
  </si>
  <si>
    <t>СБ  3х120</t>
  </si>
  <si>
    <t>№ 14        д/с  № 15</t>
  </si>
  <si>
    <t>Перемычка Ленина 24 - Комсомольская 6 (РП-95-11-2 - РП-43-1)</t>
  </si>
  <si>
    <t>Перемычка Ленина 24 (РП-95-8-1 - РП-95-8-2)</t>
  </si>
  <si>
    <t>Перемычка Ленина 24 (РП-95-11-1 - РП-95-11-2)</t>
  </si>
  <si>
    <t xml:space="preserve">Перемычка Волкова 37 (РП-95-5-2 - РП-95-7-2) </t>
  </si>
  <si>
    <t>Перемычка Волкова37-Волкова35</t>
  </si>
  <si>
    <t>АПШВ 3х95</t>
  </si>
  <si>
    <t>Перемычка Ленина32-Волкова37</t>
  </si>
  <si>
    <t>Перемычка Ленина 28 (РП-95-16 - РП-95-6)</t>
  </si>
  <si>
    <t xml:space="preserve">Перемычка Ленина 32 - Волкова 37  (РП-95-5-1 - РП-95-5-2) </t>
  </si>
  <si>
    <t>АПВБ 3х120</t>
  </si>
  <si>
    <t xml:space="preserve">№5 Ленина32 </t>
  </si>
  <si>
    <t>АПВБ 3х185+50</t>
  </si>
  <si>
    <t>№2 КБО</t>
  </si>
  <si>
    <t>ААБ 3х150+1х50</t>
  </si>
  <si>
    <t>№4 КБО</t>
  </si>
  <si>
    <t>АБВВ 3х120+1х50</t>
  </si>
  <si>
    <t>№9 КБО</t>
  </si>
  <si>
    <t>АБВВ 3х150+1х50</t>
  </si>
  <si>
    <t>№12 КБО</t>
  </si>
  <si>
    <t>СБ 3х120+1х50</t>
  </si>
  <si>
    <t>Объект № 59 ф.201-15 от   ТП-95 до ТП-43</t>
  </si>
  <si>
    <t>КЛ-6кВ от ТП-95 до  ТП - 43</t>
  </si>
  <si>
    <t>АСБ2л 3х185; ААШВ 3х185</t>
  </si>
  <si>
    <t>№7 ВЛ Волкова,29</t>
  </si>
  <si>
    <t>СИП 4 4х70</t>
  </si>
  <si>
    <t>Выход с ТП-43 на опору 1</t>
  </si>
  <si>
    <t>АВВГ 4х150</t>
  </si>
  <si>
    <t>КЛ-6кВ от ТП-43 до  ТП - 85</t>
  </si>
  <si>
    <t>АСБ2л 3х185; АСБ 3х240</t>
  </si>
  <si>
    <t>Ввод от оп.7 в здание Волкова 29</t>
  </si>
  <si>
    <t>№8 Волкова 29</t>
  </si>
  <si>
    <t>№7 Комсомольская 6а</t>
  </si>
  <si>
    <t>№13 Комсо-мольская 6а</t>
  </si>
  <si>
    <t>№14 Комсомольская 6а</t>
  </si>
  <si>
    <t>№15  Волкова 31</t>
  </si>
  <si>
    <t>№6 Сосновая19</t>
  </si>
  <si>
    <t>30      180</t>
  </si>
  <si>
    <t>АВБбШв 4х120  АВБбШв 4х150</t>
  </si>
  <si>
    <t>№3 Волкова 31</t>
  </si>
  <si>
    <t xml:space="preserve">АВБбШв 4*120       </t>
  </si>
  <si>
    <t>№18 Комсомольская 6а</t>
  </si>
  <si>
    <t>№1 Комсомольская 6</t>
  </si>
  <si>
    <t>328   328</t>
  </si>
  <si>
    <t>АВБбШв 4*120       АВБбШв 4*120</t>
  </si>
  <si>
    <t>Перемычка Комс.6а-Комс.6 (РП-43-7-1 - РП-43-7-2)</t>
  </si>
  <si>
    <t>АСБ 3х95+25</t>
  </si>
  <si>
    <t>Перемычка Комсом.6 (КД1-КД2)</t>
  </si>
  <si>
    <t>1976      2013</t>
  </si>
  <si>
    <t>70          70</t>
  </si>
  <si>
    <t>АСБ 3х95+25 АВБбШв 4х95</t>
  </si>
  <si>
    <t>Перемычка Волкова 29-Волкова 31</t>
  </si>
  <si>
    <t>Объект № 60 ф.201-15 от   ТП-95 до ТП-90</t>
  </si>
  <si>
    <t>КЛ-6кВ от ТП-95 до   ТП-90</t>
  </si>
  <si>
    <t>ЦАСБ2л 3*150</t>
  </si>
  <si>
    <t>№16  Частн.дом  Сосновая 34</t>
  </si>
  <si>
    <t>СИП 4 2х16</t>
  </si>
  <si>
    <t>№2  Ленина 27</t>
  </si>
  <si>
    <t>КЛ-6кВ от ТП-90 до  ТП-17</t>
  </si>
  <si>
    <t>№4 Ленина 27</t>
  </si>
  <si>
    <t>КЛ-6кВ от ТП-90 до  ТП-18</t>
  </si>
  <si>
    <t>№14 Горсети</t>
  </si>
  <si>
    <t>КЛ-10кВ от ТП-90 до  ТП-17</t>
  </si>
  <si>
    <t>№17 Ленина 23</t>
  </si>
  <si>
    <t>СБ 3х70+1х25</t>
  </si>
  <si>
    <t>№18  Ленина 27а</t>
  </si>
  <si>
    <t>АСБ 3х150+1х35</t>
  </si>
  <si>
    <t>№16 Ленина 21 (Общеж.)</t>
  </si>
  <si>
    <t>150            135</t>
  </si>
  <si>
    <t>АВБбШв 4х120            АВБбШв 4х120</t>
  </si>
  <si>
    <t>Перемычка Ленина 21- Ленина 19</t>
  </si>
  <si>
    <t>Перемычка Ленина 21- Ленина 23</t>
  </si>
  <si>
    <t>№13 до опоры у гаражей</t>
  </si>
  <si>
    <t>Объект № 61 ф.201-15 от   ТП-90 до ТП-91</t>
  </si>
  <si>
    <t>КЛ-10кВ от ТП-90 до  ТП - 91</t>
  </si>
  <si>
    <t>№9 Свирская</t>
  </si>
  <si>
    <t>СИП  2А 3х70+1х95+1х16; 4х35; 4х25</t>
  </si>
  <si>
    <t>Выход от ТП-91 до оп.1 ВЛ</t>
  </si>
  <si>
    <t>КЛ-6кВ от ТП-90 до ТП-91</t>
  </si>
  <si>
    <t>ААШв 3х185</t>
  </si>
  <si>
    <t>№10 Комсо-мольская14а</t>
  </si>
  <si>
    <t xml:space="preserve">№15 Свирская 78 </t>
  </si>
  <si>
    <t xml:space="preserve">№17 Свирская 78 </t>
  </si>
  <si>
    <t>№14 Военкомат</t>
  </si>
  <si>
    <t>Перемычка Свирская78 (КД1-КД2)</t>
  </si>
  <si>
    <t>Объект № 62 ф.201-15 от   ТП-91 до ТП-17</t>
  </si>
  <si>
    <t>КЛ-6кВ от ТП-91 до  ТП - 17</t>
  </si>
  <si>
    <t>№12 Комсом.14</t>
  </si>
  <si>
    <t>КЛ-10 кВ от ТП-91 до ТП-17</t>
  </si>
  <si>
    <t>АСБ2лШв 3х150</t>
  </si>
  <si>
    <t>№18 Комсомольскаяя 14</t>
  </si>
  <si>
    <t>КЛ-10 кВ от ТП-16 до ТП-17</t>
  </si>
  <si>
    <t>№3    Ленина 19</t>
  </si>
  <si>
    <t>№17 Комсомольская 16 (200001734)</t>
  </si>
  <si>
    <t>№8    Комсомольская 14а (200001733)</t>
  </si>
  <si>
    <t>№9   Ленина19</t>
  </si>
  <si>
    <t>АВБбШв 4х120 АСБ 4*120</t>
  </si>
  <si>
    <t>Объект № 63 ф. 35-06 от ТП-48 до ТП-57</t>
  </si>
  <si>
    <t>КЛ-6 кВ от ТП-48 до ТП-57</t>
  </si>
  <si>
    <t>АСБ-10  3х70</t>
  </si>
  <si>
    <t>Объект № 64  ф.201-14 от ВЛ-6 кВ до ТП-102</t>
  </si>
  <si>
    <t>ВЛЗ-6 кВ от ВЛ-6 кВ ф.201-14 до ТП-102</t>
  </si>
  <si>
    <t>СИП-3 1х120</t>
  </si>
  <si>
    <t>№ 2 Ж/д Исакова б/н</t>
  </si>
  <si>
    <t>КЛ-6 кВ ввод на ТП-102</t>
  </si>
  <si>
    <t>ЦАСБ-10 3х150</t>
  </si>
  <si>
    <t>№ 4 Ж/д Исакова б/н перемычка</t>
  </si>
  <si>
    <t>КЛ-6 кВ от ТП-102 до ТП-33</t>
  </si>
  <si>
    <t>АСБу 3х150</t>
  </si>
  <si>
    <t>№ 5 Ж/д Исакова</t>
  </si>
  <si>
    <t>№3 Пятёрочка</t>
  </si>
  <si>
    <t>АВБбШв 4х185         АВБбШв 4х240</t>
  </si>
  <si>
    <t>Объект № 65 ф.267-06 от ТП-18 до ТП-70</t>
  </si>
  <si>
    <t>КЛ-6 кв от ТП-18 до ТП-70</t>
  </si>
  <si>
    <t>АСБл-10 3х120</t>
  </si>
  <si>
    <t>КЛ-10 кВ от ТП-18 до ТП-70</t>
  </si>
  <si>
    <t>КЛ -10 кВ от ТП 87 до ТП 70</t>
  </si>
  <si>
    <t>ЦАСБ2л-10 3х185</t>
  </si>
  <si>
    <t>КЛ-10 кВ от ТП-70 до ТП-43</t>
  </si>
  <si>
    <t>Объект № 66 ТП-8, ТП-26 (фидер № 201-03)</t>
  </si>
  <si>
    <t>ВЛЗ-6 кВ отпайка на ТП-8</t>
  </si>
  <si>
    <t>ВЛЗ-6 кВ отпайка на     ТП-26</t>
  </si>
  <si>
    <t>№3 Заречная, Горная</t>
  </si>
  <si>
    <t>Выход от ТП-26 до оп.1 ВЛ</t>
  </si>
  <si>
    <t>№1 Метал-листов 7</t>
  </si>
  <si>
    <t>№2 Метал-листов 5</t>
  </si>
  <si>
    <t>Перемычка Металлистов 5 - Металлистов 7</t>
  </si>
  <si>
    <t>360                   96</t>
  </si>
  <si>
    <t>А16                        СИП</t>
  </si>
  <si>
    <t>ВВГ 4*6</t>
  </si>
  <si>
    <t>Объект № 57 ТП-98 (фидер № 201-06)</t>
  </si>
  <si>
    <t>ВЛЗ-6 кВ отпайка на ТП-98</t>
  </si>
  <si>
    <t>№ 6 пер. Пионерский</t>
  </si>
  <si>
    <t xml:space="preserve">СИП 2А 3х50+70+16; 3х25+1х35          </t>
  </si>
  <si>
    <t>Выход от ТП-98 на оп.1 ВЛ</t>
  </si>
  <si>
    <t>№ 5 пер. Загородный</t>
  </si>
  <si>
    <t>СИП 2А 3х50+70+1х16; 2х16</t>
  </si>
  <si>
    <t>№4 пер. Рабочий, Парковый, Сосновый</t>
  </si>
  <si>
    <t>СИП  3х35+1х50+1х16; 4х70; 2х16; А50; А35; А16</t>
  </si>
  <si>
    <t>№3 ул. Физкультурная</t>
  </si>
  <si>
    <t>СИП 2А 3*70+1*95+1*25</t>
  </si>
  <si>
    <t>Объект № 68 ТП-87 (фидер № 267-14 – временно)</t>
  </si>
  <si>
    <t>КЛ-10 кВ от ПС-267 до оп.1 ВЛЗ-10 кВ</t>
  </si>
  <si>
    <t>АПвПУ2г 3*(1* 150)</t>
  </si>
  <si>
    <t>№5 ул. Песочная 4-12</t>
  </si>
  <si>
    <t>СИП 2А 3х70+1х95+1х16; 3х35+1х50+1х16; 2х16</t>
  </si>
  <si>
    <t>Выход от ТП-87 на оп.1</t>
  </si>
  <si>
    <t>ВЛЗ-10 кВ от ПС-267 до ТП-87</t>
  </si>
  <si>
    <t>СИП3 3х120</t>
  </si>
  <si>
    <t>№10 пер. Парковый</t>
  </si>
  <si>
    <t>СИП 2А 3х35+1х5-+1х16</t>
  </si>
  <si>
    <t>Ввод от оп.87 ВЛЗ-10 кВ до ТП-87</t>
  </si>
  <si>
    <t>№12 ул. Песочная 13-26</t>
  </si>
  <si>
    <t>СИП 2А 3х70+1х95+1х16; 2х16</t>
  </si>
  <si>
    <t>Объект № 69 ТП-92 (фидер № 201-13)</t>
  </si>
  <si>
    <t>КЛ-6 кВ от ТП-99 до  ТП-92</t>
  </si>
  <si>
    <t>№2 ВЛ-0,4кВ от ТП-92 фидер "Советская"</t>
  </si>
  <si>
    <t>СИП 2А 3*35+1*50</t>
  </si>
  <si>
    <t>№3 Гнаровск.14</t>
  </si>
  <si>
    <t>№5 Свирская 13</t>
  </si>
  <si>
    <t>№7 Свирская13</t>
  </si>
  <si>
    <t>№8 Свирская13</t>
  </si>
  <si>
    <t>АВБбШв 4х120; ААШВ 3х120</t>
  </si>
  <si>
    <t>№9 Полиция</t>
  </si>
  <si>
    <t>№4 Милиция (отопление)</t>
  </si>
  <si>
    <t>№2 Выход от ТП-92 на оп.1</t>
  </si>
  <si>
    <t>Объект № 70 ТП-47, ТП-72 (фидер № 201-06)</t>
  </si>
  <si>
    <t xml:space="preserve">Отпайка на ТП-47, ТП-72 от оп.71 ВЛ-6 кВ ф.201-06 </t>
  </si>
  <si>
    <t>№2  Конная Пр.Ленина 46-58</t>
  </si>
  <si>
    <t>А35,25</t>
  </si>
  <si>
    <t>Выход от ТП-47 на оп.1 ВЛ</t>
  </si>
  <si>
    <t>АШВ 3*70+50</t>
  </si>
  <si>
    <t>КЛ-6кВ опора - ввод на ТП-47</t>
  </si>
  <si>
    <t>№3  част.сект. пр.Ленина</t>
  </si>
  <si>
    <t>СИП 2А 3х70+1х95+1х16; 4х25; 2х16; А35</t>
  </si>
  <si>
    <t>№6  Железно-дорожная</t>
  </si>
  <si>
    <t>А35,16</t>
  </si>
  <si>
    <t>828            331</t>
  </si>
  <si>
    <t>АВВГ, ВВГ</t>
  </si>
  <si>
    <t>ВЛЗ-6 кВ отпайка на ТП-72 от отпайки на ТП-49 ф.35-03 (перемычка ф.201-06-ф.35-03)</t>
  </si>
  <si>
    <t>КЛ-6кВ опора - ввод на ТП-72</t>
  </si>
  <si>
    <t>Объект № 71 ТП-66 (фидер № 35-03)</t>
  </si>
  <si>
    <t>ВЛЗ-6 кВ  Отпайка на ТП-66</t>
  </si>
  <si>
    <t xml:space="preserve">КТП </t>
  </si>
  <si>
    <t>Жилфонд д.Валдома</t>
  </si>
  <si>
    <t>СИП 2А 3х95+1х95+1х16; 4х25+1х16; 2х16</t>
  </si>
  <si>
    <t>Выход с ТП на опору ВЛ</t>
  </si>
  <si>
    <t>Объект № 72 ТП-64 (фидер № 201-04)</t>
  </si>
  <si>
    <t>ВЛЗ-6 кВ отпайка на ТП-64 от оп.31 ф.201-04</t>
  </si>
  <si>
    <t>1. ул. Красная</t>
  </si>
  <si>
    <t>СИП  2А 3х50+1х70+1х16; 4х16; 2х16</t>
  </si>
  <si>
    <t>Выход с ТП на оп.1</t>
  </si>
  <si>
    <t>2. ул. Волховская</t>
  </si>
  <si>
    <t>СИП 3х35+1х50; 4х25</t>
  </si>
  <si>
    <t>Объект № 73 ТП-63 (фидер № 201-06)</t>
  </si>
  <si>
    <t>ВЛЗ-6 кВ отпайка на ТП-63 от оп.4 отпайки на ТП-45а ф.201-06</t>
  </si>
  <si>
    <t>№2 ул.Физкультурная 2-7</t>
  </si>
  <si>
    <t>СИП2а 3*50+1*70; 2х25</t>
  </si>
  <si>
    <t>Объект № 74 ТП-67 (фидер № 201-03)</t>
  </si>
  <si>
    <t>КЛ-6кВ от оп.6 до отпайки на ТП-67</t>
  </si>
  <si>
    <t>ЦАСБл 3*95</t>
  </si>
  <si>
    <t>№2 ул. Новгородская 22-28</t>
  </si>
  <si>
    <t>№3 пер. Комсомольский</t>
  </si>
  <si>
    <t>№4 ул. Лесная</t>
  </si>
  <si>
    <t>ВЛЗ-6 кВ отпайка на ТП-67 от оп.1 до ТП-67 ф.201-03</t>
  </si>
  <si>
    <t>СИП3 3х50+1х70</t>
  </si>
  <si>
    <t>№5 ул. Новгородская 1а-19</t>
  </si>
  <si>
    <t>СИП2а 3х35+1х50+1х15; 2х16</t>
  </si>
  <si>
    <t>ВЛ-6кВ отпайка  от ТП-67 до ТП-106</t>
  </si>
  <si>
    <t>СИП3 3х70</t>
  </si>
  <si>
    <t>СИП2а 3х35+1х50+1х16, СИП4 3х16</t>
  </si>
  <si>
    <t>Объект №75 ТП-103 (фидер №267-10)</t>
  </si>
  <si>
    <t>КЛ-10кВ от оп.ПС-267 до оп.№1</t>
  </si>
  <si>
    <t>267-10</t>
  </si>
  <si>
    <t>100              100            100</t>
  </si>
  <si>
    <t>АПвПу2г 1х150</t>
  </si>
  <si>
    <t>ВЛ-10кВ от оп.№1 до оп.№9</t>
  </si>
  <si>
    <t>КЛ-10кВ от оп.№9 до оп.№10</t>
  </si>
  <si>
    <r>
      <t>ВЛ-6кВ от оп.№10 до оп.№26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ЛР-210</t>
    </r>
  </si>
  <si>
    <t>Отпайка ВЛ-6кВ от оп.№14а на ТП-103</t>
  </si>
  <si>
    <t>КЛ-10кВ от оп.№26 до ТП-80</t>
  </si>
  <si>
    <t>Объект №76 ТП-108 (фидер №267-06)</t>
  </si>
  <si>
    <t>КЛ-10 кВ от ТП-43 до ТП-108</t>
  </si>
  <si>
    <t>ЦАСБ2л 3х120</t>
  </si>
  <si>
    <t>гр.№23 Сосновая11</t>
  </si>
  <si>
    <t>ВРГ 3*50+16</t>
  </si>
  <si>
    <t>КЛ-6кВ от ТП-44 до ТП-108</t>
  </si>
  <si>
    <t>гр.№22 ЦДиК</t>
  </si>
  <si>
    <t>АВБ 3х50+1х16</t>
  </si>
  <si>
    <t>гр.№3 Горького 28 корп 2</t>
  </si>
  <si>
    <t>АПвБбШп-1 4х240</t>
  </si>
  <si>
    <t>гр.№21 Горького 28 корп 2</t>
  </si>
  <si>
    <t>Горького 28 от РП до ГРЩ 2 перемычка</t>
  </si>
  <si>
    <t>2хАПвБбШп-1 4х120</t>
  </si>
  <si>
    <t>Горького 28 от РП до ГРЩ 1 перемычка</t>
  </si>
  <si>
    <t>Объект №77 ТП-114</t>
  </si>
  <si>
    <t>КЛ-10 кВ от ТП-108 до ТП-114</t>
  </si>
  <si>
    <t>АСБ2л 3х120</t>
  </si>
  <si>
    <t>гр.№6 наб. Красного флота 14</t>
  </si>
  <si>
    <t>КЛ-6кВ от ТП-41 до ТП-114</t>
  </si>
  <si>
    <t>гр.№12  наб. Красного флота 14</t>
  </si>
  <si>
    <t>Наименование источника    питания (фидера)</t>
  </si>
  <si>
    <t>В Л 6-10кВ</t>
  </si>
  <si>
    <t>КЛ 6-10  кВ</t>
  </si>
  <si>
    <t>КЛ 0,4 кВ</t>
  </si>
  <si>
    <t>диспетчерский №</t>
  </si>
  <si>
    <t>кол-во транс- ров, мощность</t>
  </si>
  <si>
    <t>1.</t>
  </si>
  <si>
    <t>2.</t>
  </si>
  <si>
    <t>11.</t>
  </si>
  <si>
    <t>12.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</si>
  <si>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</si>
  <si>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</si>
  <si>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</si>
  <si>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</si>
  <si>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</si>
  <si>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</si>
  <si>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</si>
  <si>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</si>
  <si>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</si>
  <si>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</si>
  <si>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</si>
  <si>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</si>
  <si>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</si>
  <si>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</si>
  <si>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</si>
  <si>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</si>
  <si>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</si>
  <si>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ГЭС 6</t>
  </si>
  <si>
    <t>РП- 2 РУ10</t>
  </si>
  <si>
    <t>ЗРУ</t>
  </si>
  <si>
    <t>ФРУ МХ-РП-2 КЛ-10(1)</t>
  </si>
  <si>
    <t>АСБ(3*240)</t>
  </si>
  <si>
    <t>1 С. Ш.</t>
  </si>
  <si>
    <t>ФРУ МХ-РП-2 КЛ-10(2)</t>
  </si>
  <si>
    <t>2 С. Ш.</t>
  </si>
  <si>
    <t>3 С. Ш.</t>
  </si>
  <si>
    <t>4 С.Ш.</t>
  </si>
  <si>
    <t>ГЭС-6</t>
  </si>
  <si>
    <t>Город 2-Город 1</t>
  </si>
  <si>
    <t>ф."Графтио"             ф."Автошкола"</t>
  </si>
  <si>
    <t>СИП 4х95+1х25А-35               А-35</t>
  </si>
  <si>
    <t>реконструкция 2010</t>
  </si>
  <si>
    <t>КЛ-0,4кВ от РП-2:                          ф."Трест-34"                        ф."ПУ-1"</t>
  </si>
  <si>
    <t>ВЛ-0,4кВ от РП-2 ф. "Кировский 21а"</t>
  </si>
  <si>
    <t>СИП2 3х50+1х50</t>
  </si>
  <si>
    <t>ГЭС 6- РП2 КЛ10</t>
  </si>
  <si>
    <t>2АПвБПг(3*240)</t>
  </si>
  <si>
    <t>РП-2 к вых. РП-1</t>
  </si>
  <si>
    <t xml:space="preserve">АСБ2л 3х240                    </t>
  </si>
  <si>
    <t>РП1 ф.1</t>
  </si>
  <si>
    <t>КЛ-10кВ ТП-10 -ТП-22</t>
  </si>
  <si>
    <t>СБ 3х50 569м.,АСБ 3х95 60м.,СБ 3х50 100м.</t>
  </si>
  <si>
    <t>КЛ-10кВ ТП-46 -ТП-47</t>
  </si>
  <si>
    <t xml:space="preserve">ААШВ 3х95 </t>
  </si>
  <si>
    <t>1х630
1х400</t>
  </si>
  <si>
    <t>КЛ-10кВ ТП-47 -ТП-10</t>
  </si>
  <si>
    <t>СБ 3х50 422м.,АСБ 3х95 60м., ААБ 3х70 209м.,ААБЛу 3х95 150м</t>
  </si>
  <si>
    <t>РП2 ф.16</t>
  </si>
  <si>
    <t>ТП173</t>
  </si>
  <si>
    <t>2Х630</t>
  </si>
  <si>
    <t>КЛ-10 РП2 - ТП173</t>
  </si>
  <si>
    <t>СБ 3х95-1228м  ААШВ 3х120-27м</t>
  </si>
  <si>
    <t>КЛ-0,4 ф."Мэрия №1"</t>
  </si>
  <si>
    <t>КЛ-0,4 ф."Мэрия №2"</t>
  </si>
  <si>
    <t>КЛ-0,4 ф."РММ"</t>
  </si>
  <si>
    <t>ТП-136</t>
  </si>
  <si>
    <t>ВЛИ-0,4кВ  от ТП-136</t>
  </si>
  <si>
    <t>КЛ-10 ТП136-173</t>
  </si>
  <si>
    <t>ААШВ 3х120-32м</t>
  </si>
  <si>
    <t>АСБ 3х120-72м</t>
  </si>
  <si>
    <t>ф.ПАТП</t>
  </si>
  <si>
    <t>СИП2А 3х50+1х50</t>
  </si>
  <si>
    <t>КЛ-10 ТП136-174</t>
  </si>
  <si>
    <t>АСБ 3х120-70м</t>
  </si>
  <si>
    <t>СБ 3х95-480м</t>
  </si>
  <si>
    <t>ТП-174</t>
  </si>
  <si>
    <t>КЛ-10 ТП174-175</t>
  </si>
  <si>
    <t>КЛ-0,4 ф.с/х УПР</t>
  </si>
  <si>
    <t>ААБ 3х50+0</t>
  </si>
  <si>
    <t>КЛ-0,4 ф.Волг.7</t>
  </si>
  <si>
    <t>КЛ-0,4 ф.Волг. 5б</t>
  </si>
  <si>
    <t>КЛ-0,4 ф.Новгор.8а</t>
  </si>
  <si>
    <t>КЛ-0,4 ф.Волг. 7а</t>
  </si>
  <si>
    <t>АПбШВ 3х120+1х50</t>
  </si>
  <si>
    <t>Новгородская 10-Новгородская 10а</t>
  </si>
  <si>
    <t>ТП175</t>
  </si>
  <si>
    <t>175-ВЛ</t>
  </si>
  <si>
    <t>ф.Строительная</t>
  </si>
  <si>
    <t>КЛ-10 ТП175-ТП176</t>
  </si>
  <si>
    <t>КЛ-0,4 ф."Шк№8 сил."</t>
  </si>
  <si>
    <t>АСБ 3х50+0</t>
  </si>
  <si>
    <t>КЛ-0,4 ф."Шк№8  осв".</t>
  </si>
  <si>
    <t>КЛ-0,4 ф."Лукянова15"</t>
  </si>
  <si>
    <t>КЛ-0,4 ф."Перекачка"</t>
  </si>
  <si>
    <t>2АСБ 3х16+1х10</t>
  </si>
  <si>
    <t>КЛ-0,4 ф."Новгор. 12а"</t>
  </si>
  <si>
    <t>АСБ 3х70+1Х35</t>
  </si>
  <si>
    <t>КЛ-0,4 ф."Новгор. 10а"</t>
  </si>
  <si>
    <t>ТП-176</t>
  </si>
  <si>
    <t>КЛ-10 ТП176-ТП150</t>
  </si>
  <si>
    <t>СБ 3х50</t>
  </si>
  <si>
    <t>КЛ-0,4 ф."Лукянова18а"</t>
  </si>
  <si>
    <t>АСБ 3х95+0</t>
  </si>
  <si>
    <t>КЛ-0,4 ф."Лукянова16а"</t>
  </si>
  <si>
    <t>ААБ 3х70+0</t>
  </si>
  <si>
    <t>КЛ-0,4 ф."Волгогр. 15"</t>
  </si>
  <si>
    <t>ААБ 3х95+0</t>
  </si>
  <si>
    <t>КЛ-0,4 ф."Калинина 19а"</t>
  </si>
  <si>
    <t>КЛ-0,4 ф."д/с Радуга"</t>
  </si>
  <si>
    <t>КЛ-0,4 ф."Лукянова 22"</t>
  </si>
  <si>
    <t>КЛ-0,4 ф."Новгор. 11"</t>
  </si>
  <si>
    <t>КЛ-0,4 ф."АТС"</t>
  </si>
  <si>
    <t>КЛ-0,4 премычка.Калинина 13-17</t>
  </si>
  <si>
    <t>АСБ 4х95</t>
  </si>
  <si>
    <t>ТП-185</t>
  </si>
  <si>
    <t>2х160</t>
  </si>
  <si>
    <t>КЛ-10 ТП-185-ТП-176</t>
  </si>
  <si>
    <t>КЛ-10 ТП185-ТП158</t>
  </si>
  <si>
    <t>КЛ-10 ТП185-ТП187</t>
  </si>
  <si>
    <t>ТП-187</t>
  </si>
  <si>
    <t>КЛ-10 ТП187-ТП184</t>
  </si>
  <si>
    <t>КЛ-10 ТП187-ТП125</t>
  </si>
  <si>
    <t>КЛ-10кВ ТП-187 ТП122</t>
  </si>
  <si>
    <t>АСБ10 3х70</t>
  </si>
  <si>
    <t>ТП-184</t>
  </si>
  <si>
    <t>КЛ-10 ТП184-ТП183</t>
  </si>
  <si>
    <t>КЛ-10 ТП184-ТП122</t>
  </si>
  <si>
    <t>ТП-130</t>
  </si>
  <si>
    <t>ТП130-ТП162</t>
  </si>
  <si>
    <t>КЛ-10 ТП130-ТП125</t>
  </si>
  <si>
    <t>ТП-143</t>
  </si>
  <si>
    <t>КЛ-10 ТП143-ТП126</t>
  </si>
  <si>
    <t>РП2 ф.14</t>
  </si>
  <si>
    <t>ТП-165</t>
  </si>
  <si>
    <t>ТП-165 -ТП-166</t>
  </si>
  <si>
    <t>КЛ-10 ТП165-РП2</t>
  </si>
  <si>
    <t>ВЛИ-0,4кВ от ТП-165</t>
  </si>
  <si>
    <t xml:space="preserve"> ф."Вокзальная" </t>
  </si>
  <si>
    <t xml:space="preserve"> ф."Вокзальная" (Евсеев)</t>
  </si>
  <si>
    <t xml:space="preserve"> ф."Вокзальная" (Новиков)</t>
  </si>
  <si>
    <t>ТП-166</t>
  </si>
  <si>
    <t>КЛ-10 ТП166-198</t>
  </si>
  <si>
    <t>ТП-198</t>
  </si>
  <si>
    <t>КЛ-10 ТП-198-199</t>
  </si>
  <si>
    <t>ТП-201</t>
  </si>
  <si>
    <t>КЛ-10 ТП201-167</t>
  </si>
  <si>
    <t>РП2 ф.13</t>
  </si>
  <si>
    <t>ТП-161</t>
  </si>
  <si>
    <t>КЛ-10 ТП161-РП2</t>
  </si>
  <si>
    <t>КЛ-10 ТП161-ТП160</t>
  </si>
  <si>
    <t>КЛ-0,4 ф."ВАК"</t>
  </si>
  <si>
    <t>КЛ-0,4 ф."Пирогова 9"</t>
  </si>
  <si>
    <t>КЛ-0,4 ф."РИВЦ"</t>
  </si>
  <si>
    <t>ВВБ 3х35+1х16</t>
  </si>
  <si>
    <t>КЛ-0,4 ф."Гаражи"</t>
  </si>
  <si>
    <t>ТП160</t>
  </si>
  <si>
    <t>КЛ-10кВ:</t>
  </si>
  <si>
    <t>АСБ 3х10+1х6</t>
  </si>
  <si>
    <t>КЛ-10 ТП160-186</t>
  </si>
  <si>
    <t>КЛ-0,4:</t>
  </si>
  <si>
    <t>КЛ-0,4 ф."Волгогр. 16"</t>
  </si>
  <si>
    <t>КЛ-0,4 ф."Кир. пр. 40"</t>
  </si>
  <si>
    <t>КЛ-0,4 ф."Лукьянова 9"</t>
  </si>
  <si>
    <t>КЛ-0,4 ф."д/сад №2"</t>
  </si>
  <si>
    <t>КЛ-0,4 ф."Кир. пр. 42"</t>
  </si>
  <si>
    <t>СБ 3х69</t>
  </si>
  <si>
    <t>фид. ГО</t>
  </si>
  <si>
    <t>АСБ 4х35</t>
  </si>
  <si>
    <t>РП-2  фид. 13</t>
  </si>
  <si>
    <t>ТП-186</t>
  </si>
  <si>
    <t>КЛ-10кВ ТП-186-158</t>
  </si>
  <si>
    <t>СБ( 3*50)</t>
  </si>
  <si>
    <t>кл-0,4 кВ  от ТП-186</t>
  </si>
  <si>
    <t>Ф. "Ломоносова 23"</t>
  </si>
  <si>
    <t>АСШВ ( 3*70 + 1*25)</t>
  </si>
  <si>
    <t>ф. "Ломоносова 23 А "</t>
  </si>
  <si>
    <t>ААШВ (3*70)</t>
  </si>
  <si>
    <t>Ф. " Калинина 32"</t>
  </si>
  <si>
    <t>АСШВ (3*50 + 1*25)</t>
  </si>
  <si>
    <t xml:space="preserve"> Ф. " КБО"</t>
  </si>
  <si>
    <t>2 АСШВ( 3*70)</t>
  </si>
  <si>
    <t>Ф." маг. Ломоносова 25"</t>
  </si>
  <si>
    <t>АСБ( 3*95+1*35)</t>
  </si>
  <si>
    <t>Ф." Калинина38 а"</t>
  </si>
  <si>
    <t>Ф. " Калинина 30"</t>
  </si>
  <si>
    <t>АСБ(3*50 +1*25)</t>
  </si>
  <si>
    <t>Ф. " Д / сад 14"</t>
  </si>
  <si>
    <t>СБ(3*150)</t>
  </si>
  <si>
    <t>ф."Волглградская21"</t>
  </si>
  <si>
    <t>ААШВ(3*185)</t>
  </si>
  <si>
    <t>ф. "АТС"</t>
  </si>
  <si>
    <t>АСБ(3*120+1*70)</t>
  </si>
  <si>
    <t>ф. "гост. Званка"</t>
  </si>
  <si>
    <t>АСБ(4*185)</t>
  </si>
  <si>
    <t>ф. "Ломоносова 21"</t>
  </si>
  <si>
    <t>РП-2 фид.13</t>
  </si>
  <si>
    <t>ТП-158</t>
  </si>
  <si>
    <t>ВЛИ-0,4кВ                от ТП-158</t>
  </si>
  <si>
    <t xml:space="preserve"> ф."Квартал 7Д"</t>
  </si>
  <si>
    <t>А-25</t>
  </si>
  <si>
    <t>КЛ-10 ТП-158-157</t>
  </si>
  <si>
    <t>КЛ-10кВ ТП-158-185</t>
  </si>
  <si>
    <t>ААБ (3* 50)</t>
  </si>
  <si>
    <t>КЛ-0,4 кВ от ТП-158</t>
  </si>
  <si>
    <t>ф." Волглградская 32"</t>
  </si>
  <si>
    <t>ААБ (3*70+1*35)</t>
  </si>
  <si>
    <t>ф."Волгоградская 34"</t>
  </si>
  <si>
    <t>АСБ ( 3*95+1*35)</t>
  </si>
  <si>
    <t>ф. " Квартал 7 Д"</t>
  </si>
  <si>
    <t>ААШВ ( 3*120)</t>
  </si>
  <si>
    <t>ф. "Домовая кухня"</t>
  </si>
  <si>
    <t>2 АСБ (3*50+0)</t>
  </si>
  <si>
    <t>ААБ(3*95)</t>
  </si>
  <si>
    <t>РП--2 фид. 13</t>
  </si>
  <si>
    <t>ТП-157</t>
  </si>
  <si>
    <t>1Х400</t>
  </si>
  <si>
    <t>КЛ-10 кВ ТП-157-156</t>
  </si>
  <si>
    <t>СБ (3*50)</t>
  </si>
  <si>
    <t>КЛ-0,4кВ  от ТП-157</t>
  </si>
  <si>
    <t>ф." Молодежная 21А "</t>
  </si>
  <si>
    <t>АСБ (3*70+1*35)</t>
  </si>
  <si>
    <t>ф." Молодежная 21Б"</t>
  </si>
  <si>
    <t>ф."Д/сад № 6"</t>
  </si>
  <si>
    <t>2АПВБ(3*70+1*35)</t>
  </si>
  <si>
    <t>ф." Ломоносова 12а"</t>
  </si>
  <si>
    <t>ТП-156</t>
  </si>
  <si>
    <t>КЛ-10кВ ТП-156-181</t>
  </si>
  <si>
    <t xml:space="preserve"> АСБ2л 3х95</t>
  </si>
  <si>
    <t>КЛ-10кВ ТП-156-155</t>
  </si>
  <si>
    <t>ААБ (3*70)</t>
  </si>
  <si>
    <t>кл-0,4 кВ  от  ТП-156</t>
  </si>
  <si>
    <t>ф. " Молодежная 25А"</t>
  </si>
  <si>
    <t>ф." Молодежная 23А"</t>
  </si>
  <si>
    <t>ААБ (3*50)</t>
  </si>
  <si>
    <t>ф, "Авиационная 17"</t>
  </si>
  <si>
    <t>ф. "Авиационная 19"</t>
  </si>
  <si>
    <t>ААШВ( 3*50)</t>
  </si>
  <si>
    <t>ф. "Дет. Поликлиника"</t>
  </si>
  <si>
    <t>ААШВ(4*120)</t>
  </si>
  <si>
    <t>РП2 ФИД.13</t>
  </si>
  <si>
    <t>ТП-181</t>
  </si>
  <si>
    <t>КЛ-10кВ ТП-181-182</t>
  </si>
  <si>
    <t>АСБ( 3*70)</t>
  </si>
  <si>
    <t>КЛ-10кВ ТП-181-140</t>
  </si>
  <si>
    <t>АСБ (3*70)</t>
  </si>
  <si>
    <t>КЛ-0,4 от ТП-181</t>
  </si>
  <si>
    <t>КЛ-0,4 ф."Авиационная 25"</t>
  </si>
  <si>
    <t>КЛ-0,4 ф."Авиационная 23"</t>
  </si>
  <si>
    <t>КЛ-0,4 ф."Авиационная 19"</t>
  </si>
  <si>
    <t>ААШВ (3*95)</t>
  </si>
  <si>
    <t>ТП-182</t>
  </si>
  <si>
    <t>КЛ-10кВ ТП-182-177</t>
  </si>
  <si>
    <t>КЛ-10кВ ТП-182 до Т-1</t>
  </si>
  <si>
    <t>ААБ (3*35)</t>
  </si>
  <si>
    <t>КЛ-10кВ ТП-182 до Т-2</t>
  </si>
  <si>
    <t>КЛ-0,4 от ТП-182</t>
  </si>
  <si>
    <t>ф."Ломоносова 22"</t>
  </si>
  <si>
    <t>АСБ (3*95+1*25)</t>
  </si>
  <si>
    <t>ф."Ломоносова 22а"</t>
  </si>
  <si>
    <t>ААБ (3*95)</t>
  </si>
  <si>
    <t>ф."Авиационная 25б"</t>
  </si>
  <si>
    <t>ф."Ломоносова 20"</t>
  </si>
  <si>
    <t>АСБ (3*50+1х25)</t>
  </si>
  <si>
    <t>ф."маг.Альтаир"</t>
  </si>
  <si>
    <t>АВРБ (3*50+1х25)</t>
  </si>
  <si>
    <t>ф."маг.Экзотика"</t>
  </si>
  <si>
    <t>2АСБ (3*95+1*35)</t>
  </si>
  <si>
    <t>ф."Молодежная 23б"</t>
  </si>
  <si>
    <t>АСБу (3*95+1*35)</t>
  </si>
  <si>
    <t>ТП-140</t>
  </si>
  <si>
    <t>2Х250</t>
  </si>
  <si>
    <t>КЛ-10кВ ТП-140- 159</t>
  </si>
  <si>
    <t>АСБлУ (3*95+1*35)</t>
  </si>
  <si>
    <t>ф."Школа №1"</t>
  </si>
  <si>
    <t>4 АПВБ (3*95+1х35)</t>
  </si>
  <si>
    <t>ф."Авиационная 31"</t>
  </si>
  <si>
    <t>АПВБ (3*70+1х35)</t>
  </si>
  <si>
    <t>ТП-159</t>
  </si>
  <si>
    <t>КЛ-10кВ ТП-159- 183</t>
  </si>
  <si>
    <t>ААБлУ (3*95)</t>
  </si>
  <si>
    <t>КЛ-0,4кВ от ТП-159</t>
  </si>
  <si>
    <t>ф."Ярвенпяя 5б"</t>
  </si>
  <si>
    <t>2АВВГ (3*150+1х70)</t>
  </si>
  <si>
    <t>ф."Ярвенпяя 5а"</t>
  </si>
  <si>
    <t>ф."Ломоносова 28"</t>
  </si>
  <si>
    <t>АСБу (3*95+1х50)</t>
  </si>
  <si>
    <t>ф."Музыкальная школа"</t>
  </si>
  <si>
    <t>2 АСБу (3*95+1х35)</t>
  </si>
  <si>
    <t>ф."ИДЦ осв-е"</t>
  </si>
  <si>
    <t>2 АСБ (4*95)</t>
  </si>
  <si>
    <t>ф."ИДЦ отопление"</t>
  </si>
  <si>
    <t>4 АСБ (3*120+1*70)</t>
  </si>
  <si>
    <t>ТП-183</t>
  </si>
  <si>
    <t>1Х180</t>
  </si>
  <si>
    <t>КЛ-10кВ ТП-183-138</t>
  </si>
  <si>
    <t>КЛ-10кВ ТП-183 до Т-1</t>
  </si>
  <si>
    <t>КЛ-10кВ ТП-183 до Т-2</t>
  </si>
  <si>
    <t>КЛ-0,4кВ от ТП-183</t>
  </si>
  <si>
    <t>ф."Аптека"</t>
  </si>
  <si>
    <t>2 ААШВ (3*50+1х25)</t>
  </si>
  <si>
    <t>ф."Авиационная 27"</t>
  </si>
  <si>
    <t>ААШВ (3*95+1х35)</t>
  </si>
  <si>
    <t xml:space="preserve">  РП-2  ФИД.23</t>
  </si>
  <si>
    <t>ТП-146</t>
  </si>
  <si>
    <t>2*630</t>
  </si>
  <si>
    <t>ф."кир.пр."</t>
  </si>
  <si>
    <t>А -35</t>
  </si>
  <si>
    <t>10кВ ТП-146-- РП-2</t>
  </si>
  <si>
    <t>АСБ ( 3*70)</t>
  </si>
  <si>
    <t>ф."м.Меб."</t>
  </si>
  <si>
    <t>10кВ ТП-146 -- ТП-180</t>
  </si>
  <si>
    <t>АСБЛу( 3*95)</t>
  </si>
  <si>
    <t>10кВ  до тр-ра № 1</t>
  </si>
  <si>
    <t>АСБ (3*95)</t>
  </si>
  <si>
    <t>10кВ до тр-ра №2</t>
  </si>
  <si>
    <t>АСБ(3*95)</t>
  </si>
  <si>
    <t>кл-0,4кВ от  ТП-146</t>
  </si>
  <si>
    <t>ф." Кировский пр-т"</t>
  </si>
  <si>
    <t>ААБ-1(3*70+0)</t>
  </si>
  <si>
    <t>ф."Химчистка"</t>
  </si>
  <si>
    <t>АПВБ( 3*95+1*500</t>
  </si>
  <si>
    <t>ф."Торг, Спарта"</t>
  </si>
  <si>
    <t>ф." Ул.освещение"</t>
  </si>
  <si>
    <t>ААБ( 3*25+1*16)</t>
  </si>
  <si>
    <t>ф. " Фабрика кухня"</t>
  </si>
  <si>
    <t>СБ ( 3*50)</t>
  </si>
  <si>
    <t xml:space="preserve">   РП-2   ФИД.23</t>
  </si>
  <si>
    <t>ТП-180</t>
  </si>
  <si>
    <t>1*400</t>
  </si>
  <si>
    <t>КЛ-10кВ ТП-180 -147</t>
  </si>
  <si>
    <t>АСБ ( 3*95)</t>
  </si>
  <si>
    <t>кл-0,4кВ  от  ТП-180</t>
  </si>
  <si>
    <t>ф." ЦРП "</t>
  </si>
  <si>
    <t>2 АСБ (3*95)</t>
  </si>
  <si>
    <t>ф." Стройгруппа"</t>
  </si>
  <si>
    <t>АПВБ (3*70+0)</t>
  </si>
  <si>
    <t>ф." Банк"  через</t>
  </si>
  <si>
    <t>2 АСБ (3*50+1*25)</t>
  </si>
  <si>
    <t>к/д скорой помощи</t>
  </si>
  <si>
    <t>ф. " Объект ГО"</t>
  </si>
  <si>
    <t>ААШВ (3*35+1*25)</t>
  </si>
  <si>
    <t>кл-0,4кВ до Пирогова 4а</t>
  </si>
  <si>
    <t xml:space="preserve">кл-0,4кВ от Пирогова 4а до Кировкого 37 </t>
  </si>
  <si>
    <t>АСБп-1 4х150</t>
  </si>
  <si>
    <t>ТП-147</t>
  </si>
  <si>
    <t>КЛ-10кВ ТП-147-148</t>
  </si>
  <si>
    <t>СБ (3*70)</t>
  </si>
  <si>
    <t xml:space="preserve">КЛ-10кВ  до  тр-ра </t>
  </si>
  <si>
    <t>КЛ-0,4 кВ  от  ТП-147</t>
  </si>
  <si>
    <t>ф."Пирогова 5,7,9"</t>
  </si>
  <si>
    <t>АСБп-1 (4х95)</t>
  </si>
  <si>
    <t>ф."Пирогова 1,3"</t>
  </si>
  <si>
    <t>СБ(3*35+1*16)</t>
  </si>
  <si>
    <t>ф."Кафе Модерн"</t>
  </si>
  <si>
    <t xml:space="preserve">   РП-2  ФИД.23</t>
  </si>
  <si>
    <t>ТП-148</t>
  </si>
  <si>
    <t>КЛ-10кВ ТП-148-149</t>
  </si>
  <si>
    <t>СБ ( 3*70)</t>
  </si>
  <si>
    <t>ф."Марата, 2"</t>
  </si>
  <si>
    <t>СИП 2А</t>
  </si>
  <si>
    <t>КЛ-10кВ ТП-148-142</t>
  </si>
  <si>
    <t>кл- 0,4кВ от  ТП-148</t>
  </si>
  <si>
    <t>ф, "Марата 4,6"</t>
  </si>
  <si>
    <t>СБ(3*95+1*50)</t>
  </si>
  <si>
    <t>ф." Марата 8,10"</t>
  </si>
  <si>
    <t>ф. " Марата 10"</t>
  </si>
  <si>
    <t>АСБ (4*120)</t>
  </si>
  <si>
    <t>ф." Марата 1"</t>
  </si>
  <si>
    <t>АСБ(3*70+1*35)</t>
  </si>
  <si>
    <t>ф." с/з Юность"</t>
  </si>
  <si>
    <t>АСБ(3*50+1*25)</t>
  </si>
  <si>
    <t>ф. "Гараж, д/сад№3"</t>
  </si>
  <si>
    <t>АСБ(3*25+1*10)</t>
  </si>
  <si>
    <t>ф." Худ.школа"</t>
  </si>
  <si>
    <t>СБ (3*70+1*35)</t>
  </si>
  <si>
    <t xml:space="preserve">  РП-2 ФИД.23</t>
  </si>
  <si>
    <t>ТП-142</t>
  </si>
  <si>
    <t>КЛ-10кВ  ТП-142-149</t>
  </si>
  <si>
    <t>АСБ(3*120)</t>
  </si>
  <si>
    <t>кл-0,4кВ  от  ТП-142</t>
  </si>
  <si>
    <t>ф." СЭС"</t>
  </si>
  <si>
    <t>2АПВБ(3*95+1*35)</t>
  </si>
  <si>
    <t>ТП-149</t>
  </si>
  <si>
    <t>1*250</t>
  </si>
  <si>
    <t>КЛ-10кВ  ТП-149-150</t>
  </si>
  <si>
    <t>КЛ-10кВ  до тр-ра</t>
  </si>
  <si>
    <t>0,012</t>
  </si>
  <si>
    <t>КЛ-0,4кВ от  ТП-149</t>
  </si>
  <si>
    <t>ф." б-р Чайковского3"</t>
  </si>
  <si>
    <t>СБ( 3*95+1*25)</t>
  </si>
  <si>
    <t>ф."б-р Чайковского4"</t>
  </si>
  <si>
    <t>ф." Кировский пр.47"</t>
  </si>
  <si>
    <t>ф." Волховский пр.31"</t>
  </si>
  <si>
    <t>0.26</t>
  </si>
  <si>
    <t xml:space="preserve">      СБ(3*120+1*70)</t>
  </si>
  <si>
    <t>ф." Кировский пр.51"</t>
  </si>
  <si>
    <t>СБ(3*70+1*35)</t>
  </si>
  <si>
    <t>ф." Реабелит.центр"</t>
  </si>
  <si>
    <t>ТП-150</t>
  </si>
  <si>
    <t>КЛ-10кВ ТП-150-151</t>
  </si>
  <si>
    <t>АСБ(3*70)</t>
  </si>
  <si>
    <t>КЛ-10кВ ТП-150 до ПК</t>
  </si>
  <si>
    <t>КЛ-10кВ от ПК  до тр-ра</t>
  </si>
  <si>
    <t>КЛ-10кВ ТП-150 -176</t>
  </si>
  <si>
    <t>КЛ-0,4кВ  от  ТП-150:</t>
  </si>
  <si>
    <t>ф. " ДК ВАЗа"</t>
  </si>
  <si>
    <t>ф." Молодежная 2"</t>
  </si>
  <si>
    <t>ААБ(3*95+1*50)</t>
  </si>
  <si>
    <t>ф." Молодежная 4"</t>
  </si>
  <si>
    <t>ф." Молодежная 6"</t>
  </si>
  <si>
    <t>ф." кафе Сказка"</t>
  </si>
  <si>
    <t>ААБ (4*25)</t>
  </si>
  <si>
    <t>ф." Магазин"</t>
  </si>
  <si>
    <t>ТП-151</t>
  </si>
  <si>
    <t>КЛ-10кВ ТП-151 -152</t>
  </si>
  <si>
    <t>СБ( 3*70)</t>
  </si>
  <si>
    <t>КЛ-0,4кВ  от  ТП-151:</t>
  </si>
  <si>
    <t>ф." Волховский пр.33"</t>
  </si>
  <si>
    <t>СБ(3*50+1*25)</t>
  </si>
  <si>
    <t>ф." Общежитие ВАК"</t>
  </si>
  <si>
    <t>ф." Волховский пр.29"</t>
  </si>
  <si>
    <t>ф." Столовая шк.3"</t>
  </si>
  <si>
    <t>ф." Школа№3 ввод1"</t>
  </si>
  <si>
    <t>ф." Школа№3 ввод2"</t>
  </si>
  <si>
    <t>ТП-152</t>
  </si>
  <si>
    <t xml:space="preserve">          кл-10кВ</t>
  </si>
  <si>
    <t>10кВ ТП-152 -- ТП-153</t>
  </si>
  <si>
    <t>ААБ( 3*95)</t>
  </si>
  <si>
    <t>10кВ ТП-152 до тр-ра</t>
  </si>
  <si>
    <t>АСБ( 3*50)</t>
  </si>
  <si>
    <t>кл-0,4кВ от  ТП-152</t>
  </si>
  <si>
    <t>ф." Волховский пр.39"</t>
  </si>
  <si>
    <t>СБ( 3*95+1*50)</t>
  </si>
  <si>
    <t>ф." Волховский пр.37"</t>
  </si>
  <si>
    <t>ф." Волховский пр.35"</t>
  </si>
  <si>
    <t>СБ( 3*35+1*16)</t>
  </si>
  <si>
    <t>ф." Регистр. палата"</t>
  </si>
  <si>
    <t>АСБ(4*95)</t>
  </si>
  <si>
    <t>ф." Перекачка"</t>
  </si>
  <si>
    <t>АСБ( 3*70+1*35)</t>
  </si>
  <si>
    <t>ф." Школа №3"</t>
  </si>
  <si>
    <t>ТП-153</t>
  </si>
  <si>
    <t>кл-10 кВ</t>
  </si>
  <si>
    <t>10кВ  ТП-153 -- ТП-154</t>
  </si>
  <si>
    <t>СБ ( 3* 95)</t>
  </si>
  <si>
    <t>кл-0,4 кВ  от ТП-154</t>
  </si>
  <si>
    <t>ф." Волховский пр.43"</t>
  </si>
  <si>
    <t>ф." Калинина д.4"</t>
  </si>
  <si>
    <t>0.06</t>
  </si>
  <si>
    <t>ф."Волховский пр.43а"</t>
  </si>
  <si>
    <t>ф."Волховский пр.41"</t>
  </si>
  <si>
    <t>ААБ ( 3*16+1*10)</t>
  </si>
  <si>
    <t>ф."Перекачка"</t>
  </si>
  <si>
    <t>АСБ (3*95+1*50)</t>
  </si>
  <si>
    <t>ф." Д/сад №6"</t>
  </si>
  <si>
    <t xml:space="preserve">    АСБ( 3*25+1*16)</t>
  </si>
  <si>
    <t>ТП-154</t>
  </si>
  <si>
    <t>ф."Спас.ст."</t>
  </si>
  <si>
    <t>СИП2а</t>
  </si>
  <si>
    <t>КЛ-10кВ  ТП154 -155</t>
  </si>
  <si>
    <t>АСБ (3*50)</t>
  </si>
  <si>
    <t>4*25</t>
  </si>
  <si>
    <t>КЛ-0,4кВ от ТП-154:</t>
  </si>
  <si>
    <t>ф." Молодежная 8"</t>
  </si>
  <si>
    <t>АСБ(3*95+1*50)</t>
  </si>
  <si>
    <t>ф." Молодежная 12"</t>
  </si>
  <si>
    <t>ф."Молодежная 10"</t>
  </si>
  <si>
    <t>АСБ(3*35+1*16)</t>
  </si>
  <si>
    <t>ф."Ломоносова 9"</t>
  </si>
  <si>
    <t>ф."Гимназия"</t>
  </si>
  <si>
    <t>ААБ(4*150)</t>
  </si>
  <si>
    <t xml:space="preserve">  РП-2  ФИД 23</t>
  </si>
  <si>
    <t>ТП-155</t>
  </si>
  <si>
    <t>КЛ-10кВ ТП-155 -135</t>
  </si>
  <si>
    <t>АСБУ ( 3*95)</t>
  </si>
  <si>
    <t>КЛ-0,4кВ от ТП-155</t>
  </si>
  <si>
    <t>ф."Молодежная 18а"</t>
  </si>
  <si>
    <t>2СБ ( 3*50+1*25)</t>
  </si>
  <si>
    <t>ф."Молодежная 16а"</t>
  </si>
  <si>
    <t>2 АВВБ ( 3*70+0)</t>
  </si>
  <si>
    <t>ф."молодежная18№1"</t>
  </si>
  <si>
    <t>2АСБ ( 3*95+1*50)</t>
  </si>
  <si>
    <t>ф."Молодежная18№2"</t>
  </si>
  <si>
    <t xml:space="preserve">     АСБ ( 3*95+0)</t>
  </si>
  <si>
    <t>ф." Волховский пр.55"</t>
  </si>
  <si>
    <t xml:space="preserve">     ААБ ( 3*95)</t>
  </si>
  <si>
    <t>ф." Д/сад"</t>
  </si>
  <si>
    <t xml:space="preserve">    2АВВГ ( 3*70+0)</t>
  </si>
  <si>
    <t xml:space="preserve">  РП-2  ФИД.24</t>
  </si>
  <si>
    <t>ТП-127</t>
  </si>
  <si>
    <t>10кВ  ТП-127-- РП-2</t>
  </si>
  <si>
    <t xml:space="preserve">      АСБ( 3*95)</t>
  </si>
  <si>
    <t>10кВ  ТП-127--ТП-139</t>
  </si>
  <si>
    <t>кл-0,4кВ  от  ТП-127</t>
  </si>
  <si>
    <t>ф," Стадион"</t>
  </si>
  <si>
    <t>АВВГ ( 3*95+1*50)</t>
  </si>
  <si>
    <t>ф. "Рыбоводный завод"</t>
  </si>
  <si>
    <t>ф. "Объект ГО"</t>
  </si>
  <si>
    <t>АВБбШв 4x50</t>
  </si>
  <si>
    <t xml:space="preserve">   РП-2  ФИД.24</t>
  </si>
  <si>
    <t>ТП-139</t>
  </si>
  <si>
    <t>2*400</t>
  </si>
  <si>
    <t>КЛ-10кВ ТП-139 -135</t>
  </si>
  <si>
    <t>кл-0,4кВ от  ТП-139</t>
  </si>
  <si>
    <t>2АСБ(3*70+1*35)</t>
  </si>
  <si>
    <t>ф."Ломоносова 2"</t>
  </si>
  <si>
    <t>АПбШВ( 3*120+1*35)</t>
  </si>
  <si>
    <t>ф."Ломоносова 8"</t>
  </si>
  <si>
    <t>ф." Ломоносова 6"</t>
  </si>
  <si>
    <t>АПбШВ( 3*70+1*25)</t>
  </si>
  <si>
    <t>ф."Ломоносова 6а"</t>
  </si>
  <si>
    <t>АПбШВ(3*70+1*25)</t>
  </si>
  <si>
    <t>ф."Ломоносова 4"</t>
  </si>
  <si>
    <t>АВВГ (3*120+1*50)</t>
  </si>
  <si>
    <t>ТП-135</t>
  </si>
  <si>
    <t>КЛ-10кВ ТП-135 -179</t>
  </si>
  <si>
    <t>ф."5-ка"</t>
  </si>
  <si>
    <t>2 СИП2а</t>
  </si>
  <si>
    <t>КЛ-10кВ ТП-135 до Т- 1</t>
  </si>
  <si>
    <t>3*70+       1*95</t>
  </si>
  <si>
    <t>КЛ-10кВ  ТП-135 до Т-2</t>
  </si>
  <si>
    <t>КЛ-0,4кВ от ТП-135</t>
  </si>
  <si>
    <t>ф."Авиац.9 №1"</t>
  </si>
  <si>
    <t>АВБшВ( 3*185+1*50)</t>
  </si>
  <si>
    <t>ф."Авиац.9 №2"</t>
  </si>
  <si>
    <t>ф."Волховский пр.55"</t>
  </si>
  <si>
    <t>ААШВ ( 3*185)</t>
  </si>
  <si>
    <t>ф."Авиационная 9а"</t>
  </si>
  <si>
    <t>АПБбшВ( 4*50)</t>
  </si>
  <si>
    <t>ф."Авиационная 11"</t>
  </si>
  <si>
    <t>2ААШВ( 4*95)</t>
  </si>
  <si>
    <t>ф."Авиационная 11а"</t>
  </si>
  <si>
    <t>2 АВВГ ( 3*95+0)</t>
  </si>
  <si>
    <t>ф." Волховский пр.57"</t>
  </si>
  <si>
    <t>2АВВГ ( 3*35+1*16)</t>
  </si>
  <si>
    <t>ф."Волховский пр.75"</t>
  </si>
  <si>
    <t>АСБ (4*25)</t>
  </si>
  <si>
    <t>ТП-179</t>
  </si>
  <si>
    <t>КНТП</t>
  </si>
  <si>
    <t>ф."Мира"</t>
  </si>
  <si>
    <t>СИП2А</t>
  </si>
  <si>
    <t>КЛ-10кВ ТП-179 -144</t>
  </si>
  <si>
    <t>АСБу(3*95)</t>
  </si>
  <si>
    <t>Ф."Декабр."</t>
  </si>
  <si>
    <t>Ф."Авиац, Мира." (Бурова)</t>
  </si>
  <si>
    <t>СИП-2 3х35+1х50+1х16</t>
  </si>
  <si>
    <t>кл-0,4кВ от ТП-179</t>
  </si>
  <si>
    <t>каб.вых. Ф."Мира"</t>
  </si>
  <si>
    <t>АСБ ( 4*70)</t>
  </si>
  <si>
    <t>каб.вых.Ф."Декабр."</t>
  </si>
  <si>
    <t>ТП-144</t>
  </si>
  <si>
    <t>1*100</t>
  </si>
  <si>
    <t>ВЛ-10кВ от ТП-144</t>
  </si>
  <si>
    <t>1.400</t>
  </si>
  <si>
    <t>ВЛИ-0,4кВ от ТП-144</t>
  </si>
  <si>
    <t>с отпайками  к ТП-145</t>
  </si>
  <si>
    <t>ф."Мичур."</t>
  </si>
  <si>
    <t>КЛ-10кВ ТП-144 -137</t>
  </si>
  <si>
    <t>ф. Пестеля, Грибоедова</t>
  </si>
  <si>
    <t>ф. Частные дома</t>
  </si>
  <si>
    <t>ТП-132,ТП-131,</t>
  </si>
  <si>
    <t>ТП-144 вых. на опору</t>
  </si>
  <si>
    <t>ААШВ ( 3*70)</t>
  </si>
  <si>
    <t>ТП-133,ТП-134</t>
  </si>
  <si>
    <t xml:space="preserve">  РП-2   ФИД.24</t>
  </si>
  <si>
    <t>ТП-137</t>
  </si>
  <si>
    <t>10кВ ТП-137 -- ТП-188</t>
  </si>
  <si>
    <t xml:space="preserve">      ААШВ ( 3*95)</t>
  </si>
  <si>
    <t>кл-0,4 кВ  от  ТП-137</t>
  </si>
  <si>
    <t>ф." Л.Толстого 6"</t>
  </si>
  <si>
    <t xml:space="preserve">  2АВВГ ( 3*70+1*35)</t>
  </si>
  <si>
    <t>ф," Авиационная 32"</t>
  </si>
  <si>
    <t>ф." Авиационная 30"</t>
  </si>
  <si>
    <t>АСБу ( 3*185+1*95)</t>
  </si>
  <si>
    <t>ф." Авиационная 30а"</t>
  </si>
  <si>
    <t>ААШВ ( 3*120+1*50)</t>
  </si>
  <si>
    <t>ф."Л.Толстого 4(зап.)"</t>
  </si>
  <si>
    <t>АПСВГ ( 3*70+1*35)</t>
  </si>
  <si>
    <t>ф."л.Толстого 4(вост)"</t>
  </si>
  <si>
    <t>ф." Д/сад № 8"</t>
  </si>
  <si>
    <t>2АВВГ ( 3*70+1*35)</t>
  </si>
  <si>
    <t>ф."Мичурина 1"</t>
  </si>
  <si>
    <t>2АСБ ( 3*150+1*50)</t>
  </si>
  <si>
    <t>ф."Сбербанк №1"</t>
  </si>
  <si>
    <t>ААБ( 3*70)</t>
  </si>
  <si>
    <t>ф,"Сбербанк №2"</t>
  </si>
  <si>
    <t>ТП-188</t>
  </si>
  <si>
    <t>кл-10кВ</t>
  </si>
  <si>
    <t>КЛ-10кВ ТП-188 -178</t>
  </si>
  <si>
    <t>2АСБ( 3*35)</t>
  </si>
  <si>
    <t>кл-0,4кВ от  ТП-188</t>
  </si>
  <si>
    <t>ф."Авиационная36"</t>
  </si>
  <si>
    <t>0.05</t>
  </si>
  <si>
    <t>2АСБ( 3*95+1*50))</t>
  </si>
  <si>
    <t>ф."Авиационная34"</t>
  </si>
  <si>
    <t>2АПВБ(3*150+1*50)</t>
  </si>
  <si>
    <t>ф."Авиационная38а"</t>
  </si>
  <si>
    <t>ААБ(3*95+0)</t>
  </si>
  <si>
    <t>ф."Насосная"</t>
  </si>
  <si>
    <t>2АПВБ(3*35+1*16))</t>
  </si>
  <si>
    <t>ф."Л.Толстого10"</t>
  </si>
  <si>
    <t>ААШВ(3*120)</t>
  </si>
  <si>
    <t>ф."Авиационная38"</t>
  </si>
  <si>
    <t>0.12</t>
  </si>
  <si>
    <t xml:space="preserve">  РП-2 ФИД.24</t>
  </si>
  <si>
    <t>ТП-126</t>
  </si>
  <si>
    <t>КЛ-10кВ ТП-126-138</t>
  </si>
  <si>
    <t>ААШВ(3*95)</t>
  </si>
  <si>
    <t>кл-0,4кВ</t>
  </si>
  <si>
    <t>ф."Гаражи"</t>
  </si>
  <si>
    <t>3АВВГ(3*35+0)</t>
  </si>
  <si>
    <t>ф."Поликлиника"</t>
  </si>
  <si>
    <t>2АСБ(3*120+1*50)</t>
  </si>
  <si>
    <t>ААБ(3*70)</t>
  </si>
  <si>
    <t>ТП-138</t>
  </si>
  <si>
    <t>от ТП-138</t>
  </si>
  <si>
    <t xml:space="preserve">           кл-10кВ</t>
  </si>
  <si>
    <t xml:space="preserve">  ТП-138 --- ТП-183</t>
  </si>
  <si>
    <t xml:space="preserve">    ААБ(3*70)</t>
  </si>
  <si>
    <t xml:space="preserve">          кл-0,4кВ</t>
  </si>
  <si>
    <t>Ф."Л.Толстого8"</t>
  </si>
  <si>
    <t xml:space="preserve">  СБ(3*95+1*35)</t>
  </si>
  <si>
    <t>ф."Магазин"</t>
  </si>
  <si>
    <t>СБ(3*95+1*35)</t>
  </si>
  <si>
    <t>ф."Федюнинского 6"</t>
  </si>
  <si>
    <t>2АБЛ(4*95)</t>
  </si>
  <si>
    <t>ф."Акушерский корпус"</t>
  </si>
  <si>
    <t>2АСБ(3*185+1*50)</t>
  </si>
  <si>
    <t>2АВВГ(3*35+1*10)</t>
  </si>
  <si>
    <t xml:space="preserve">  РП-2 ФИД. 24</t>
  </si>
  <si>
    <t>ТП-162</t>
  </si>
  <si>
    <t xml:space="preserve">  РП-2 ФИД.21</t>
  </si>
  <si>
    <t>ТП-164с</t>
  </si>
  <si>
    <t>КЛ-10кВ ТП-164(с)-РП-2</t>
  </si>
  <si>
    <t>ТП-164(с)-ТП-164(н) ТО</t>
  </si>
  <si>
    <t>ТП-164(с)-ТП-163</t>
  </si>
  <si>
    <t xml:space="preserve">  ПС-393</t>
  </si>
  <si>
    <t>ТП-169</t>
  </si>
  <si>
    <t xml:space="preserve">ф.-393-12 </t>
  </si>
  <si>
    <t>А -50</t>
  </si>
  <si>
    <t>10кВ  выход на опору</t>
  </si>
  <si>
    <t>ф."Заполек"</t>
  </si>
  <si>
    <t>СИП2а 3*50 + 1х50+ 1х25</t>
  </si>
  <si>
    <t>от ТП-169 к ПС-393-12</t>
  </si>
  <si>
    <t>от ТП-169 к ТП-170</t>
  </si>
  <si>
    <t>ф." ВЛ-0,4кВ лагерь"</t>
  </si>
  <si>
    <t>от ТП-169 к  ТП-172</t>
  </si>
  <si>
    <t>ТП-172</t>
  </si>
  <si>
    <t>Ф.393-12             ТП-169 -172</t>
  </si>
  <si>
    <t>ф."симанково"</t>
  </si>
  <si>
    <t>ф."заполек зап.стор."</t>
  </si>
  <si>
    <t>ТП-170</t>
  </si>
  <si>
    <t>1*160</t>
  </si>
  <si>
    <t>ф.393-12             ТП-169 -170</t>
  </si>
  <si>
    <t>АС -70</t>
  </si>
  <si>
    <t>0,4кВ выход на опору</t>
  </si>
  <si>
    <t>ф."Береговая"</t>
  </si>
  <si>
    <t>ТП-170 ф."береговая"</t>
  </si>
  <si>
    <t>4*70</t>
  </si>
  <si>
    <t>ф."Ст.Раз.с43по61"</t>
  </si>
  <si>
    <t>ф."Ст.Разина"</t>
  </si>
  <si>
    <t>ф."Ст.Раз.с40по82"</t>
  </si>
  <si>
    <t>с 43 по 61</t>
  </si>
  <si>
    <t>с 40 по 82</t>
  </si>
  <si>
    <t xml:space="preserve"> ПС-393</t>
  </si>
  <si>
    <t>ТП-171</t>
  </si>
  <si>
    <t>ф.393-12             ТП-170 -171</t>
  </si>
  <si>
    <t>10кВ выход на опору</t>
  </si>
  <si>
    <t>А -3*50 + 1х35</t>
  </si>
  <si>
    <t>от ТП-171 к  ТП-170</t>
  </si>
  <si>
    <t>АСБ2л( 3*95)</t>
  </si>
  <si>
    <t>ф," Ст.Разина, Дубовики"</t>
  </si>
  <si>
    <t>От ТП-171 к  ТП-163</t>
  </si>
  <si>
    <t>ф." Ст.Разина"</t>
  </si>
  <si>
    <t>ф." Ул.осв."</t>
  </si>
  <si>
    <t>АСБ ( 4*50)</t>
  </si>
  <si>
    <t>ТП-163</t>
  </si>
  <si>
    <t>ф.393-12             ТП-171-163</t>
  </si>
  <si>
    <t>КЛ-10кВ выход на опору от ТП-163 к ТП-171</t>
  </si>
  <si>
    <t>ТП-168</t>
  </si>
  <si>
    <t>ф.393-23            ПС-393-ТП-168</t>
  </si>
  <si>
    <t>СИП-3 3*70</t>
  </si>
  <si>
    <t>КЛ-10кВ выход на опору</t>
  </si>
  <si>
    <t>КЛ-0,4кВ:</t>
  </si>
  <si>
    <t>с отпайками  к ТП-192,193</t>
  </si>
  <si>
    <t>ф." Островского"</t>
  </si>
  <si>
    <t>АС -50</t>
  </si>
  <si>
    <t xml:space="preserve">   СБ(3*50+1*25)</t>
  </si>
  <si>
    <t>ф."Станисл.Крылова"</t>
  </si>
  <si>
    <t>ф,"Станиславского"</t>
  </si>
  <si>
    <t xml:space="preserve">  СБ(3*50+1*25)</t>
  </si>
  <si>
    <t>ТП-168 -167</t>
  </si>
  <si>
    <t>ф."Станисл. Крылова,</t>
  </si>
  <si>
    <t>Гоголя"</t>
  </si>
  <si>
    <t>ф."Отопление шк.9"</t>
  </si>
  <si>
    <t xml:space="preserve"> ПС-393 ФИД.23</t>
  </si>
  <si>
    <t>ТП-189</t>
  </si>
  <si>
    <t xml:space="preserve">2Х250 </t>
  </si>
  <si>
    <t>ТП-168 -189</t>
  </si>
  <si>
    <t>ф."котельная,          перекачка"</t>
  </si>
  <si>
    <t>10кВ ТП-189 -- ТП-129</t>
  </si>
  <si>
    <t>кл-0,4кВ  от  ТП-189:</t>
  </si>
  <si>
    <t>ф."Островского 17-19"</t>
  </si>
  <si>
    <t>ф."Дома"</t>
  </si>
  <si>
    <t>АСБ 2л (4х120)</t>
  </si>
  <si>
    <t xml:space="preserve">  ПС-393 ФИД.23</t>
  </si>
  <si>
    <t>ТП-129</t>
  </si>
  <si>
    <t>2*100</t>
  </si>
  <si>
    <t>ТП-129 -200</t>
  </si>
  <si>
    <t>0,46 +         0,62</t>
  </si>
  <si>
    <t>А -50 +     СИП-3-70</t>
  </si>
  <si>
    <t>от ТП-129 к ТП-200</t>
  </si>
  <si>
    <t>ТП-200</t>
  </si>
  <si>
    <t>2*250</t>
  </si>
  <si>
    <t xml:space="preserve">ТП-200 </t>
  </si>
  <si>
    <t>от ТП-200 к ТП-129</t>
  </si>
  <si>
    <t>ФИД.23</t>
  </si>
  <si>
    <t>ПС 393</t>
  </si>
  <si>
    <t>ТП-195</t>
  </si>
  <si>
    <t>Отпайка к 195</t>
  </si>
  <si>
    <t>ф. Насосная ввод№1</t>
  </si>
  <si>
    <t>ФИД.12</t>
  </si>
  <si>
    <t>от ТП-194 к ТП-200</t>
  </si>
  <si>
    <t>АСБ( 3*95)</t>
  </si>
  <si>
    <t xml:space="preserve">  ПС-378 ФИД.06</t>
  </si>
  <si>
    <t>2БКТПБ</t>
  </si>
  <si>
    <t>Ф."В.Гол.12-22,</t>
  </si>
  <si>
    <t>КЛ-10кВ ТП-22 -57</t>
  </si>
  <si>
    <t>д/сад№17</t>
  </si>
  <si>
    <t>КЛ-10кВ ТП-22 -52</t>
  </si>
  <si>
    <t>кл-0,4кВ от ТП-22:</t>
  </si>
  <si>
    <t>ф."В.Голубева 7"</t>
  </si>
  <si>
    <t>ф."В.Голубева 9"</t>
  </si>
  <si>
    <t>АСБ( 3*95+1*50)</t>
  </si>
  <si>
    <t>ф."Дет.шк.искуств"</t>
  </si>
  <si>
    <t>ф."Советская-2"</t>
  </si>
  <si>
    <t>ф."Советская-4"</t>
  </si>
  <si>
    <t>КЛ-10кВ ТП-57 -40</t>
  </si>
  <si>
    <t>кл-0,4кВ от ТП-57</t>
  </si>
  <si>
    <t>ф." Школа № 7"</t>
  </si>
  <si>
    <t>2АПвБбШп(4*150)</t>
  </si>
  <si>
    <t xml:space="preserve"> ПС-378 ФИД.06</t>
  </si>
  <si>
    <t>КЛ-10кВ ТП-40-23                                      КЛ-10кВ ТП-40-3</t>
  </si>
  <si>
    <t>Ф. "Комсомольская"</t>
  </si>
  <si>
    <t>СИП-2А 3*50+1*70</t>
  </si>
  <si>
    <t>"</t>
  </si>
  <si>
    <t>кл 0,4кВ от ТП-40:</t>
  </si>
  <si>
    <t>ф."Работниц 8-14, 7-15"</t>
  </si>
  <si>
    <t>СИП2А (3*95+1*95)</t>
  </si>
  <si>
    <t>Ф."Работниц-18-22, Советская-5"</t>
  </si>
  <si>
    <t>СИП2А(3*95+1*95)</t>
  </si>
  <si>
    <t>ф."Комсомсом-я 11-15", Коммунаров 15-19"</t>
  </si>
  <si>
    <t>ф."Столовая"</t>
  </si>
  <si>
    <t>ф. Комсомольская 19 ввод №1</t>
  </si>
  <si>
    <t>АСБ2л  4х50</t>
  </si>
  <si>
    <t>ф. Комсомольская 19 ввод №2</t>
  </si>
  <si>
    <t>КЛ-10кВ ТП-3 -39</t>
  </si>
  <si>
    <t>кл-0,4кВ от ТП-3</t>
  </si>
  <si>
    <t>ф." Коммунаров 15"</t>
  </si>
  <si>
    <t>2ААБ(3*50+1*25)</t>
  </si>
  <si>
    <t>ф."Комсомольская16"</t>
  </si>
  <si>
    <t>ф."Профсоюзов5"</t>
  </si>
  <si>
    <t>ф."Профсоюзов7"</t>
  </si>
  <si>
    <t>ПС-378 ФИД.06</t>
  </si>
  <si>
    <t xml:space="preserve">  2*160</t>
  </si>
  <si>
    <t>Ф. "Дзержинского 31"</t>
  </si>
  <si>
    <t>СИП-2А 3*50+1*50</t>
  </si>
  <si>
    <t>КЛ-10кВ ТП-39-3ОЖД</t>
  </si>
  <si>
    <t>КЛ-10кВ ПС-378-49</t>
  </si>
  <si>
    <t>ААШВ(3*150)</t>
  </si>
  <si>
    <t>КЛ-10кВ ТП-49-48</t>
  </si>
  <si>
    <t>АСБу (3*120)</t>
  </si>
  <si>
    <t>КЛ-10кВ ТП48-22</t>
  </si>
  <si>
    <t>АСБ2п-10 (3х150)</t>
  </si>
  <si>
    <t>кл-0,4кВ от ТП-48:</t>
  </si>
  <si>
    <t>ф."Нахимова 5"</t>
  </si>
  <si>
    <t>АВВБ (3*120+1*50)</t>
  </si>
  <si>
    <t>ф."Державина 34"</t>
  </si>
  <si>
    <t>ф."Державина 38"</t>
  </si>
  <si>
    <t>ф."Нахимова 9"</t>
  </si>
  <si>
    <t>ВРГ ( 3*70+1*35)</t>
  </si>
  <si>
    <t>ф."Державина 36"</t>
  </si>
  <si>
    <t>ф." Нахимова 11"</t>
  </si>
  <si>
    <t>АСБУ (3*185+1*95)</t>
  </si>
  <si>
    <t>ф."Державина 32"</t>
  </si>
  <si>
    <t>ААБ2п (3*185)</t>
  </si>
  <si>
    <t xml:space="preserve">ПС-378 ФИД.06 </t>
  </si>
  <si>
    <t>ТП-52--ТП-56</t>
  </si>
  <si>
    <t>АСБ(3*185)</t>
  </si>
  <si>
    <t>ТП-52--ТП-43</t>
  </si>
  <si>
    <t>ф."Гагарина 30"</t>
  </si>
  <si>
    <t>АСБ(3*95+1*35)</t>
  </si>
  <si>
    <t>ф."В.Голубева 13"</t>
  </si>
  <si>
    <t>АПВБ(3*120+1*35)</t>
  </si>
  <si>
    <t>10кВ ТП-56 -- ТП-21</t>
  </si>
  <si>
    <t>ТП-56 до тр-р №1</t>
  </si>
  <si>
    <t>ААБЛ(3*50)</t>
  </si>
  <si>
    <t>ТП-56 до тр-р №2</t>
  </si>
  <si>
    <t>кл-0,4кВ от  ТП-56</t>
  </si>
  <si>
    <t>ф." Гагарина 27"</t>
  </si>
  <si>
    <t>ААШВу( 3*185)</t>
  </si>
  <si>
    <t>ф." Сундсваль №1"</t>
  </si>
  <si>
    <t>ф." Сундсваль №2"</t>
  </si>
  <si>
    <t xml:space="preserve">  ПС-378         ФИД.06</t>
  </si>
  <si>
    <t xml:space="preserve"> от ТП-43</t>
  </si>
  <si>
    <t>ф.Гагарина 10-20"</t>
  </si>
  <si>
    <t>10кВ ТП-43 -- ТП-44</t>
  </si>
  <si>
    <t>ф."Ул.освещение"</t>
  </si>
  <si>
    <t>кл-0,4кВ отТП-43</t>
  </si>
  <si>
    <t>ф."Универмаг"</t>
  </si>
  <si>
    <t>СИП2А(3*50+1*35)</t>
  </si>
  <si>
    <t>выход на опору</t>
  </si>
  <si>
    <t>АВВГ(4*50)</t>
  </si>
  <si>
    <t xml:space="preserve">  ПС-378         ФИД.09</t>
  </si>
  <si>
    <t>1*630</t>
  </si>
  <si>
    <t>10кВ ТП-21 -- ТП-44</t>
  </si>
  <si>
    <t>ТП-65</t>
  </si>
  <si>
    <t xml:space="preserve">  ПС-378          ФИД.09</t>
  </si>
  <si>
    <t>от ТП-50</t>
  </si>
  <si>
    <t xml:space="preserve">            кл-10кВ</t>
  </si>
  <si>
    <t>А -25</t>
  </si>
  <si>
    <t>10кВ ТП-50 -- ПС-378</t>
  </si>
  <si>
    <t xml:space="preserve">      АСБ(3*240)</t>
  </si>
  <si>
    <t>ТП-50-- ПС-378-04</t>
  </si>
  <si>
    <t xml:space="preserve">      АСБ(3*185)</t>
  </si>
  <si>
    <t>10кВ ТП-50 -- ТП-21</t>
  </si>
  <si>
    <t xml:space="preserve">     СБ(3*70)</t>
  </si>
  <si>
    <t>10кВ ТП-50 -- ТП-7</t>
  </si>
  <si>
    <t xml:space="preserve">      СБ(3*70)</t>
  </si>
  <si>
    <t>кл-0,4кВ от  ТП-50</t>
  </si>
  <si>
    <t>ф."Пролетарская 7"</t>
  </si>
  <si>
    <t xml:space="preserve">   2АПВБ(4*50)</t>
  </si>
  <si>
    <t>ф."Пролетарская 9"</t>
  </si>
  <si>
    <t xml:space="preserve">    ААБ(3*50+1*25)</t>
  </si>
  <si>
    <t>3АСБ( 3*95+1*50)</t>
  </si>
  <si>
    <t>ф."Пролетарская 5"</t>
  </si>
  <si>
    <t>АПВБ(4*50)</t>
  </si>
  <si>
    <t>ф."Пролетарская 1"</t>
  </si>
  <si>
    <t>2АСБу(3*95+1*50)</t>
  </si>
  <si>
    <t>от ТП-21</t>
  </si>
  <si>
    <t>ф."Сов.Дер.Глинки"</t>
  </si>
  <si>
    <t>10кВ ТП-21 -- ТП-54</t>
  </si>
  <si>
    <t>ф."Держ.Полярный"</t>
  </si>
  <si>
    <t>кл-0,4кВ от ТП-21</t>
  </si>
  <si>
    <t>ф."В.Голубева 28"</t>
  </si>
  <si>
    <t>АПВБ(3*185+1*50)</t>
  </si>
  <si>
    <t>ф."Железнодорожник"</t>
  </si>
  <si>
    <t>АПВБ ( 3*95+1*35)</t>
  </si>
  <si>
    <t>ф."Стадион"</t>
  </si>
  <si>
    <t>ф.В.Голубева 17"</t>
  </si>
  <si>
    <t xml:space="preserve"> СБ(3*50+0)</t>
  </si>
  <si>
    <t>СБ(3*35)</t>
  </si>
  <si>
    <t>10кВ ТП-54 -- ТП-45</t>
  </si>
  <si>
    <t>кл-0,4кВ  от  ТП-54</t>
  </si>
  <si>
    <t>ф. "Щорса 11"</t>
  </si>
  <si>
    <t>АСБ (3*185+1*50)</t>
  </si>
  <si>
    <t>Ф. "Щорса 11а"</t>
  </si>
  <si>
    <t>АСБ(3*185+1*50)</t>
  </si>
  <si>
    <t>ф." Щорса 13"</t>
  </si>
  <si>
    <t>Ф." Школа №5"</t>
  </si>
  <si>
    <t>2АСБ (3*185+1*50)</t>
  </si>
  <si>
    <t>ф."Общежитие №3"</t>
  </si>
  <si>
    <t>2АПВГ(3*95+1*35)</t>
  </si>
  <si>
    <t>ф."Володарского9"</t>
  </si>
  <si>
    <t>АПВГ (3*70+1*35)</t>
  </si>
  <si>
    <t xml:space="preserve">  ПС-378   ФИД.09</t>
  </si>
  <si>
    <t>от ТП-45</t>
  </si>
  <si>
    <t>ф."Державина,                   Матросова,Л.Чайкиной,гаражи"</t>
  </si>
  <si>
    <t>10кВ ТП-45 -- ТП-55</t>
  </si>
  <si>
    <t>ф."Уют, рынок, Советская"</t>
  </si>
  <si>
    <t>СИП 2А 3х95+1х95 +1х25</t>
  </si>
  <si>
    <t>кл-0,4кВ от ТП-45</t>
  </si>
  <si>
    <t>ф."Володарского 7"</t>
  </si>
  <si>
    <t>ф."Мастерские №1"</t>
  </si>
  <si>
    <t>Ф."Мастерские №2"</t>
  </si>
  <si>
    <t xml:space="preserve"> ПС-378    ФИД.09</t>
  </si>
  <si>
    <t>10кВ ТП-55 -- ТП-35</t>
  </si>
  <si>
    <t>кл-0,4кВ от ТП-55</t>
  </si>
  <si>
    <t>ф."Фрунзе 5 №1"</t>
  </si>
  <si>
    <t>ААБ(3*50+1*25)</t>
  </si>
  <si>
    <t>ф."Фрунзе 5 №2"</t>
  </si>
  <si>
    <t>ф."Воронежская 9"</t>
  </si>
  <si>
    <t>АВВГ(3*70+1*25)</t>
  </si>
  <si>
    <t>ф."Воронежская 9а"</t>
  </si>
  <si>
    <t>АПБбШВ(3*50+1*25)</t>
  </si>
  <si>
    <t>ф."Фрунзе 3"</t>
  </si>
  <si>
    <t>АВВГ(3*50)</t>
  </si>
  <si>
    <t>ф."Приют"</t>
  </si>
  <si>
    <t>АПСВБГ(4*35)</t>
  </si>
  <si>
    <t>ф"Склад, плиты"</t>
  </si>
  <si>
    <t xml:space="preserve"> ПС-378 ФИД.09</t>
  </si>
  <si>
    <t>от ТП-35</t>
  </si>
  <si>
    <t>10кВ ТП-35 --ТП-26</t>
  </si>
  <si>
    <t xml:space="preserve">       АСБ(3*95)</t>
  </si>
  <si>
    <t>10кВ ТП-35 --ТП-34</t>
  </si>
  <si>
    <t xml:space="preserve">        АСБ(3*50)</t>
  </si>
  <si>
    <t>кл-0,4кВ  от ТП-35</t>
  </si>
  <si>
    <t>ф."Володарского 1"</t>
  </si>
  <si>
    <t xml:space="preserve">     АСБ(3*150+1*50)</t>
  </si>
  <si>
    <t>ф." Воронежская 3"</t>
  </si>
  <si>
    <t>АПВБ(3*50+1*16)</t>
  </si>
  <si>
    <t>ф." Д/ясли №19"</t>
  </si>
  <si>
    <t>от  ТП-34</t>
  </si>
  <si>
    <t>ф."Гагарина 5 - 13"</t>
  </si>
  <si>
    <t>А - 35</t>
  </si>
  <si>
    <t>10кВ ТП-34 -- ТП-24</t>
  </si>
  <si>
    <t>10кВ ТП-34 -- ТП-13</t>
  </si>
  <si>
    <t>10кВ ТП-24 -- ТП-23</t>
  </si>
  <si>
    <t>ТП-24 до тр-ра №1</t>
  </si>
  <si>
    <t>ТП-24 до тр-ра №2</t>
  </si>
  <si>
    <t>кл-0,4кВ от ТП-24</t>
  </si>
  <si>
    <t>ф."Д/сад"</t>
  </si>
  <si>
    <t>ф."Профсоюзов 10"</t>
  </si>
  <si>
    <t>ф."Профсоюзов 10а"</t>
  </si>
  <si>
    <t>2АСБ(3*95+1*35)</t>
  </si>
  <si>
    <t>ф."Гагарина 8,12"</t>
  </si>
  <si>
    <t>АВВГ(3*95+1*35)</t>
  </si>
  <si>
    <t>ф."Магазин вдоме "</t>
  </si>
  <si>
    <t>2АВВГ(3*95+1*35)</t>
  </si>
  <si>
    <t>от  ТП-23</t>
  </si>
  <si>
    <t>ф."Кирова 11-21"</t>
  </si>
  <si>
    <t>10кВ ТП-23 -- ТП-25</t>
  </si>
  <si>
    <t>ААБ ( 3*95)</t>
  </si>
  <si>
    <t>кл-0,4кВ отТП-23</t>
  </si>
  <si>
    <t>ф."ДЦ Ильинка"</t>
  </si>
  <si>
    <t>2АСБ (3*770)</t>
  </si>
  <si>
    <t>ф."Кирова 18"</t>
  </si>
  <si>
    <t>ф." Щорса 3"</t>
  </si>
  <si>
    <t>от ТП-25</t>
  </si>
  <si>
    <t>10кВ ТП-25-- ТП-4</t>
  </si>
  <si>
    <t xml:space="preserve">          АСБ(3*95)</t>
  </si>
  <si>
    <t>10кВ ТП-25-- ТП-39</t>
  </si>
  <si>
    <t>кл-0,4кВ от ТП-25</t>
  </si>
  <si>
    <t>ф."Новая 2"</t>
  </si>
  <si>
    <t>ф."Новая 4"</t>
  </si>
  <si>
    <t>ф."Д/ясли №18"</t>
  </si>
  <si>
    <t>ф."Профсоюзов 4"</t>
  </si>
  <si>
    <t>ф."Профсоюзов 6"</t>
  </si>
  <si>
    <t>ф."Профсоюзов 4а"</t>
  </si>
  <si>
    <t>АПВ(3*70+1*25)</t>
  </si>
  <si>
    <t>10кВ ТП-4 -- ТП-53</t>
  </si>
  <si>
    <t>АСБу(3*120)</t>
  </si>
  <si>
    <t>кл-0,4кв от ТП-4</t>
  </si>
  <si>
    <t>ф."Дзержинского 5"</t>
  </si>
  <si>
    <t>2АПВБ(3*50+1*25)</t>
  </si>
  <si>
    <t>Ф."Дзержинского 1"</t>
  </si>
  <si>
    <t>АПВБ(3*95+1*35)</t>
  </si>
  <si>
    <t>ф."Дзержинского 3"</t>
  </si>
  <si>
    <t>АСБ(3*120+1*35)</t>
  </si>
  <si>
    <t>ф."Дзержинского 7"</t>
  </si>
  <si>
    <t>АСБ(3*185+0)</t>
  </si>
  <si>
    <t>10кВ  ТП-53 -- ТП-28</t>
  </si>
  <si>
    <t>кл-0,4кВ  от  ТП-53</t>
  </si>
  <si>
    <t>ф." Кирова 1в"</t>
  </si>
  <si>
    <t>АПВБ(3*120+1*70)</t>
  </si>
  <si>
    <t>ф." Кирова 1б"</t>
  </si>
  <si>
    <t>ф." Гагарина 2а"</t>
  </si>
  <si>
    <t>ААБ(3*70+1*35)</t>
  </si>
  <si>
    <t>от ТП-28</t>
  </si>
  <si>
    <t xml:space="preserve">       кл-10кВ</t>
  </si>
  <si>
    <t>ТП-28 -29,30</t>
  </si>
  <si>
    <t>ф."Уриц.Моправ.</t>
  </si>
  <si>
    <t>КЛ-10кВ ТП-28 -13</t>
  </si>
  <si>
    <t>Новостроев."</t>
  </si>
  <si>
    <t>ф."АЗС,Колхозная,</t>
  </si>
  <si>
    <t>Некрасова"</t>
  </si>
  <si>
    <t>от ТП-29</t>
  </si>
  <si>
    <t>СИП-3(3*70)</t>
  </si>
  <si>
    <t>ТП-29 -- ТП-2</t>
  </si>
  <si>
    <t>АС- 50</t>
  </si>
  <si>
    <t>ф."Белинского,         Цветочная,                           Тихвинская"</t>
  </si>
  <si>
    <t>СИП2А   3*95+1*95</t>
  </si>
  <si>
    <t>ф."Пушкинская,Лермонтовская,                    Связи"</t>
  </si>
  <si>
    <t>СИП2А  3*95+1*95</t>
  </si>
  <si>
    <t>ф."ул. Тихвинская, Цветочная</t>
  </si>
  <si>
    <t>СИП 2А 3х70+1х70</t>
  </si>
  <si>
    <t xml:space="preserve">  РП-1  ФИД.11</t>
  </si>
  <si>
    <t>ВЛИ-0,4кВ</t>
  </si>
  <si>
    <t>ТП-17 -- ТП-19</t>
  </si>
  <si>
    <t xml:space="preserve">  А - 50</t>
  </si>
  <si>
    <t>ф."Северная"</t>
  </si>
  <si>
    <t>ф."Водонапорная баш."</t>
  </si>
  <si>
    <t>КСП(4*10)</t>
  </si>
  <si>
    <t>3*70+1*    95+1*25</t>
  </si>
  <si>
    <t>Ф."Сев.Средний"</t>
  </si>
  <si>
    <t>10кВ ТП-19 -- ТП-49</t>
  </si>
  <si>
    <t>3*70+1*95+1*25</t>
  </si>
  <si>
    <t>2*160</t>
  </si>
  <si>
    <t>10кВ ТП-49 -- ТП-20</t>
  </si>
  <si>
    <t>3*70+1*95</t>
  </si>
  <si>
    <t xml:space="preserve"> от ТП-20</t>
  </si>
  <si>
    <t>10кВ</t>
  </si>
  <si>
    <t>вых.на опору  ТП-5</t>
  </si>
  <si>
    <t>ТП-20 -- ТП-27</t>
  </si>
  <si>
    <t xml:space="preserve">  АСБ2л(3*120)</t>
  </si>
  <si>
    <t>от  ТП-27</t>
  </si>
  <si>
    <t>ф."Майская Сов."</t>
  </si>
  <si>
    <t>2.800</t>
  </si>
  <si>
    <t>10кВ ТП-27 --ТП26</t>
  </si>
  <si>
    <t>АСБ(3*50)</t>
  </si>
  <si>
    <t>ф."Окт.Глинки"</t>
  </si>
  <si>
    <t>2.300</t>
  </si>
  <si>
    <t xml:space="preserve">  РП-1 ФИД.11</t>
  </si>
  <si>
    <t>от ТП-26</t>
  </si>
  <si>
    <t>ф.Тул.Воронеж."</t>
  </si>
  <si>
    <t>2.040</t>
  </si>
  <si>
    <t>ф."Котельная"</t>
  </si>
  <si>
    <t>2АСБ(3*25+1*16)</t>
  </si>
  <si>
    <t>ф."Семенная станция"</t>
  </si>
  <si>
    <t>2.833</t>
  </si>
  <si>
    <t>АСБ(3*25+1*16)</t>
  </si>
  <si>
    <t>ф."Гл.корпус"</t>
  </si>
  <si>
    <t>2ААБ(3*70+1*35)</t>
  </si>
  <si>
    <t>ф."Морг"</t>
  </si>
  <si>
    <t>от  ТП-2</t>
  </si>
  <si>
    <t>АСБ(3*35)</t>
  </si>
  <si>
    <t>ТП-2 -- ТП-26</t>
  </si>
  <si>
    <t>ф."Некр.Партиз."</t>
  </si>
  <si>
    <t xml:space="preserve">  РП-1  ФИД.7</t>
  </si>
  <si>
    <t>ТП-15 - ТП16,17</t>
  </si>
  <si>
    <t>АС - 50</t>
  </si>
  <si>
    <t>ТП-15 -- РП-1</t>
  </si>
  <si>
    <t>от  ТП-16</t>
  </si>
  <si>
    <t>ТП-16- ТП-5,11</t>
  </si>
  <si>
    <t>ф."Званка"</t>
  </si>
  <si>
    <t>КЛ-10кВ вых.на опору     ТП-17</t>
  </si>
  <si>
    <t xml:space="preserve">          СБ(3*95)</t>
  </si>
  <si>
    <t>ф."Окт.Наб."</t>
  </si>
  <si>
    <t>вых.на опору ТП-5,11</t>
  </si>
  <si>
    <t xml:space="preserve">         ААШВ(3*95)</t>
  </si>
  <si>
    <t xml:space="preserve">  РП-1 ФИД.7</t>
  </si>
  <si>
    <t>от ТП-11</t>
  </si>
  <si>
    <t xml:space="preserve">            10кВ</t>
  </si>
  <si>
    <t>ТП-11-62</t>
  </si>
  <si>
    <t>СИП-3          3*70</t>
  </si>
  <si>
    <t>КЛ-10кВ вых. на опору ТП-5,16,62</t>
  </si>
  <si>
    <t>ф."Плеханов низ"</t>
  </si>
  <si>
    <t>ф."Плеханов низ" (Дубачев)</t>
  </si>
  <si>
    <t>СИП 2А 3х50+1х50+1х25</t>
  </si>
  <si>
    <t xml:space="preserve">КЛ-0,4кВ вых.на опору </t>
  </si>
  <si>
    <t xml:space="preserve">        АСБ(4*95)</t>
  </si>
  <si>
    <t xml:space="preserve">  РП-1  ФИД.9</t>
  </si>
  <si>
    <t>от ТП-31</t>
  </si>
  <si>
    <t>ТП-31--ТП-32</t>
  </si>
  <si>
    <t>СИП-3      3*70</t>
  </si>
  <si>
    <t>ф."Зеленая,Чапаева"</t>
  </si>
  <si>
    <t>КЛ-10кВ ТП-31- РП-1</t>
  </si>
  <si>
    <t>КЛ-10кВ ТП-31-12</t>
  </si>
  <si>
    <t>ф."Зеленая,</t>
  </si>
  <si>
    <t>КЛ-0,4кВ от ТП-31</t>
  </si>
  <si>
    <t>Волховская, Боровая"</t>
  </si>
  <si>
    <t>ф."Музей"</t>
  </si>
  <si>
    <t>ф."Типография"</t>
  </si>
  <si>
    <t>ААБ(3*95+1*35)</t>
  </si>
  <si>
    <t xml:space="preserve">  РП-1 ФИД.9</t>
  </si>
  <si>
    <t>от ТП-32</t>
  </si>
  <si>
    <t>ТП-32--ТП-36</t>
  </si>
  <si>
    <t>ф."Окт.Наб"</t>
  </si>
  <si>
    <t>ф."Чудовская</t>
  </si>
  <si>
    <t>Жуковского"</t>
  </si>
  <si>
    <t>от ТП-36</t>
  </si>
  <si>
    <t>ф."Шк.горка"</t>
  </si>
  <si>
    <t>ф. "Лазо,Боровая"</t>
  </si>
  <si>
    <t>СИП-2А 3*95+1*95+1*25</t>
  </si>
  <si>
    <t>ф. "Шкурина горка, низ"(Захаров)</t>
  </si>
  <si>
    <t>СИП-2 3*35+1*50+1*16</t>
  </si>
  <si>
    <t xml:space="preserve"> РП-1        РУ-10кВ      СШ №1</t>
  </si>
  <si>
    <t>БКРТП</t>
  </si>
  <si>
    <t>ф. "Лазо"</t>
  </si>
  <si>
    <t>Город1-- 6 ГЭС</t>
  </si>
  <si>
    <t>АПвБПг(3*240)</t>
  </si>
  <si>
    <t>РП-1 к вых. РП-2</t>
  </si>
  <si>
    <t>РП 2 фид.16</t>
  </si>
  <si>
    <t>ТП-141</t>
  </si>
  <si>
    <t>КЛ-10кВ ТП 141- 177</t>
  </si>
  <si>
    <t xml:space="preserve">КЛ-0,4 от ТП-141: </t>
  </si>
  <si>
    <t>КЛ-0,4ф."Спорт школа"</t>
  </si>
  <si>
    <t>2АПВБ (3*70+0)</t>
  </si>
  <si>
    <t>КЛ-0,4ф"Калинина 40б"</t>
  </si>
  <si>
    <t>ААБу (3*70+0)</t>
  </si>
  <si>
    <t>КЛ-0,4ф"Ломоносова 24а"</t>
  </si>
  <si>
    <t>АВВГ (4*70)</t>
  </si>
  <si>
    <t>ф. Калинина (ИП Рябов)</t>
  </si>
  <si>
    <t>КЛ-0,4ф"Калинина 27"</t>
  </si>
  <si>
    <t>АВБбШВ (4*185)</t>
  </si>
  <si>
    <t>ТП-177</t>
  </si>
  <si>
    <t xml:space="preserve">КЛ-0,4 </t>
  </si>
  <si>
    <t>КЛ-0,4ф"Калинина 38"</t>
  </si>
  <si>
    <t>СБ (3*50+1*25)</t>
  </si>
  <si>
    <t>КЛ-0,4ф"Д/сад"</t>
  </si>
  <si>
    <t>ААВВ (3*70+1*35)</t>
  </si>
  <si>
    <t>КЛ-0,4 перемычка Калинина 38-38а</t>
  </si>
  <si>
    <t>РП 1 фид.11</t>
  </si>
  <si>
    <t>ТП-59</t>
  </si>
  <si>
    <t>КЛ-10кВ ТП-59 - РП-1</t>
  </si>
  <si>
    <t>КЛ-10кВ ТП-59 -8</t>
  </si>
  <si>
    <t>врезка ТП-66 от КЛ-10кВ РП-1 до ТП-59</t>
  </si>
  <si>
    <t>АСБ 2л 3х95</t>
  </si>
  <si>
    <t>ТП-59 -- ТП-47</t>
  </si>
  <si>
    <t xml:space="preserve">КЛ-0,4 от ТП-59: </t>
  </si>
  <si>
    <t>КЛ-0,4ф"Ж/д переулок 3"</t>
  </si>
  <si>
    <t>ААБ (4*95)</t>
  </si>
  <si>
    <t>КЛ-0,4ф"Б поле 14б"</t>
  </si>
  <si>
    <t>ААБ (4*50)</t>
  </si>
  <si>
    <t>КЛ-0,4ф"Б поле 14а"</t>
  </si>
  <si>
    <t>КЛ-0,4ф"Ж/д переулок 7а"</t>
  </si>
  <si>
    <t>КЛ-0,4ф"Борисогорское поле 18" корпус 1</t>
  </si>
  <si>
    <t>АСБ (4*150)</t>
  </si>
  <si>
    <t>КЛ-0,4ф"Борисогорское поле 18" корпус 2</t>
  </si>
  <si>
    <t>перемычка между корпусами</t>
  </si>
  <si>
    <t>от ТП-8</t>
  </si>
  <si>
    <t>ф.Борисог.поле</t>
  </si>
  <si>
    <t>КЛ-10кВ ТП 8-14</t>
  </si>
  <si>
    <t>КЛ-0,4кВ от ТП-8:</t>
  </si>
  <si>
    <t>ф."Державина 62-64"</t>
  </si>
  <si>
    <t>ф."Администрация"</t>
  </si>
  <si>
    <t>СБ (3*16+0)</t>
  </si>
  <si>
    <t>ф."ОВД"</t>
  </si>
  <si>
    <t>КЛ-10кВ ТП 18-17</t>
  </si>
  <si>
    <t>КЛ-0,4кВ от ТП-18:</t>
  </si>
  <si>
    <t>Ф."Расстанная-15"</t>
  </si>
  <si>
    <t>АСБ(3*35+1*10)</t>
  </si>
  <si>
    <t>ф."Державина- 50"</t>
  </si>
  <si>
    <t>2ААБ (3*50)</t>
  </si>
  <si>
    <t>ф."Державина- 48-46"</t>
  </si>
  <si>
    <t>ф."Юж. Бульвар 5-1"</t>
  </si>
  <si>
    <t>ААБлу (4*70)</t>
  </si>
  <si>
    <t>ф."Юж. Бульвар 5-2"</t>
  </si>
  <si>
    <t>АВВГ(4*120)</t>
  </si>
  <si>
    <t>ф.Ж/д пер.15</t>
  </si>
  <si>
    <t>ПС 378           фид.09</t>
  </si>
  <si>
    <t>КЛ-10кВ ТП 13-28</t>
  </si>
  <si>
    <t>КЛ-10кВ ТП 13- 34</t>
  </si>
  <si>
    <t>КЛ-0,4ф"Гагарина2"</t>
  </si>
  <si>
    <t>2ААБ (3*70)</t>
  </si>
  <si>
    <t>КЛ-0,4ф"СЭС"</t>
  </si>
  <si>
    <t>ААБ (3*70+1*25)</t>
  </si>
  <si>
    <t>КЛ-0,4ф"Кирова 1а"</t>
  </si>
  <si>
    <t>КЛ-0,4ф"Гагарина 4а"</t>
  </si>
  <si>
    <t>АПВБ (3*120+1*35)</t>
  </si>
  <si>
    <t>КЛ-0,4ф"Баня"</t>
  </si>
  <si>
    <t>КЛ-0,4ф"Гагарина2а"</t>
  </si>
  <si>
    <t>ТП-178</t>
  </si>
  <si>
    <t>ТП-178 -- ТП-126</t>
  </si>
  <si>
    <t>ТП-178 -- ТП-121</t>
  </si>
  <si>
    <t>кл-0,4кВ от ТП-178:</t>
  </si>
  <si>
    <t>ф."Гл.корпус-1,2"</t>
  </si>
  <si>
    <t>4ААБ(3*120)</t>
  </si>
  <si>
    <t>ф."Пищеблок-1,2"</t>
  </si>
  <si>
    <t>2АСБ(3*70+1*25)</t>
  </si>
  <si>
    <t>ф."Хоз.корпус-1,2"</t>
  </si>
  <si>
    <t>2АСБ(3*50+1*25)</t>
  </si>
  <si>
    <t>ф."Перекачка-1,2"</t>
  </si>
  <si>
    <t>ф."Авиационная-40"</t>
  </si>
  <si>
    <t>ф."Скорая помощь"</t>
  </si>
  <si>
    <t>2АСБ(3*16+1*10)</t>
  </si>
  <si>
    <t>ф."ДС Просвещение"</t>
  </si>
  <si>
    <t>РП-2 ФИД.14</t>
  </si>
  <si>
    <t>ТП-199</t>
  </si>
  <si>
    <t>ЗРУ-10кВ</t>
  </si>
  <si>
    <t>КЛ-10кВ ТП-199 - Т-1</t>
  </si>
  <si>
    <t>КЛ-10кВ ТП-199 - 201</t>
  </si>
  <si>
    <t>КЛ-10кВ ТП-199 - Т-2</t>
  </si>
  <si>
    <t>ПС-393-23</t>
  </si>
  <si>
    <t>ПС-378-09</t>
  </si>
  <si>
    <t>от  ТП-30</t>
  </si>
  <si>
    <t>ф."Жарово"</t>
  </si>
  <si>
    <t xml:space="preserve">  АСБ(3*95)</t>
  </si>
  <si>
    <t>кл-0,4кВ  от ТП-30</t>
  </si>
  <si>
    <t>АСБ(4*70)</t>
  </si>
  <si>
    <t xml:space="preserve"> РП-1  ФИД.11</t>
  </si>
  <si>
    <t>ТП-14 -- ТП-18</t>
  </si>
  <si>
    <t>ТП-14 -- ТП-6</t>
  </si>
  <si>
    <t>ПС-378  ФИД.09</t>
  </si>
  <si>
    <t>ТП-13 -- ТП-28</t>
  </si>
  <si>
    <t>ТП-13 -- ТП-34</t>
  </si>
  <si>
    <t xml:space="preserve">             кл-0,4кВ</t>
  </si>
  <si>
    <t>ф."Гагарина 2"</t>
  </si>
  <si>
    <t>2ААБ(3*70)</t>
  </si>
  <si>
    <t>ф."Гагарина 2а"</t>
  </si>
  <si>
    <t>ф,"СЭС"</t>
  </si>
  <si>
    <t>ААБ(3*70+1*25)</t>
  </si>
  <si>
    <t>ф,"Кирова 1а"</t>
  </si>
  <si>
    <t>АСБ(3*185+150)</t>
  </si>
  <si>
    <t>ф."Гагарина 4а"</t>
  </si>
  <si>
    <t>ПC-378 ФИД.03</t>
  </si>
  <si>
    <t>КЛ-10кВ ПC-378 - ТП-7</t>
  </si>
  <si>
    <t>АСБ-3*95</t>
  </si>
  <si>
    <t>РП-1 ФИД.8</t>
  </si>
  <si>
    <t>КЛ-10кВ РП-1 - ТП-42</t>
  </si>
  <si>
    <t>ПС-378 ФИД.15,16</t>
  </si>
  <si>
    <t>ТП-60</t>
  </si>
  <si>
    <t>КЛ-10кВ ПС-378 - ТП-60</t>
  </si>
  <si>
    <t>КЛ-10кВ ПС-378-ТП-60</t>
  </si>
  <si>
    <t>ПС-378 ФИД.13,14</t>
  </si>
  <si>
    <t>2*1000</t>
  </si>
  <si>
    <t>КЛ-10кВ ПС-378-ТП-37</t>
  </si>
  <si>
    <t>ААШВУ(3*70)</t>
  </si>
  <si>
    <t>КЛ-10кВ ПС-378 - ТП-37</t>
  </si>
  <si>
    <t>ЦАСБ(3*70)</t>
  </si>
  <si>
    <t>РП-1 ФИД.3</t>
  </si>
  <si>
    <t>Отпайка к ТП-41</t>
  </si>
  <si>
    <t>ГПП Метахим ф.18-1, 18-2</t>
  </si>
  <si>
    <t>3*1000</t>
  </si>
  <si>
    <t>КЛ-10кВ ф.40-1 от ТП-18</t>
  </si>
  <si>
    <t>ЦНС</t>
  </si>
  <si>
    <t>КЛ-10кВ ф.40-2 от ТП-18</t>
  </si>
  <si>
    <t>ПС-499 ф.499-05</t>
  </si>
  <si>
    <t>Отпайка к ТП-38</t>
  </si>
  <si>
    <t>ВЛИ-0,38 от ТП-38</t>
  </si>
  <si>
    <t>ф. Труфаново</t>
  </si>
  <si>
    <t>СИП2А 3*95+1*95</t>
  </si>
  <si>
    <t>ПС-378 ФИД.05</t>
  </si>
  <si>
    <t>ТП-545</t>
  </si>
  <si>
    <t>Отпайка к ТП-545</t>
  </si>
  <si>
    <t>ВЛИ-0,4кВ от ТП-545</t>
  </si>
  <si>
    <t>ф. Кикино</t>
  </si>
  <si>
    <t>СИП 3х25+1х35</t>
  </si>
  <si>
    <t>РП-1 ФИД.05</t>
  </si>
  <si>
    <t>Отпайка к ТП-33</t>
  </si>
  <si>
    <t>ВЛИ от ТП-33</t>
  </si>
  <si>
    <t>ф."Пороги-1"</t>
  </si>
  <si>
    <t>ф."Пороги-2"</t>
  </si>
  <si>
    <t>ф."Шк.Горка низ."</t>
  </si>
  <si>
    <t>ТП-797</t>
  </si>
  <si>
    <t>1*40</t>
  </si>
  <si>
    <t xml:space="preserve">Отпайка к </t>
  </si>
  <si>
    <t xml:space="preserve">РП-1 </t>
  </si>
  <si>
    <t>ТП-791</t>
  </si>
  <si>
    <t>ФИД.05</t>
  </si>
  <si>
    <t>СИП-3</t>
  </si>
  <si>
    <t>ВЛИ-0,4кВ от ТП-62</t>
  </si>
  <si>
    <t>ФИД.07</t>
  </si>
  <si>
    <t xml:space="preserve">Отпайка от </t>
  </si>
  <si>
    <t>3*70</t>
  </si>
  <si>
    <t>ф."Плеханово-1"</t>
  </si>
  <si>
    <t>ф."Плеханово-2"</t>
  </si>
  <si>
    <t>ТП-16,5,11</t>
  </si>
  <si>
    <t>Ф."Плеханово-3"</t>
  </si>
  <si>
    <t>ПС № 553</t>
  </si>
  <si>
    <t>ОРУ-110</t>
  </si>
  <si>
    <t>2*16000</t>
  </si>
  <si>
    <t>КЛ-10кВ ПС-553-ТП-126</t>
  </si>
  <si>
    <t>"Валим"</t>
  </si>
  <si>
    <t>ЗРУ-10</t>
  </si>
  <si>
    <t>КЛ-10кВ ПС-553-ТП-137</t>
  </si>
  <si>
    <t>КЛ-10кВ ПС-553-ТП-138</t>
  </si>
  <si>
    <t>КЛ-10кВ ТП-31- ТП-12</t>
  </si>
  <si>
    <t>фид.9</t>
  </si>
  <si>
    <t>КЛ-10кВ РП-1- ТП-66</t>
  </si>
  <si>
    <t>АСБ2Л(3*95)</t>
  </si>
  <si>
    <t>фид.11</t>
  </si>
  <si>
    <t>КЛ-10кВ ТП-59- ТП-66</t>
  </si>
  <si>
    <t>фид.6</t>
  </si>
  <si>
    <t xml:space="preserve">РП-1         </t>
  </si>
  <si>
    <t>ВЛ-0,4кВ от ТП-9</t>
  </si>
  <si>
    <t>КЛ-10кВ ТП-12 - ТП-9</t>
  </si>
  <si>
    <t>АСБ(3*120)-210м АСБ(3*35)-104м</t>
  </si>
  <si>
    <t>ф."Новооктябрь."</t>
  </si>
  <si>
    <t>ТП-145</t>
  </si>
  <si>
    <t>ВЛИ-0,4кВ:</t>
  </si>
  <si>
    <t>фид.24</t>
  </si>
  <si>
    <t>ф."Порожский пер."</t>
  </si>
  <si>
    <t>3*95+1*95</t>
  </si>
  <si>
    <t>ТП</t>
  </si>
  <si>
    <t>ф."Медвытрезвитель, здание суда Ввод1"</t>
  </si>
  <si>
    <t>АСБ 4х186</t>
  </si>
  <si>
    <t>КЛ-10кВ ТП-59 - ТП-63</t>
  </si>
  <si>
    <t>ф."Медвытрезвитель, здание суда Ввод2"</t>
  </si>
  <si>
    <t>АСБ 4х187</t>
  </si>
  <si>
    <t>КЛ-10кВ ТП-59 - ТП-8</t>
  </si>
  <si>
    <t>ф."Ленгражданпроект, здание суда Ввод1"</t>
  </si>
  <si>
    <t>АСБ 4х188</t>
  </si>
  <si>
    <t>АСБ 4х189</t>
  </si>
  <si>
    <t xml:space="preserve">РП-1        </t>
  </si>
  <si>
    <t>ф."Пороги кв.2"</t>
  </si>
  <si>
    <t>ВЛ-10кВ ф.5 "Светлана"</t>
  </si>
  <si>
    <t>СИП 3х50</t>
  </si>
  <si>
    <t>фид.5</t>
  </si>
  <si>
    <t>ТП-578 в мкр. Валим</t>
  </si>
  <si>
    <t>КТПБ</t>
  </si>
  <si>
    <t>ф"1,2,3"</t>
  </si>
  <si>
    <t>КЛ-10кВ ф.5 "Светлана"</t>
  </si>
  <si>
    <t>АПВбШВ 3х185</t>
  </si>
  <si>
    <t xml:space="preserve">РП-2      </t>
  </si>
  <si>
    <t>ТП-204</t>
  </si>
  <si>
    <t>ф."Автосервис"</t>
  </si>
  <si>
    <t>фид.14</t>
  </si>
  <si>
    <t>ПС -553</t>
  </si>
  <si>
    <t>ТП-124</t>
  </si>
  <si>
    <t>1*25</t>
  </si>
  <si>
    <t>ВЛ-0,4кВ от ТП-124</t>
  </si>
  <si>
    <t>ВЛ-0,4кВ от ТП-124 (Королев)</t>
  </si>
  <si>
    <t xml:space="preserve">СИП-2 3х50+1х50
</t>
  </si>
  <si>
    <t>фид.01</t>
  </si>
  <si>
    <t>ТП-123</t>
  </si>
  <si>
    <t>ВЛ-10кВ ПС 553 ТП-123</t>
  </si>
  <si>
    <t xml:space="preserve">СИП-3 1х50 </t>
  </si>
  <si>
    <t xml:space="preserve">  </t>
  </si>
  <si>
    <t>фид.03</t>
  </si>
  <si>
    <t>ПС 553-оп.1 ВЛ-10кВ до ТП-123</t>
  </si>
  <si>
    <t>АСБ 2л-10 3х50</t>
  </si>
  <si>
    <t>ПС 110/10 №553 "Валим"</t>
  </si>
  <si>
    <t>ТП-122</t>
  </si>
  <si>
    <t>ф.553-02</t>
  </si>
  <si>
    <t>ТП-194</t>
  </si>
  <si>
    <t>КЛ-10кВ от ТП-198 до КТПН-194</t>
  </si>
  <si>
    <t>АСБ10 3х95</t>
  </si>
  <si>
    <t>КЛ-10кВ от ТП-166 до КТПН-194</t>
  </si>
  <si>
    <t xml:space="preserve">РП-1     </t>
  </si>
  <si>
    <t>ф."Л-1"</t>
  </si>
  <si>
    <t>СИП2  3*95+1*95+1*16</t>
  </si>
  <si>
    <t>фид.7</t>
  </si>
  <si>
    <t>ф."Л-2"</t>
  </si>
  <si>
    <t>ф."Л-1,Л-2,Л-3"</t>
  </si>
  <si>
    <t>СИП2  3*95+1*95+1*25</t>
  </si>
  <si>
    <t>1*1000</t>
  </si>
  <si>
    <t>врезка ТП-68 от КЛ-10кВ ТП-34 до ТП-35</t>
  </si>
  <si>
    <t>2АСБ2л 3х95</t>
  </si>
  <si>
    <t>фид.09</t>
  </si>
  <si>
    <t>ТП-121</t>
  </si>
  <si>
    <t>КЛ-10кВ ТП-178 -121</t>
  </si>
  <si>
    <t>2АСБ2л-10( 3*185)</t>
  </si>
  <si>
    <t xml:space="preserve"> ФИД.337-03</t>
  </si>
  <si>
    <t>Отпайка к ТП-1</t>
  </si>
  <si>
    <t>ТП-70</t>
  </si>
  <si>
    <t>ТП-1--ТП-2</t>
  </si>
  <si>
    <t>1*63</t>
  </si>
  <si>
    <t>Отпайка от
ВЛ-10кВ 
ТП-130-162</t>
  </si>
  <si>
    <t>ф."Металлургов"</t>
  </si>
  <si>
    <t>СИП2  3*35+1*35</t>
  </si>
  <si>
    <t>Перечень и состав объектов электрических сетей филиала АО «ЛОЭСК» «Восточные электрические сети» РЭС г. Подпорожье</t>
  </si>
  <si>
    <t>Перечень и состав объектов электрических сетей филиала АО «ЛОЭСК» «Восточные электрические сети» РЭС г. Тихвин</t>
  </si>
  <si>
    <t>Перечень и состав объектов электрических сетей филиала АО «ЛОЭСК» «Восточные электрические сети» РЭС г. Пикалево</t>
  </si>
  <si>
    <t>Перечень и состав объектов электрических сетей филиала АО «ЛОЭСК» «Восточные электрические сети» РЭС г. Бокситогорск</t>
  </si>
  <si>
    <t>Перечень и состав объектов электрических сетей филиала АО «ЛОЭСК» «Восточные электрические сети» РЭС г. Лодейное Поле</t>
  </si>
  <si>
    <t>Перечень и состав объектов электрических сетей филиала АО «ЛОЭСК» «Восточные электрические сети» РЭС г. Волхов</t>
  </si>
  <si>
    <t>Перечень и состав объектов электрических сетей филиала АО «ЛОЭСК» «Восточные электрические сети» РЭС г. Кириши</t>
  </si>
  <si>
    <t>Инвентарный номер</t>
  </si>
  <si>
    <t xml:space="preserve">КЛ 6-10 кВ </t>
  </si>
  <si>
    <t xml:space="preserve">КЛ 0,4 кВ </t>
  </si>
  <si>
    <t xml:space="preserve">ВЛ 0,4 кВ </t>
  </si>
  <si>
    <t>кол-во транс-ров, мощность</t>
  </si>
  <si>
    <t>1</t>
  </si>
  <si>
    <t>ЦРП ф.5</t>
  </si>
  <si>
    <t>090000325</t>
  </si>
  <si>
    <t>ЦРПф.5-ТП100</t>
  </si>
  <si>
    <t>0.218</t>
  </si>
  <si>
    <t>АСБ-10 3х50</t>
  </si>
  <si>
    <t>ЦРП ф.6</t>
  </si>
  <si>
    <t>090000326</t>
  </si>
  <si>
    <t>ЦРПф.6-ТП101</t>
  </si>
  <si>
    <t>АСБ2лГ 3x120</t>
  </si>
  <si>
    <t>ЦРП ф.7</t>
  </si>
  <si>
    <t>090000228</t>
  </si>
  <si>
    <t>090000237</t>
  </si>
  <si>
    <t>ЦРПф.7-ТП11</t>
  </si>
  <si>
    <t>АСБ-10 3x95</t>
  </si>
  <si>
    <t>090000234</t>
  </si>
  <si>
    <t>ТП11-Ленина 4А</t>
  </si>
  <si>
    <t>АВВБ-1 3x50 + 1x25</t>
  </si>
  <si>
    <t>ТП11-Ленина 12</t>
  </si>
  <si>
    <t>АВВГ-1 4x25</t>
  </si>
  <si>
    <t>ТП11-Ленина 8</t>
  </si>
  <si>
    <t>ААБ-1 3x95</t>
  </si>
  <si>
    <t>ТП11-Ленина 6</t>
  </si>
  <si>
    <t>АСБ-1 3x70 + 1x35</t>
  </si>
  <si>
    <t>Ленина 6 -Ленина 8</t>
  </si>
  <si>
    <t>Ленина 12 -Ленина 16</t>
  </si>
  <si>
    <t>АВРГ-1 3x50 + 1x25</t>
  </si>
  <si>
    <t>Ленина 4А -Ленина 4</t>
  </si>
  <si>
    <t>АПВБ-1 3x50 + 1x25</t>
  </si>
  <si>
    <t>ЛЕНИНА  6</t>
  </si>
  <si>
    <t>кабельные делители</t>
  </si>
  <si>
    <t>ЛЕНИНА  8</t>
  </si>
  <si>
    <t>ЛЕНИНА  12</t>
  </si>
  <si>
    <t>090000216</t>
  </si>
  <si>
    <t>ЛЕНИНА  4</t>
  </si>
  <si>
    <t>1нов</t>
  </si>
  <si>
    <t>ЛЕНИНА  4а</t>
  </si>
  <si>
    <t>090000240</t>
  </si>
  <si>
    <t>ТП11-ТП10</t>
  </si>
  <si>
    <t>090000222</t>
  </si>
  <si>
    <t>ТП10-Пионерская 10</t>
  </si>
  <si>
    <t>ТП10-Пионерская 8</t>
  </si>
  <si>
    <t>АПВБ-1 3x70 + 1x25</t>
  </si>
  <si>
    <t>ТП10-Советская 13</t>
  </si>
  <si>
    <t>ТП10-Советская 15</t>
  </si>
  <si>
    <t>АВБбШв-1 4х120</t>
  </si>
  <si>
    <t>ТП10-Ленина 18</t>
  </si>
  <si>
    <t>ТП10-Ленина 16</t>
  </si>
  <si>
    <t>АПВБ-1 3x95 + 1x25</t>
  </si>
  <si>
    <t>Советская 13 -Советская 15</t>
  </si>
  <si>
    <t>ЛЕНИНА  16</t>
  </si>
  <si>
    <t>СОВЕТСКАЯ  13</t>
  </si>
  <si>
    <t>090000187</t>
  </si>
  <si>
    <t>ТП-7(Т-2)</t>
  </si>
  <si>
    <t>СОВЕТСКАЯ  15</t>
  </si>
  <si>
    <t>ПИОНЕРСКАЯ  8</t>
  </si>
  <si>
    <t>090000225</t>
  </si>
  <si>
    <t>ТП10-ТП7</t>
  </si>
  <si>
    <t>090000191</t>
  </si>
  <si>
    <t>ТП7-Пионерская 6 шк.1</t>
  </si>
  <si>
    <t>ААШв-1 3x120</t>
  </si>
  <si>
    <t>ТП7-Комсомольская 5 шк.2</t>
  </si>
  <si>
    <t>ТП7-Советская 9А</t>
  </si>
  <si>
    <t>ААБ-1 3x120</t>
  </si>
  <si>
    <t>ТП7-Стадион</t>
  </si>
  <si>
    <t>АСБ-1 3х70 + 1х35</t>
  </si>
  <si>
    <t>Советская 9А Волхов-Советская 9</t>
  </si>
  <si>
    <t>АВВГ-1 4х70</t>
  </si>
  <si>
    <t>Советская 11 -Пионерская 8</t>
  </si>
  <si>
    <t>ТП7-Советская 9 КД</t>
  </si>
  <si>
    <t>АПвБбШп-1 4х150</t>
  </si>
  <si>
    <t>ТП7-Советская 9 Общежитие</t>
  </si>
  <si>
    <t>000000575</t>
  </si>
  <si>
    <t>090000193</t>
  </si>
  <si>
    <t>ТП14-ТП7</t>
  </si>
  <si>
    <t>090000268</t>
  </si>
  <si>
    <t>ТП14-Советская 10</t>
  </si>
  <si>
    <t>АСБ-1 4x95</t>
  </si>
  <si>
    <t>ТП14-Советская 8гаражи КД</t>
  </si>
  <si>
    <t>АВБбШв-1 4x70</t>
  </si>
  <si>
    <t>ТП14-Советская 12</t>
  </si>
  <si>
    <t>ААШв-1 3x150</t>
  </si>
  <si>
    <t>Советская 12А-Советская 12</t>
  </si>
  <si>
    <t>АСБ-1 3х120+1х50</t>
  </si>
  <si>
    <t>ТП14-Советская 6</t>
  </si>
  <si>
    <t>АВБбШв-1 4x50</t>
  </si>
  <si>
    <t>ЦРП ф.9</t>
  </si>
  <si>
    <t>ТП-49 (Т-1)</t>
  </si>
  <si>
    <t>090000271</t>
  </si>
  <si>
    <t>ТП14-ТП89</t>
  </si>
  <si>
    <t>АСБ-10 3x120</t>
  </si>
  <si>
    <t>ЦРП ф.10</t>
  </si>
  <si>
    <t>090000397</t>
  </si>
  <si>
    <t>090000312</t>
  </si>
  <si>
    <t>ЦРПф.9-ТП49</t>
  </si>
  <si>
    <t>090000316</t>
  </si>
  <si>
    <t>ТП49-ТП61</t>
  </si>
  <si>
    <t>АСБ-10 3х150</t>
  </si>
  <si>
    <t>090000407</t>
  </si>
  <si>
    <t>ЦРПф.10-ТП60</t>
  </si>
  <si>
    <t>ААШв-1 3x95</t>
  </si>
  <si>
    <t>090000404</t>
  </si>
  <si>
    <t>ТП60-Ленинградская 6</t>
  </si>
  <si>
    <t>090000388</t>
  </si>
  <si>
    <t>РП-4 (Т-2)</t>
  </si>
  <si>
    <t>ТП-59 (Т-2)</t>
  </si>
  <si>
    <t>090000395</t>
  </si>
  <si>
    <t>ТП60-РП4</t>
  </si>
  <si>
    <t>ААШв-10 3x95</t>
  </si>
  <si>
    <t>ЦРП ф.12</t>
  </si>
  <si>
    <t>090000177</t>
  </si>
  <si>
    <t>РП4-ТП59</t>
  </si>
  <si>
    <t>090000384</t>
  </si>
  <si>
    <t>РП4-ТП58</t>
  </si>
  <si>
    <t>090000183</t>
  </si>
  <si>
    <t>ЦРПф.12-ТП6</t>
  </si>
  <si>
    <t>090000181</t>
  </si>
  <si>
    <t>ТП6-Пионерская 9</t>
  </si>
  <si>
    <t>АСБ-1 3x120 + 1x50</t>
  </si>
  <si>
    <t>ТП6-Пионерская 5А</t>
  </si>
  <si>
    <t>АСБ-1 3x95 + 1x35</t>
  </si>
  <si>
    <t>ТП6-Ленина 14</t>
  </si>
  <si>
    <t>АСБ-1 3x150 + 1x50</t>
  </si>
  <si>
    <t>Пионерская 9 -Пионерская 11</t>
  </si>
  <si>
    <t>АСБ-1 3x95 + 1x50</t>
  </si>
  <si>
    <t>Пионерская 11 -Пионерская 13</t>
  </si>
  <si>
    <t>Ленина 14 -Пионерская 13</t>
  </si>
  <si>
    <t>Ленина 14 -Ленина 10</t>
  </si>
  <si>
    <t>Пионерская 7 -Пионерская 5А</t>
  </si>
  <si>
    <t>ТП6-Пионерская 7</t>
  </si>
  <si>
    <t>ААШв-1 4x185</t>
  </si>
  <si>
    <t>Ленина  10</t>
  </si>
  <si>
    <t>кабельный делитель</t>
  </si>
  <si>
    <t>Ленина  14</t>
  </si>
  <si>
    <t>Пионерская 7</t>
  </si>
  <si>
    <t>Пионерская  11</t>
  </si>
  <si>
    <t>Пионерская  13</t>
  </si>
  <si>
    <t>ТП-7 (Т-1)</t>
  </si>
  <si>
    <t>Пионерская  5А</t>
  </si>
  <si>
    <t>090000203</t>
  </si>
  <si>
    <t>Пионерская  9</t>
  </si>
  <si>
    <t>090000185</t>
  </si>
  <si>
    <t>ТП6-ТП7</t>
  </si>
  <si>
    <t>ТП7-ТП9</t>
  </si>
  <si>
    <t>090000210</t>
  </si>
  <si>
    <t>ТП9-Романтиков 9</t>
  </si>
  <si>
    <t>ААБГ-1 3x50 + 1x25</t>
  </si>
  <si>
    <t>ТП9-Комсомольская 10</t>
  </si>
  <si>
    <t>АВВГ-1 3x95 + 1x50</t>
  </si>
  <si>
    <t>Романтиков 7 -Романтиков 9</t>
  </si>
  <si>
    <t>ААБГ-1 3x95</t>
  </si>
  <si>
    <t>ТП9-Комсомольская8</t>
  </si>
  <si>
    <t>АВВГ-1 4х95</t>
  </si>
  <si>
    <t>090000169</t>
  </si>
  <si>
    <t>090000213</t>
  </si>
  <si>
    <t>ТП9-ТП5</t>
  </si>
  <si>
    <t>090000173</t>
  </si>
  <si>
    <t>ТП5-Комсомольская 14</t>
  </si>
  <si>
    <t>Романтиков 15 -Комсомольская 14</t>
  </si>
  <si>
    <t>ТП5-Романтиков 15</t>
  </si>
  <si>
    <t>АПВГ-1 3х95 + 1х25</t>
  </si>
  <si>
    <t>ТП5-Комсомольская 12</t>
  </si>
  <si>
    <t>ВВГ-1 4x185</t>
  </si>
  <si>
    <t>090000195</t>
  </si>
  <si>
    <t>1х630, 1х400</t>
  </si>
  <si>
    <t>090000175</t>
  </si>
  <si>
    <t>ТП5-ТП8</t>
  </si>
  <si>
    <t>090000199</t>
  </si>
  <si>
    <t>ТП8-Романтиков 15</t>
  </si>
  <si>
    <t>АСБ-1 3х70+1х25</t>
  </si>
  <si>
    <t>ТП8-Романтиков 17</t>
  </si>
  <si>
    <t>ААШв-1 3х95</t>
  </si>
  <si>
    <t>ТП8-Романтиков 21</t>
  </si>
  <si>
    <t>АВВГ-1 3х185</t>
  </si>
  <si>
    <t>АВВГ-1 3x120 + 1x70</t>
  </si>
  <si>
    <t>ТП-15Н</t>
  </si>
  <si>
    <t>ТП15-ТП14</t>
  </si>
  <si>
    <t>ТП15-ТП91</t>
  </si>
  <si>
    <t>090000201</t>
  </si>
  <si>
    <t>ТП8-ТП15</t>
  </si>
  <si>
    <t>090000277</t>
  </si>
  <si>
    <t>ТП15-Советская 4Пищеблок</t>
  </si>
  <si>
    <t>АВВГ-1 3x120 + 1x50</t>
  </si>
  <si>
    <t>ТП15-Советская 4Бомбоубеж.</t>
  </si>
  <si>
    <t>ТП15-Советская 4Аптека</t>
  </si>
  <si>
    <t>АВВГ-1 4x120</t>
  </si>
  <si>
    <t>ТП15-Советская 4Гл.корпус</t>
  </si>
  <si>
    <t>АВВГ-1 4x185</t>
  </si>
  <si>
    <t>ТП15-Советская 4котельная</t>
  </si>
  <si>
    <t>АВВГ-1 4x70</t>
  </si>
  <si>
    <t>ТП15-Советская 4прачечная</t>
  </si>
  <si>
    <t>ВВГ-1 3x70+1x35</t>
  </si>
  <si>
    <t>ТП15-Советская 4Гинекол.отд.</t>
  </si>
  <si>
    <t>ААБ-1 3x70</t>
  </si>
  <si>
    <t>ТП15-Советская 4ЦРБ</t>
  </si>
  <si>
    <t>ТП15-Советская 4Инфекц.отд.</t>
  </si>
  <si>
    <t>ААБ-1 3x50</t>
  </si>
  <si>
    <t>ТП15-Советская 4Детск.полик.</t>
  </si>
  <si>
    <t>ТП15-АВР роддома ТП36</t>
  </si>
  <si>
    <t>ААШв-1 4х120</t>
  </si>
  <si>
    <t>000002700</t>
  </si>
  <si>
    <t>ТП-114 (Т-2)</t>
  </si>
  <si>
    <t>2БКТП</t>
  </si>
  <si>
    <t>000000622</t>
  </si>
  <si>
    <t>ТП8-ТП114</t>
  </si>
  <si>
    <t>ТП114-Романтиков 8 Торг.центр</t>
  </si>
  <si>
    <t>ВБбШв-1 4х70</t>
  </si>
  <si>
    <t>09000201</t>
  </si>
  <si>
    <t>ТП8-ТП38</t>
  </si>
  <si>
    <t>ЦРП ф.13</t>
  </si>
  <si>
    <t>09000410</t>
  </si>
  <si>
    <t>ЦРП ф. 13-ТП61</t>
  </si>
  <si>
    <t>090000409</t>
  </si>
  <si>
    <t>ТП-85 (Т-1)</t>
  </si>
  <si>
    <t>000000577</t>
  </si>
  <si>
    <t>ТП98-ТП61</t>
  </si>
  <si>
    <t>ТП98-ТП115</t>
  </si>
  <si>
    <t>ТП115-ТП85</t>
  </si>
  <si>
    <t>090000412</t>
  </si>
  <si>
    <t>ТП85-Победы 23</t>
  </si>
  <si>
    <t>АВВГ-1 3x120+1х70</t>
  </si>
  <si>
    <t>ТП85-ВРУ столярн.цеха</t>
  </si>
  <si>
    <t>АВВГ-1 4x16</t>
  </si>
  <si>
    <t>ТП-117 (Т-1)</t>
  </si>
  <si>
    <t>ТП85-ТП117</t>
  </si>
  <si>
    <t>ЦРП ф.15</t>
  </si>
  <si>
    <t>090000380</t>
  </si>
  <si>
    <t>090000421</t>
  </si>
  <si>
    <t>ТП64-ТП66</t>
  </si>
  <si>
    <t>090000450</t>
  </si>
  <si>
    <t>ТП85-ТП66</t>
  </si>
  <si>
    <t>090000385</t>
  </si>
  <si>
    <t>ЦРП ф.15-ТП25</t>
  </si>
  <si>
    <t>090000383</t>
  </si>
  <si>
    <t>ТП25-Советская 20</t>
  </si>
  <si>
    <t>090000387</t>
  </si>
  <si>
    <t>ТП25-ТП24</t>
  </si>
  <si>
    <t>090000376</t>
  </si>
  <si>
    <t>ТП24-Молодежный бул. 6 пол-ка</t>
  </si>
  <si>
    <t>ТП24-Молодежный бул. 6 вставка</t>
  </si>
  <si>
    <t>СБ-1 3x16 + 1x10</t>
  </si>
  <si>
    <t>ТП24-Молодежный бул. 6 вставка нов.</t>
  </si>
  <si>
    <t>ТП24-Молодежный бул. 6 пол-ка нов.</t>
  </si>
  <si>
    <t>АВБбШв-1 4х185</t>
  </si>
  <si>
    <t>090000378</t>
  </si>
  <si>
    <t>ТП24-ТП89</t>
  </si>
  <si>
    <t>090000172</t>
  </si>
  <si>
    <t>090000311</t>
  </si>
  <si>
    <t>ТП89-ТП34</t>
  </si>
  <si>
    <t>090000176</t>
  </si>
  <si>
    <t>ТП34-Ленина 24</t>
  </si>
  <si>
    <t>АНРГ-1 3x70 + 1x25</t>
  </si>
  <si>
    <t>ТП34-Ленина 22А</t>
  </si>
  <si>
    <t>ААШв-1 3x70</t>
  </si>
  <si>
    <t>ТП34-Советская 12Б</t>
  </si>
  <si>
    <t>ААШв-1 3x120 + 1x50</t>
  </si>
  <si>
    <t>Советская 12Б -Советская 12А</t>
  </si>
  <si>
    <t>ТП34-Ленина 26</t>
  </si>
  <si>
    <t>АПРГ-1 3x70 + 1x25</t>
  </si>
  <si>
    <t>АНРГ-1 3x70</t>
  </si>
  <si>
    <t>Ленина 26 ВРУ_04-Ленина 28</t>
  </si>
  <si>
    <t>090000180</t>
  </si>
  <si>
    <t>090000178</t>
  </si>
  <si>
    <t>ТП34-ТП35</t>
  </si>
  <si>
    <t>090000184</t>
  </si>
  <si>
    <t>ТП35-Ленина 28 ВРУ-1</t>
  </si>
  <si>
    <t>ТП35-Ленина 28 ВРУ-2</t>
  </si>
  <si>
    <t>ТП35-Героев 5А д/с</t>
  </si>
  <si>
    <t>ААБ-1 3x95 + 1x50</t>
  </si>
  <si>
    <t>ТП35-Ленина 24</t>
  </si>
  <si>
    <t>ТП35-Ленина 28</t>
  </si>
  <si>
    <t>АВВБ-1 3x120 + 1x35</t>
  </si>
  <si>
    <t>ТП35-Героев 3</t>
  </si>
  <si>
    <t>АСБ-1 3x185</t>
  </si>
  <si>
    <t>ТП35-Героев 5</t>
  </si>
  <si>
    <t>ААБ-1 3x95 + 1x35</t>
  </si>
  <si>
    <t>ТП35-Героев 9</t>
  </si>
  <si>
    <t>ТП35-Героев 1</t>
  </si>
  <si>
    <t>АВВГ-1 3x150 + 1x35</t>
  </si>
  <si>
    <t>Героев 3 -Героев 5</t>
  </si>
  <si>
    <t>Героев 5 -Героев 7</t>
  </si>
  <si>
    <t>Героев 7 -Героев 9</t>
  </si>
  <si>
    <t>ТП35-Ленина 24А</t>
  </si>
  <si>
    <t>ТП35-Героев 1 ВРУ магазина</t>
  </si>
  <si>
    <t>ТП35-Героев 5А</t>
  </si>
  <si>
    <t>000000631</t>
  </si>
  <si>
    <t>Героев 3А -Героев 3</t>
  </si>
  <si>
    <t>090000186</t>
  </si>
  <si>
    <t>ТП35-ТП91</t>
  </si>
  <si>
    <t>000003709</t>
  </si>
  <si>
    <t>ТП91- Героев 7 гаражи</t>
  </si>
  <si>
    <t>АВБбШв-1 4x120</t>
  </si>
  <si>
    <t>ТП25-ТП104</t>
  </si>
  <si>
    <t>090000372</t>
  </si>
  <si>
    <t>ТП-24 (Т-2)</t>
  </si>
  <si>
    <t>ЦРП ф.11</t>
  </si>
  <si>
    <t>РП-3 (Т-2)</t>
  </si>
  <si>
    <t>ТП-57 (Т-2)</t>
  </si>
  <si>
    <t>ТП104-ТП24</t>
  </si>
  <si>
    <t>090000339</t>
  </si>
  <si>
    <t>ЦРП ф.11-РП3</t>
  </si>
  <si>
    <t>РП3-ТП57</t>
  </si>
  <si>
    <t>ТП-54 (Т-2)</t>
  </si>
  <si>
    <t>РП3-ТП54</t>
  </si>
  <si>
    <t>ТП-55 (Т-2)</t>
  </si>
  <si>
    <t>РП3-ТП55</t>
  </si>
  <si>
    <t>090000259</t>
  </si>
  <si>
    <t>090000270</t>
  </si>
  <si>
    <t>РП3-ТП44</t>
  </si>
  <si>
    <t>090000264</t>
  </si>
  <si>
    <t>ТП44-Плавницкий бул. 4</t>
  </si>
  <si>
    <t>АВВГ-1 3x50 + 1x35</t>
  </si>
  <si>
    <t>ТП44-Молодежный бул. 23</t>
  </si>
  <si>
    <t>АВВБ-1 3x95 + 1x35</t>
  </si>
  <si>
    <t>ТП44-Нефтехимиков 6</t>
  </si>
  <si>
    <t>Молодежный бул. 21 -Молодежный бул. 23</t>
  </si>
  <si>
    <t>ААШв-1 3x95 + 1x35</t>
  </si>
  <si>
    <t>ТП44-Молодежный бул. 27</t>
  </si>
  <si>
    <t>ТП44-Молодежный бул. 25 Шк-интернат</t>
  </si>
  <si>
    <t xml:space="preserve">ААШв-1 3x95 </t>
  </si>
  <si>
    <t>ТП44-Плавницкий бул. 2</t>
  </si>
  <si>
    <t>ТП44-Плавницкий бул. 2 вставка</t>
  </si>
  <si>
    <t>АВВГ-1 3x35 + 1x16</t>
  </si>
  <si>
    <t>090000253</t>
  </si>
  <si>
    <t>090000267</t>
  </si>
  <si>
    <t>ТП44-ТП80</t>
  </si>
  <si>
    <t>090000255</t>
  </si>
  <si>
    <t>ТП80-Плавницкий бул. 10</t>
  </si>
  <si>
    <t>ТП80-Ленина 55</t>
  </si>
  <si>
    <t>АВБбШв-1 4x185</t>
  </si>
  <si>
    <t>ТП80-Ленина 57</t>
  </si>
  <si>
    <t>Ленина 55 -Ленина 57</t>
  </si>
  <si>
    <t>ТП80-Ленина 59</t>
  </si>
  <si>
    <t>ТП80-Плавницкий бул. 8</t>
  </si>
  <si>
    <t>090000256</t>
  </si>
  <si>
    <t>ТП80-ТП43</t>
  </si>
  <si>
    <t>ТП44-ТП43</t>
  </si>
  <si>
    <t>ТП-94 (Т-1)</t>
  </si>
  <si>
    <t>РП3-ТП94</t>
  </si>
  <si>
    <t>2.100</t>
  </si>
  <si>
    <t>3СИП3 1х70</t>
  </si>
  <si>
    <t>10.</t>
  </si>
  <si>
    <t>ЦРП ф.19</t>
  </si>
  <si>
    <t>090000252</t>
  </si>
  <si>
    <t>ЦРП ф.19-ТП12</t>
  </si>
  <si>
    <t>090000249</t>
  </si>
  <si>
    <t>ТП12-Мира 10 ВРУ</t>
  </si>
  <si>
    <t>ТП12-Мира 10 Церковь</t>
  </si>
  <si>
    <t>ТП12-Мира 8</t>
  </si>
  <si>
    <t>ТП12-Мира 6</t>
  </si>
  <si>
    <t>090000257</t>
  </si>
  <si>
    <t>090000207</t>
  </si>
  <si>
    <t>ТП12-ТП13</t>
  </si>
  <si>
    <t>090000262</t>
  </si>
  <si>
    <t>ТП13-Мира 12 аптека</t>
  </si>
  <si>
    <t>ТП13-Мира 20</t>
  </si>
  <si>
    <t>ТП13-Мира 27</t>
  </si>
  <si>
    <t>ТП13-Мира 16</t>
  </si>
  <si>
    <t>ТП13-Мира 14</t>
  </si>
  <si>
    <t>ТП13-Мира 12</t>
  </si>
  <si>
    <t>ТП13-Мира 18</t>
  </si>
  <si>
    <t>Мира 16 -Мира 18</t>
  </si>
  <si>
    <t>Мира 18 -Мира 27</t>
  </si>
  <si>
    <t>Мира 18 -Мира 20</t>
  </si>
  <si>
    <t>ТП13-Комсомольская 2</t>
  </si>
  <si>
    <t>АВВГ-1 4x50</t>
  </si>
  <si>
    <t>090000082</t>
  </si>
  <si>
    <t xml:space="preserve">      000004787</t>
  </si>
  <si>
    <t>ТП62-ТП68</t>
  </si>
  <si>
    <t>090000265</t>
  </si>
  <si>
    <t>ТП13-ТП62</t>
  </si>
  <si>
    <t>090000413</t>
  </si>
  <si>
    <t>ТП62-Победы 14</t>
  </si>
  <si>
    <t>АСБ-1 3x95</t>
  </si>
  <si>
    <t>ТП62-Победы 12</t>
  </si>
  <si>
    <t>АСБ-1 3x25 + 1x16</t>
  </si>
  <si>
    <t>ТП62-Победы 10</t>
  </si>
  <si>
    <t>ТП62-Победы 10А</t>
  </si>
  <si>
    <t>АВБбШв-1 4x150</t>
  </si>
  <si>
    <t>090000415</t>
  </si>
  <si>
    <t>ТП62-ТП83</t>
  </si>
  <si>
    <t>090000281</t>
  </si>
  <si>
    <t>ТП83-ТП63</t>
  </si>
  <si>
    <t>ТП63-ТП106</t>
  </si>
  <si>
    <t>ААБ2л-10 3х150</t>
  </si>
  <si>
    <t>ТП-61 (Т-1)</t>
  </si>
  <si>
    <t>ТП61-ТП106</t>
  </si>
  <si>
    <t>ЦРП ф.21</t>
  </si>
  <si>
    <t>090000196</t>
  </si>
  <si>
    <t>090000202</t>
  </si>
  <si>
    <t>ЦРП ф.21-ТП37</t>
  </si>
  <si>
    <t>090000200</t>
  </si>
  <si>
    <t>ТП37-Победы 1</t>
  </si>
  <si>
    <t>АСБ-1 3x150 + 1x70</t>
  </si>
  <si>
    <t>090000429</t>
  </si>
  <si>
    <t>090000204</t>
  </si>
  <si>
    <t>ТП37-ТП84</t>
  </si>
  <si>
    <t>ТП37-ТП68</t>
  </si>
  <si>
    <t>090000433</t>
  </si>
  <si>
    <t>ТП68-Строителей 2</t>
  </si>
  <si>
    <t>ТП68-Победы 3</t>
  </si>
  <si>
    <t>ТП68-Победы 7</t>
  </si>
  <si>
    <t>ТП68-Победы 5</t>
  </si>
  <si>
    <t>Победы 5 -Победы 7</t>
  </si>
  <si>
    <t>ТП68-Строителей 6А</t>
  </si>
  <si>
    <t>АВБШв-1 3x50 + 1x25</t>
  </si>
  <si>
    <t>ТП68-Школьный пер. 1</t>
  </si>
  <si>
    <t>ТП68-Школьный пер. 3</t>
  </si>
  <si>
    <t>АСБу-1 3x95 + 1x35</t>
  </si>
  <si>
    <t>ТП68-Строителей 2 КД</t>
  </si>
  <si>
    <t>Строителей 4 -Строителей 6А</t>
  </si>
  <si>
    <t>АСБ-1 3x50 + 1x25</t>
  </si>
  <si>
    <t>Школьный пер. 1 -Школьный пер. 3</t>
  </si>
  <si>
    <t>000004788</t>
  </si>
  <si>
    <t>ТП68-Школьный пер. 1 Общежитие</t>
  </si>
  <si>
    <t>№ договора 09-669/005-ПС-12</t>
  </si>
  <si>
    <t>090000451</t>
  </si>
  <si>
    <t>1х250, 1х400</t>
  </si>
  <si>
    <t>090000457</t>
  </si>
  <si>
    <t>ТП71-ТП63</t>
  </si>
  <si>
    <t>090000435</t>
  </si>
  <si>
    <t>ТП68-ТП71</t>
  </si>
  <si>
    <t>090000455</t>
  </si>
  <si>
    <t>ТП71-Энергетиков 3</t>
  </si>
  <si>
    <t>ТП71-Энергетиков 1</t>
  </si>
  <si>
    <t>АБГ-1 3x50</t>
  </si>
  <si>
    <t>ТП71-Победы 9</t>
  </si>
  <si>
    <t>ТП71-Школьный пер. 2</t>
  </si>
  <si>
    <t>ТП71-Энергетиков 5</t>
  </si>
  <si>
    <t>ТП71-Школьный пер. 5</t>
  </si>
  <si>
    <t>Энергетиков 3 -Школьный пер. 5</t>
  </si>
  <si>
    <t>Энергетиков 3 -Энергетиков 5</t>
  </si>
  <si>
    <t>Энергетиков 1 -Победы 9</t>
  </si>
  <si>
    <t>ТП71-Школьный пер. 3</t>
  </si>
  <si>
    <t>АСБу-1 3x95 + 1x25</t>
  </si>
  <si>
    <t>АКВВГ-1 3x95 + 1x50</t>
  </si>
  <si>
    <t>ТП71-ТП69</t>
  </si>
  <si>
    <t>090000439</t>
  </si>
  <si>
    <t>ТП69-Строителей 8</t>
  </si>
  <si>
    <t>ААБ-1 3x150</t>
  </si>
  <si>
    <t>Строителей 18 -Строителей 16</t>
  </si>
  <si>
    <t>ААБ-1 3х120</t>
  </si>
  <si>
    <t>Строителей 14 -Строителей 16</t>
  </si>
  <si>
    <t>ТП69-Строителей 6</t>
  </si>
  <si>
    <t>АВВГ-1 4x95</t>
  </si>
  <si>
    <t>ТП69-Строителей 12</t>
  </si>
  <si>
    <t>АНРГ-1 3x240 + 1x70</t>
  </si>
  <si>
    <t>ТП69-Строителей 16</t>
  </si>
  <si>
    <t>ТП69-Строителей 10</t>
  </si>
  <si>
    <t>ААБ-1 3x120 + 1x50</t>
  </si>
  <si>
    <t>ТП-90 (Т-2)</t>
  </si>
  <si>
    <t>Строителей 6 КД-Строителей 8</t>
  </si>
  <si>
    <t>090000441</t>
  </si>
  <si>
    <t>ТП69-ТП72</t>
  </si>
  <si>
    <t>ТП69-ТП90</t>
  </si>
  <si>
    <t>ТП-38 (Т-2)</t>
  </si>
  <si>
    <t>090000209</t>
  </si>
  <si>
    <t>ТП90-ТП38</t>
  </si>
  <si>
    <t>ЦРП ф.28</t>
  </si>
  <si>
    <t>090000452</t>
  </si>
  <si>
    <t>090000458</t>
  </si>
  <si>
    <t>ЦРП ф.28-ТП1</t>
  </si>
  <si>
    <t>090000456</t>
  </si>
  <si>
    <t>ТП1-Мира 3</t>
  </si>
  <si>
    <t>ТП1-Мира 1А</t>
  </si>
  <si>
    <t>ТП1-Мира 1</t>
  </si>
  <si>
    <t>АСБ-1 3x185 + 1x70</t>
  </si>
  <si>
    <t>Мира 1 -Мира 2</t>
  </si>
  <si>
    <t>Мира 1 -Ленина 2</t>
  </si>
  <si>
    <t>Мира 2 -Мира 4</t>
  </si>
  <si>
    <t>Мира 4 -Мира 6</t>
  </si>
  <si>
    <t>Ленина 2 -Ленина 4</t>
  </si>
  <si>
    <t>Ленина 4 -Ленина 10</t>
  </si>
  <si>
    <t>Мира 3 -Мира 5</t>
  </si>
  <si>
    <t>Мира 5 -Мира 7</t>
  </si>
  <si>
    <t>Мира 7 -Мира 9</t>
  </si>
  <si>
    <t>Мира 1А -Ленина 4</t>
  </si>
  <si>
    <t>090000462</t>
  </si>
  <si>
    <t>090000460</t>
  </si>
  <si>
    <t>ТП1-ТП2</t>
  </si>
  <si>
    <t>090000466</t>
  </si>
  <si>
    <t>ТП2-Пионерская 1</t>
  </si>
  <si>
    <t>ТП2-Мира 11</t>
  </si>
  <si>
    <t>ТП2-Пионерская 3</t>
  </si>
  <si>
    <t>Пионерская 3 -Пионерская 5</t>
  </si>
  <si>
    <t>ТП2-Мира 9</t>
  </si>
  <si>
    <t>Мира 9 -Мира 8</t>
  </si>
  <si>
    <t>АПВБ-1 3x50 + 1x35</t>
  </si>
  <si>
    <t>Пионерская 7 -Пионерская 5</t>
  </si>
  <si>
    <t>ААШв-1 4х185</t>
  </si>
  <si>
    <t>Пионерская 5 -Пионерская 3</t>
  </si>
  <si>
    <t>Пионерская 2 -Пионерская 4</t>
  </si>
  <si>
    <t>ТП2-Пионерская 2</t>
  </si>
  <si>
    <t>090000470</t>
  </si>
  <si>
    <t>090000468</t>
  </si>
  <si>
    <t>090000474</t>
  </si>
  <si>
    <t>ТП3-Мира 19</t>
  </si>
  <si>
    <t>ТП3-Комсомольская 2</t>
  </si>
  <si>
    <t>ТП3-Комсомольская 6 Витязь</t>
  </si>
  <si>
    <t>Комсомольская 1 -Комсомольская 2</t>
  </si>
  <si>
    <t>Комсомольская 1 -Комсомольская 3</t>
  </si>
  <si>
    <t>Комсомольская 6 -Комсомольская 4</t>
  </si>
  <si>
    <t>Комсомольская 2 -Комсомольская 4</t>
  </si>
  <si>
    <t>Мира 19 -Мира 21</t>
  </si>
  <si>
    <t>Мира 21 -Мира 23</t>
  </si>
  <si>
    <t>Мира 23 -Мира 25</t>
  </si>
  <si>
    <t>АПВ-1 3x95 + 1x25</t>
  </si>
  <si>
    <t>ТП 3-Мира 17</t>
  </si>
  <si>
    <t>АСБ-1 3x25 + 1x10</t>
  </si>
  <si>
    <t>090000478</t>
  </si>
  <si>
    <t>090000476</t>
  </si>
  <si>
    <t>ТП3-ТП13</t>
  </si>
  <si>
    <t>ТП3-ТП4</t>
  </si>
  <si>
    <t>090000165</t>
  </si>
  <si>
    <t>ТП4-Мира 25</t>
  </si>
  <si>
    <t>ТП4-Романтиков 1</t>
  </si>
  <si>
    <t>ТП4-Романтиков 5</t>
  </si>
  <si>
    <t>ТП4-Романтиков 3</t>
  </si>
  <si>
    <t>ТП4-Мира 29 Лифтремонт</t>
  </si>
  <si>
    <t>АВВГ-1 4х35</t>
  </si>
  <si>
    <t>ТП4-Мира29 МПЖХ</t>
  </si>
  <si>
    <t>АВВГ-1 4х16</t>
  </si>
  <si>
    <t>Романтиков 1 -Мира 27</t>
  </si>
  <si>
    <t>Романтиков 3 -Романтиков 11</t>
  </si>
  <si>
    <t>Романтиков 11 -Романтиков 13</t>
  </si>
  <si>
    <t>Романтиков 13 -Романтиков 15</t>
  </si>
  <si>
    <t>Романтиков 5 -Романтиков 7</t>
  </si>
  <si>
    <t>РОМАНТИКОВ  3</t>
  </si>
  <si>
    <t>РОМАНТИКОВ  5</t>
  </si>
  <si>
    <t>РОМАНТИКОВ  7</t>
  </si>
  <si>
    <t>РОМАНТИКОВ  11</t>
  </si>
  <si>
    <t>РОМАНТИКОВ  13</t>
  </si>
  <si>
    <t xml:space="preserve">1нов </t>
  </si>
  <si>
    <t>МИРА  23</t>
  </si>
  <si>
    <t>МИРА  25</t>
  </si>
  <si>
    <t xml:space="preserve">2нов </t>
  </si>
  <si>
    <t>ТП-114 (Т-1)</t>
  </si>
  <si>
    <t>МИРА  27</t>
  </si>
  <si>
    <t>090000167</t>
  </si>
  <si>
    <t>ТП4-ТП5</t>
  </si>
  <si>
    <t>РОМАНТИКОВ  1</t>
  </si>
  <si>
    <t>ТП4-ТП114</t>
  </si>
  <si>
    <t>ТП-38 (Т-1)</t>
  </si>
  <si>
    <t>ТП-90 (Т-1)</t>
  </si>
  <si>
    <t>ЦРП ф.29</t>
  </si>
  <si>
    <t>000002556</t>
  </si>
  <si>
    <t>ТП114-ТП38</t>
  </si>
  <si>
    <t>ТП114-Советская5а</t>
  </si>
  <si>
    <t>ТП38-ТП90</t>
  </si>
  <si>
    <t>090000386</t>
  </si>
  <si>
    <t>ЦРП ф.29-ТП58</t>
  </si>
  <si>
    <t>090000340</t>
  </si>
  <si>
    <t>090000344</t>
  </si>
  <si>
    <t>ТП58-ТП18</t>
  </si>
  <si>
    <t>ТП18- до ВРУ объекта</t>
  </si>
  <si>
    <t>АВБбШВ-4х70</t>
  </si>
  <si>
    <t>090000343</t>
  </si>
  <si>
    <t>ТП18-Ленинградская 7А</t>
  </si>
  <si>
    <t>ТП18-Ленинградская 9</t>
  </si>
  <si>
    <t>АВБШв-1 3х50 + 1х25</t>
  </si>
  <si>
    <t>Ленинградская 9-Ленинградская 7</t>
  </si>
  <si>
    <t>АВБШв-1 3х50+1х25</t>
  </si>
  <si>
    <t>000000630</t>
  </si>
  <si>
    <t>090000286</t>
  </si>
  <si>
    <t>ТП18-ТП16</t>
  </si>
  <si>
    <t>ТП16-ТП58</t>
  </si>
  <si>
    <t>090000283</t>
  </si>
  <si>
    <t>ТП16-Ленинградская 11</t>
  </si>
  <si>
    <t>ТП16-Ленинградская 9А</t>
  </si>
  <si>
    <t>АСБу-1 3х95 + 1х50</t>
  </si>
  <si>
    <t>090000081</t>
  </si>
  <si>
    <t>ТП16-Ленина 3</t>
  </si>
  <si>
    <t>АСБ-1 4x150</t>
  </si>
  <si>
    <t>090000338</t>
  </si>
  <si>
    <t>ТП16-ТП17</t>
  </si>
  <si>
    <t>АСБ-10 3Х70</t>
  </si>
  <si>
    <t>090000334</t>
  </si>
  <si>
    <t>ТП17-Ленина 5А</t>
  </si>
  <si>
    <t>ТП17-Ленина 5</t>
  </si>
  <si>
    <t>ААШв-1 3x50</t>
  </si>
  <si>
    <t>ТП17-Ленина 1</t>
  </si>
  <si>
    <t>ТП17-Ленина 5Б</t>
  </si>
  <si>
    <t>ТП17-Ленина 7</t>
  </si>
  <si>
    <t>АСБ-1 3x150+1x50</t>
  </si>
  <si>
    <t>Ленина 5 -Ленина 7</t>
  </si>
  <si>
    <t>Ленина 5А -Ленина 3А</t>
  </si>
  <si>
    <t>Ленина 5Б -Ленина 3Б</t>
  </si>
  <si>
    <t>Ленина 3А -Ленина 3Б</t>
  </si>
  <si>
    <t>ТП17-Ленина 7А</t>
  </si>
  <si>
    <t>090000353</t>
  </si>
  <si>
    <t>ТП18-ТП-104</t>
  </si>
  <si>
    <t>090000356</t>
  </si>
  <si>
    <t>ТП104-ТП21</t>
  </si>
  <si>
    <t>090000335</t>
  </si>
  <si>
    <t>ТП21-Ленина 17А</t>
  </si>
  <si>
    <t>ТП21-Ленина 17Б</t>
  </si>
  <si>
    <t>ТП21-Ленина 17В</t>
  </si>
  <si>
    <t>ТП21-Советская 17</t>
  </si>
  <si>
    <t>АСБ2л-1 3x95 + 1x50</t>
  </si>
  <si>
    <t>ТП21-Советская 19</t>
  </si>
  <si>
    <t>ТП21-Ленина 17</t>
  </si>
  <si>
    <t>Ленина 17В -Советская 27</t>
  </si>
  <si>
    <t>Советская 27 Торг-Советская 21</t>
  </si>
  <si>
    <t>АСБ-1 3x70</t>
  </si>
  <si>
    <t>Советская 21 -Советская 23</t>
  </si>
  <si>
    <t>Советская 17 -Советская 17А</t>
  </si>
  <si>
    <t>Советская 17А вст.-Ленина 17</t>
  </si>
  <si>
    <t>Ленина 17Б -Ленина 17В</t>
  </si>
  <si>
    <t>090000364</t>
  </si>
  <si>
    <t>ТП18-ТП23</t>
  </si>
  <si>
    <t>090000368</t>
  </si>
  <si>
    <t>ТП23-Ленинградская 1</t>
  </si>
  <si>
    <t>ТП23-Ленинградская 3</t>
  </si>
  <si>
    <t>Ленинградская 1 -Ленинградская 3</t>
  </si>
  <si>
    <t>ТП23-Волховская наб. 4</t>
  </si>
  <si>
    <t>АСБ-1 3x50 + 1x16</t>
  </si>
  <si>
    <t>ТП23-Волховская наб. 2</t>
  </si>
  <si>
    <t>ААШв-1 3x185</t>
  </si>
  <si>
    <t>Волховская наб. 2 -Волховская наб. 2</t>
  </si>
  <si>
    <t>ААШв-1 3x16 + 1x10</t>
  </si>
  <si>
    <t>ТП23-Ленинградская 5</t>
  </si>
  <si>
    <t>Волховская наб. 4 - Волховская наб. 6</t>
  </si>
  <si>
    <t>ТП23-Волховская наб. 6</t>
  </si>
  <si>
    <t>АСБ-1 3х150</t>
  </si>
  <si>
    <t>Ленинградская 1 -Ленинградская 1</t>
  </si>
  <si>
    <t>090000349</t>
  </si>
  <si>
    <t>090000370</t>
  </si>
  <si>
    <t>ТП23-ТП20</t>
  </si>
  <si>
    <t>090000351</t>
  </si>
  <si>
    <t>Волховская наб. 18 -Волховская наб. 8</t>
  </si>
  <si>
    <t>ААШв-1 3х120</t>
  </si>
  <si>
    <t>ТП20-Волховская наб. 18</t>
  </si>
  <si>
    <t>АВВГ-1 3x50 + 1x25</t>
  </si>
  <si>
    <t>ТП20-Волховская наб. 10</t>
  </si>
  <si>
    <t>ААБТ-1 3x185 + 1x35</t>
  </si>
  <si>
    <t>ТП20-Волховская наб. 16</t>
  </si>
  <si>
    <t>ТП20-Волховская наб. 8</t>
  </si>
  <si>
    <t>ТП20-Волховская наб. 20</t>
  </si>
  <si>
    <t>АСБГу-1 3x50 + 1x25</t>
  </si>
  <si>
    <t>090000358</t>
  </si>
  <si>
    <t>090000352</t>
  </si>
  <si>
    <t>ТП20-ТП22</t>
  </si>
  <si>
    <t>090000362</t>
  </si>
  <si>
    <t>ТП22-Советская 23</t>
  </si>
  <si>
    <t>ТП22-Волховская наб. 14</t>
  </si>
  <si>
    <t>АПВБ-1 3x95 + 1x50</t>
  </si>
  <si>
    <t>ТП22-Волховская наб. 12</t>
  </si>
  <si>
    <t>АСБ-1 3x70 + 1x25</t>
  </si>
  <si>
    <t>ТП22-Советская 25Б</t>
  </si>
  <si>
    <t>ТП22-Советская 29</t>
  </si>
  <si>
    <t>Советская 25Б -Советская 25А</t>
  </si>
  <si>
    <t>Советская 25А -Советская 25</t>
  </si>
  <si>
    <t>Советская 25 -Советская 29</t>
  </si>
  <si>
    <t>АВВБ-1 3x120 + 1x50</t>
  </si>
  <si>
    <t>Волховская наб. 14-Волховская наб. 12</t>
  </si>
  <si>
    <t>ТП22-Волховская наб. 22</t>
  </si>
  <si>
    <t>ТП22-Волховская наб. 26</t>
  </si>
  <si>
    <t>ААШв-1 3x95 + 1х50</t>
  </si>
  <si>
    <t>ТП22-Советская 31</t>
  </si>
  <si>
    <t>Волховская наб. 26-Советская 31</t>
  </si>
  <si>
    <t>Волховская наб. 22-Волховская наб. 24</t>
  </si>
  <si>
    <t>АВБШв-1 3х95 + 1х50</t>
  </si>
  <si>
    <t>ТП22-Волховская наб. 24</t>
  </si>
  <si>
    <t>ЦРП ф.31</t>
  </si>
  <si>
    <t>090000369</t>
  </si>
  <si>
    <t>РП-1 (Т-1)</t>
  </si>
  <si>
    <t>090000248</t>
  </si>
  <si>
    <t>ТП-43 (Т-1)</t>
  </si>
  <si>
    <t>090000373</t>
  </si>
  <si>
    <t>ЦРП ф.31-РП1</t>
  </si>
  <si>
    <t>090000375</t>
  </si>
  <si>
    <t>РП1-ТП43</t>
  </si>
  <si>
    <t>ААШв-10 3x70</t>
  </si>
  <si>
    <t>090000254</t>
  </si>
  <si>
    <t>ТП43-Нефтехимиков 10</t>
  </si>
  <si>
    <t>ТП43-Нефтехимиков 8</t>
  </si>
  <si>
    <t>АПББШв-1 3x70 + 1х35</t>
  </si>
  <si>
    <t>ТП43-Молодежный бул. 32</t>
  </si>
  <si>
    <t>АПШВ-1 3x70 + 1x35</t>
  </si>
  <si>
    <t>Молодежный -Молодежный 34а"Радуга"</t>
  </si>
  <si>
    <t>ВВБГ-1 3х95+1х35</t>
  </si>
  <si>
    <t>ТП43-Молодежный бул. 34</t>
  </si>
  <si>
    <t>АПВБ-1 3x120 + 1x35</t>
  </si>
  <si>
    <t>Нефтехимиков 8 -Молодежный бул. 32</t>
  </si>
  <si>
    <t>АВББШв-1 3x120 + 1х35</t>
  </si>
  <si>
    <t>Молодежный 32-Молодежный 34</t>
  </si>
  <si>
    <t>ТП43-Ленина 51</t>
  </si>
  <si>
    <t>АВВГ-1 3x120+1x50</t>
  </si>
  <si>
    <t>ТП43-Ленина 49</t>
  </si>
  <si>
    <t>ТП43-Ленина 47</t>
  </si>
  <si>
    <t>ТП43-Ленина 55</t>
  </si>
  <si>
    <t>ТП43-Ленина 59</t>
  </si>
  <si>
    <t>АВБбШв-1 4x240</t>
  </si>
  <si>
    <t>000002557</t>
  </si>
  <si>
    <t>РП1-ТП41</t>
  </si>
  <si>
    <t>090000230</t>
  </si>
  <si>
    <t>ТП41-Молодежный бул. 30 шк.7</t>
  </si>
  <si>
    <t>ТП41-Молодежный бул. 19</t>
  </si>
  <si>
    <t>АВВБ-1 3x185 + 1x50</t>
  </si>
  <si>
    <t>ТП41-Молодежный бул. 17</t>
  </si>
  <si>
    <t>ААШв-1 3x50 + 1x25</t>
  </si>
  <si>
    <t>ТП41-Нефтехимиков 3</t>
  </si>
  <si>
    <t>ТП41-Нефтехимиков 5</t>
  </si>
  <si>
    <t>ААШв-1 3x35</t>
  </si>
  <si>
    <t>ТП41-Молодежный бул. 15</t>
  </si>
  <si>
    <t>090000418</t>
  </si>
  <si>
    <t>090000233</t>
  </si>
  <si>
    <t>ТП41-ТП29</t>
  </si>
  <si>
    <t>090000420</t>
  </si>
  <si>
    <t>ТП29-Молодежный бул. 13</t>
  </si>
  <si>
    <t>АВВБ-1 3x150 + 1x70</t>
  </si>
  <si>
    <t>Волховская наб. 38 -Волховская наб. 38А</t>
  </si>
  <si>
    <t>ТП29-Молодежный бул. 7</t>
  </si>
  <si>
    <t>ТП29-Волховская наб. 36</t>
  </si>
  <si>
    <t>ТП29-Волховская наб. 36А</t>
  </si>
  <si>
    <t>АСБГу-1 3x95 + 1x35</t>
  </si>
  <si>
    <t>Волховская наб. 36 -Волховская наб. 36А</t>
  </si>
  <si>
    <t>ТП29-Молодежный бул. 9</t>
  </si>
  <si>
    <t>Молодежный бул. 13 -Волховская наб. 38А</t>
  </si>
  <si>
    <t>000002558</t>
  </si>
  <si>
    <t>090000422</t>
  </si>
  <si>
    <t>ТП29-ТП28</t>
  </si>
  <si>
    <t>090000414</t>
  </si>
  <si>
    <t>ТП28-Волховская наб. 28</t>
  </si>
  <si>
    <t>ТП28-Молодежный бул. 1</t>
  </si>
  <si>
    <t>ААБ-1 3x70 + 1x25</t>
  </si>
  <si>
    <t>Советская 24 -Советская 22</t>
  </si>
  <si>
    <t>ТП28-Молодежный бул. 3</t>
  </si>
  <si>
    <t>ВБВ-1 3x50 + 1x25</t>
  </si>
  <si>
    <t>ТП28-Молодежный бул. 5</t>
  </si>
  <si>
    <t>ТП28-Волховская наб. 30</t>
  </si>
  <si>
    <t>ТП28-Волховская наб. 30А</t>
  </si>
  <si>
    <t>Молодежный бул. 3 -Молодежный бул. 5</t>
  </si>
  <si>
    <t>ААШв-1 3x185 + 1x50</t>
  </si>
  <si>
    <t>Молодежный бул. 3 -Молодежный бул. 3</t>
  </si>
  <si>
    <t>ТП28-ПР</t>
  </si>
  <si>
    <t>ТП28-ТП18</t>
  </si>
  <si>
    <t>090000416</t>
  </si>
  <si>
    <t>ТП28-ТП52</t>
  </si>
  <si>
    <t>090000365</t>
  </si>
  <si>
    <t>ТП52-Волховская наб. 9</t>
  </si>
  <si>
    <t>СБ-1 3x70 + 1x35</t>
  </si>
  <si>
    <t>СБ-1 3x95 + 1x35</t>
  </si>
  <si>
    <t>ТП52-Волховская наб. 11 (МЧС)</t>
  </si>
  <si>
    <t>РП1-ТП108</t>
  </si>
  <si>
    <t>090000430</t>
  </si>
  <si>
    <t>090000436</t>
  </si>
  <si>
    <t>ТП108-ТП31</t>
  </si>
  <si>
    <t>090000434</t>
  </si>
  <si>
    <t>ТП31-Ленина 34</t>
  </si>
  <si>
    <t>ТП31-Ленина 36</t>
  </si>
  <si>
    <t>АВРБ-1 3x95 + 1x50</t>
  </si>
  <si>
    <t>Ленина 34 -Ленина 36</t>
  </si>
  <si>
    <t>ТП31-Нефтехимиков 19</t>
  </si>
  <si>
    <t>ААШв-1 3x150 + 1x50</t>
  </si>
  <si>
    <t>ААБ-1 3x70 + 1x35</t>
  </si>
  <si>
    <t>ТП31-Ленина 40</t>
  </si>
  <si>
    <t>ТП31-Ленина 42</t>
  </si>
  <si>
    <t>000004566</t>
  </si>
  <si>
    <t>000004565</t>
  </si>
  <si>
    <t>ТП31-ТП32</t>
  </si>
  <si>
    <t>ААШв-10 3х120</t>
  </si>
  <si>
    <t>000005173</t>
  </si>
  <si>
    <t>ТП32-ТП126</t>
  </si>
  <si>
    <t>090000442</t>
  </si>
  <si>
    <t>ТП32-Нефтехимиков 27 баня</t>
  </si>
  <si>
    <t>АВВГ-1 3x70+1х35</t>
  </si>
  <si>
    <t>ТП32-Бестужевых 12</t>
  </si>
  <si>
    <t>ТП32-Нефтехимиков 25</t>
  </si>
  <si>
    <t>ТП32-Нефтехимиков 23</t>
  </si>
  <si>
    <t>ТП32-Нефтехимиков 21</t>
  </si>
  <si>
    <t>Нефтехимиков 23 -Нефтехимиков 21</t>
  </si>
  <si>
    <t>АВВГ-1 3x95+1x50</t>
  </si>
  <si>
    <t>АВВГ-1 3x95+1х50</t>
  </si>
  <si>
    <t>ТП32-Бестужевых 14 УПСР</t>
  </si>
  <si>
    <t>Бестужевых 14 -Бестужевых 16</t>
  </si>
  <si>
    <t>090000424</t>
  </si>
  <si>
    <t>090000444</t>
  </si>
  <si>
    <t>ТП32-ТП30</t>
  </si>
  <si>
    <t>090000428</t>
  </si>
  <si>
    <t>ТП30-Героев 2</t>
  </si>
  <si>
    <t>ТП30-Героев 4</t>
  </si>
  <si>
    <t>ТП30-Героев 6</t>
  </si>
  <si>
    <t>ААБ-1 3x185 + 1x50</t>
  </si>
  <si>
    <t>Героев 6 -Героев 8</t>
  </si>
  <si>
    <t>Героев 8 -Героев 2</t>
  </si>
  <si>
    <t>АСБ-1 3x120</t>
  </si>
  <si>
    <t>ТП30-Ленина 32 д/с 25</t>
  </si>
  <si>
    <t>АПББШв-1 3x70 + 35</t>
  </si>
  <si>
    <t>ТП30-Бестужевых 8</t>
  </si>
  <si>
    <t>ААБ-1 3x185</t>
  </si>
  <si>
    <t>ТП30-Ленина 30</t>
  </si>
  <si>
    <t>АВРГ-1 3x150 + 1x70</t>
  </si>
  <si>
    <t>Ленина 30 -Ленина 38</t>
  </si>
  <si>
    <t>АВРГ-1 3x95 + 1x70</t>
  </si>
  <si>
    <t>090000357</t>
  </si>
  <si>
    <t>ТП-30 до ГРЩ</t>
  </si>
  <si>
    <t>РП1-ТП51</t>
  </si>
  <si>
    <t>090000359</t>
  </si>
  <si>
    <t>ТП51-Ленина 37</t>
  </si>
  <si>
    <t>ТП51-Ленина 39</t>
  </si>
  <si>
    <t>АВВГ-1 3x70 + 1x35</t>
  </si>
  <si>
    <t>ТП51-Ленина 41</t>
  </si>
  <si>
    <t>ТП51-Ленина 43</t>
  </si>
  <si>
    <t>ТП51-Ленина 33Б</t>
  </si>
  <si>
    <t>АВВГ-1 3х70 + 1х35</t>
  </si>
  <si>
    <t>ВВГ-1 4x50</t>
  </si>
  <si>
    <t>090000396</t>
  </si>
  <si>
    <t>090000361</t>
  </si>
  <si>
    <t>ТП51-ТП27</t>
  </si>
  <si>
    <t>СБ-10 3х120</t>
  </si>
  <si>
    <t>090000402</t>
  </si>
  <si>
    <t>ТП27-Молодежный бул. 18</t>
  </si>
  <si>
    <t>ТП27-Ленина 31</t>
  </si>
  <si>
    <t>ТП27-Ленина 29</t>
  </si>
  <si>
    <t>ТП27-Молодежный бул. 24</t>
  </si>
  <si>
    <t>АСБ-1 3x10 + 1x6</t>
  </si>
  <si>
    <t>Молодежный бул. 22 -Молодежный бул. 22</t>
  </si>
  <si>
    <t>АСБ-1 3x120 + 1x35</t>
  </si>
  <si>
    <t>Молодежный бул. 26 -Молодежный бул. 24</t>
  </si>
  <si>
    <t>Молодежный бул. 22 -Молодежный бул. 26</t>
  </si>
  <si>
    <t>ТП27-Молодежный бул. 28</t>
  </si>
  <si>
    <t>АВВБ-1 3x25 + 1x16</t>
  </si>
  <si>
    <t>Молодежный бул. 18 -Молодежный бул. 22</t>
  </si>
  <si>
    <t>090000318</t>
  </si>
  <si>
    <t>090000405</t>
  </si>
  <si>
    <t>ТП27-ТП50</t>
  </si>
  <si>
    <t>090000322</t>
  </si>
  <si>
    <t>ТП50-Советская 18 налоговая</t>
  </si>
  <si>
    <t>АВВГ-1 3x150 + 1x70</t>
  </si>
  <si>
    <t>ТП50-Молодежный бул. 14</t>
  </si>
  <si>
    <t>ТП50-Ленина 21+Ленина23</t>
  </si>
  <si>
    <t>ТП50-Ленина 23</t>
  </si>
  <si>
    <t>Ленина 21 -Ленина 23</t>
  </si>
  <si>
    <t>ТП50-ТП111</t>
  </si>
  <si>
    <t>090000389</t>
  </si>
  <si>
    <t>090000324</t>
  </si>
  <si>
    <t>ТП50-ТП26</t>
  </si>
  <si>
    <t>090000392</t>
  </si>
  <si>
    <t>ТП26-Ленина 25</t>
  </si>
  <si>
    <t>ААШв-1 3x70 + 1x25</t>
  </si>
  <si>
    <t>ТП26-Молодежный бул. 8</t>
  </si>
  <si>
    <t>АВРБ-1 3x50 + 1x25</t>
  </si>
  <si>
    <t>ТП26-Молодежный бул. 10</t>
  </si>
  <si>
    <t>ААШв-1 3x25 + 1x16</t>
  </si>
  <si>
    <t>ТП26-Молодежный бул. 12</t>
  </si>
  <si>
    <t>ААШв-1 3x10 + 1x6</t>
  </si>
  <si>
    <t>ТП26-Молодежный бул. 16</t>
  </si>
  <si>
    <t>Молодежный бул. 10 -Ленина 25</t>
  </si>
  <si>
    <t>Молодежный бул. 12 -Молодежный бул. 16</t>
  </si>
  <si>
    <t>Молодежный бул. 12 -Молодежный бул. 12</t>
  </si>
  <si>
    <t>090000394</t>
  </si>
  <si>
    <t>ТП26-ТП-24</t>
  </si>
  <si>
    <t>ААБ2л-10 3х120</t>
  </si>
  <si>
    <t>090000371</t>
  </si>
  <si>
    <t>РП1-ТП53</t>
  </si>
  <si>
    <t>АСБ-10 3Х95</t>
  </si>
  <si>
    <t>ТП53-Ленина 35</t>
  </si>
  <si>
    <t>Ленина 35 -Ленина 33Б</t>
  </si>
  <si>
    <t>Ленина 33А-Ленина 33Б</t>
  </si>
  <si>
    <t>ЦРП ф.33</t>
  </si>
  <si>
    <t>ТП53-Ленина 33А</t>
  </si>
  <si>
    <t>090000345</t>
  </si>
  <si>
    <t>090000336</t>
  </si>
  <si>
    <t>ЦРП ф. 33-ТП17</t>
  </si>
  <si>
    <t>ААБ2л-10 3х95</t>
  </si>
  <si>
    <t>ТП17-ТП19</t>
  </si>
  <si>
    <t>090000347</t>
  </si>
  <si>
    <t>ТП19-Ленина 13</t>
  </si>
  <si>
    <t>ТП19-Ленина 15</t>
  </si>
  <si>
    <t>ТП19-Ленина 11</t>
  </si>
  <si>
    <t>ТП19-Ленина 9</t>
  </si>
  <si>
    <t>ААБ-1 3x185 + 1x70</t>
  </si>
  <si>
    <t>Ленина 9 -Ленина 11А</t>
  </si>
  <si>
    <t>Ленина 11 -Ленина 11А</t>
  </si>
  <si>
    <t>ТП19-Ленина 19</t>
  </si>
  <si>
    <t>Ленина 13А -Ленина 11</t>
  </si>
  <si>
    <t>Ленина 13А -Ленина 13</t>
  </si>
  <si>
    <t>090000348</t>
  </si>
  <si>
    <t>ТП19-ТП21</t>
  </si>
  <si>
    <t>ТП21-ТП22</t>
  </si>
  <si>
    <t>090000367</t>
  </si>
  <si>
    <t>ТП22-ТП52</t>
  </si>
  <si>
    <t>ЦРП ф.34</t>
  </si>
  <si>
    <t>ТП-49 (Т-2)</t>
  </si>
  <si>
    <t>090000314</t>
  </si>
  <si>
    <t xml:space="preserve">ЦРП ф.34-ТП49 </t>
  </si>
  <si>
    <t>16.</t>
  </si>
  <si>
    <t>ЦРП ф.30</t>
  </si>
  <si>
    <t>РП-3 (Т-1)</t>
  </si>
  <si>
    <t>ТП-57 (Т-1)</t>
  </si>
  <si>
    <t>ТП49-ТП101</t>
  </si>
  <si>
    <t>090000341</t>
  </si>
  <si>
    <t>ЦРП ф.30-РП3</t>
  </si>
  <si>
    <t>ТП-54 (Т-1)</t>
  </si>
  <si>
    <t>ТП-55 (Т-1)</t>
  </si>
  <si>
    <t>ЦРП ф.20</t>
  </si>
  <si>
    <t>РП-4 (Т-1)</t>
  </si>
  <si>
    <t>ТП-59 (Т-1)</t>
  </si>
  <si>
    <t>090000393</t>
  </si>
  <si>
    <t>ЦРП ф.20-РП4</t>
  </si>
  <si>
    <t xml:space="preserve">РП4-ТП59 </t>
  </si>
  <si>
    <t>ПСТ№303 110/10 кВ ф.0</t>
  </si>
  <si>
    <t>090000214</t>
  </si>
  <si>
    <t>РП-5 (Т-1)</t>
  </si>
  <si>
    <t>ПСТ303ф.0-РП5</t>
  </si>
  <si>
    <t>090000223</t>
  </si>
  <si>
    <t>РП5-ТП78</t>
  </si>
  <si>
    <t>090000327</t>
  </si>
  <si>
    <t>090000244</t>
  </si>
  <si>
    <t>ТП78-ТП102</t>
  </si>
  <si>
    <t xml:space="preserve">Линия 1 </t>
  </si>
  <si>
    <t>000003666</t>
  </si>
  <si>
    <t>ТП-102 до опоры №1</t>
  </si>
  <si>
    <t>АСБ-1 4Х120</t>
  </si>
  <si>
    <t>Линия 2</t>
  </si>
  <si>
    <t>ВЛ 0,4 кВ от опоры № 1 до опоры № 8</t>
  </si>
  <si>
    <t>СИП2 3Х95+1Х95</t>
  </si>
  <si>
    <t>Линия 3</t>
  </si>
  <si>
    <t>ВЛ 0,4 кВ от опоры № 12 до опоры №9-15</t>
  </si>
  <si>
    <t>ТП-102 до опоры №16</t>
  </si>
  <si>
    <t>АВВГ-1 4Х120</t>
  </si>
  <si>
    <t>Линия 4</t>
  </si>
  <si>
    <t>ВЛ 0,4 кВот опоры № 16 до опоры № 22</t>
  </si>
  <si>
    <t>СИП2 3Х70+1Х70</t>
  </si>
  <si>
    <t>090000332</t>
  </si>
  <si>
    <t xml:space="preserve">ТП-102 до опоры № 16 </t>
  </si>
  <si>
    <t>090000329</t>
  </si>
  <si>
    <t>ТП102-ТП105</t>
  </si>
  <si>
    <t>000003692</t>
  </si>
  <si>
    <t>ТП105-ТП107</t>
  </si>
  <si>
    <t>ВЛ 0,4 кВ от опоры № 19 до опоры № 23-29</t>
  </si>
  <si>
    <t>ТП-117 (Т-2)</t>
  </si>
  <si>
    <t>ТП78-ТП117</t>
  </si>
  <si>
    <t>Линия 1</t>
  </si>
  <si>
    <t>000003667</t>
  </si>
  <si>
    <t>от ТП-105 до опоры №1</t>
  </si>
  <si>
    <t>ВЛ 0,4 кВ от опоры №31 до опоры № 10</t>
  </si>
  <si>
    <t>ВЛ 0,4 кВ от опоры № 1 до опоры № 10</t>
  </si>
  <si>
    <t>от ТП-105 до опоры №11</t>
  </si>
  <si>
    <t>ВЛ 0,4 кВ от опоры № 11 до опоры № 12-21</t>
  </si>
  <si>
    <t>от ТП-105 до опоры № 11</t>
  </si>
  <si>
    <t>090000473</t>
  </si>
  <si>
    <t>Линия 5</t>
  </si>
  <si>
    <t>от ТП-105 до опоры № 22</t>
  </si>
  <si>
    <t>090000479</t>
  </si>
  <si>
    <t>ТП78-ТП74</t>
  </si>
  <si>
    <t>ВЛ 0,4 кВ от ТП-105 до опоры № 22 до опоры №23-27</t>
  </si>
  <si>
    <t>СИП2 3Х150+1Х50</t>
  </si>
  <si>
    <t>090000477</t>
  </si>
  <si>
    <t>ТП74-Энергетиков 24</t>
  </si>
  <si>
    <t>ТП74-Героев 27</t>
  </si>
  <si>
    <t>ТП74-Энергетиков 16А д/с</t>
  </si>
  <si>
    <t>ТП74-Энергетиков 20</t>
  </si>
  <si>
    <t>ТП74-Энергетиков 22</t>
  </si>
  <si>
    <t>ТП74-Героев 29</t>
  </si>
  <si>
    <t>Героев 27 -Героев 29</t>
  </si>
  <si>
    <t>ТП74-Энергетиков 16А</t>
  </si>
  <si>
    <t>090000481</t>
  </si>
  <si>
    <t>1х400, 1х630</t>
  </si>
  <si>
    <t>090000211</t>
  </si>
  <si>
    <t>ТП74-ТП75</t>
  </si>
  <si>
    <t>090000168</t>
  </si>
  <si>
    <t>Энергетиков 14 -Энергетиков 18</t>
  </si>
  <si>
    <t>ВРГ-1 3x50 + 1x25</t>
  </si>
  <si>
    <t>ТП75-Энергетиков 16</t>
  </si>
  <si>
    <t>АШВГ-1 3x70 + 1x35</t>
  </si>
  <si>
    <t>ТП75-Энергетиков 12</t>
  </si>
  <si>
    <t>ААШв-1 3x70 + 1x35</t>
  </si>
  <si>
    <t>Энергетиков 12 -Энергетиков 16</t>
  </si>
  <si>
    <t>ТП75-Энергетиков 14</t>
  </si>
  <si>
    <t>ТП75-Энергетиков 18</t>
  </si>
  <si>
    <t>090000258</t>
  </si>
  <si>
    <t>РП5-ТП81</t>
  </si>
  <si>
    <t>090000263</t>
  </si>
  <si>
    <t>ТП81-Энергетиков 32</t>
  </si>
  <si>
    <t>АПВГ-1 4x70</t>
  </si>
  <si>
    <t>ТП81-Энергетиков 30</t>
  </si>
  <si>
    <t>ТП81-Энергетиков 36</t>
  </si>
  <si>
    <t>ТП81-Энергетиков 34</t>
  </si>
  <si>
    <t>ТП81-Энергетиков 38</t>
  </si>
  <si>
    <t>ТП81-Энергетиков 40</t>
  </si>
  <si>
    <t>ТП81-Березовый 2</t>
  </si>
  <si>
    <t>Энергетиков 34 -Энергетиков 36</t>
  </si>
  <si>
    <t>ТП81-Березовый 4</t>
  </si>
  <si>
    <t>ТП81-Энергетиков 29 шк.9</t>
  </si>
  <si>
    <t>АПВПГу-1 4x120</t>
  </si>
  <si>
    <t>000003664</t>
  </si>
  <si>
    <t>090000266</t>
  </si>
  <si>
    <t>ТП81-ТП103</t>
  </si>
  <si>
    <t>Линия 1(1)</t>
  </si>
  <si>
    <t>000003665</t>
  </si>
  <si>
    <t>ТП103-Цветочная до 1 оп.нов</t>
  </si>
  <si>
    <t>ВЛ 0,4 кВ от опоры № 1-5 до опоры № 17-22</t>
  </si>
  <si>
    <t>Линия 1(2)</t>
  </si>
  <si>
    <t>ВЛ 0,4 кВ от опоры № 2 до опоры № 12-16</t>
  </si>
  <si>
    <t>СИП2 3Х50+1Х50</t>
  </si>
  <si>
    <t>ВЛ 0,4 кВ от опоры № 1 до опоры № 11, 8, 22-24</t>
  </si>
  <si>
    <t>ТП103-Нефтехимиков оп.25</t>
  </si>
  <si>
    <t>АСБ-1 4х120</t>
  </si>
  <si>
    <t>ВЛ 0,4 кВ от опоры № 25 до опоры № 34</t>
  </si>
  <si>
    <t xml:space="preserve">Линия 4 </t>
  </si>
  <si>
    <t>ВЛ 0,4 кВ от опоры № 35-37 до опоры № 44-48</t>
  </si>
  <si>
    <t>ВЛ 0,4 кВ от опоры № 35-43 до опоры № 40, 49-52</t>
  </si>
  <si>
    <t>2Х1000</t>
  </si>
  <si>
    <t>090000317</t>
  </si>
  <si>
    <t>ТП103-ТП92</t>
  </si>
  <si>
    <t>090000315</t>
  </si>
  <si>
    <t>ТП92-Энергетиков 64</t>
  </si>
  <si>
    <t>АСБ2л-1 4x185</t>
  </si>
  <si>
    <t>ТП92-Нефтехимиков 37</t>
  </si>
  <si>
    <t>АСБ2л-1 4x150</t>
  </si>
  <si>
    <t>ТП92-Березовый 18</t>
  </si>
  <si>
    <t>ААБ2л-1 4x95</t>
  </si>
  <si>
    <t>ТП92-Березовый 16</t>
  </si>
  <si>
    <t>АСБ2л-1 4x95</t>
  </si>
  <si>
    <t>ТП92-Березовый 11</t>
  </si>
  <si>
    <t>АПвзБбШп 4x120</t>
  </si>
  <si>
    <t>ТП92-Березовый 9</t>
  </si>
  <si>
    <t>ТП92-Нефтехимиков 30кафе</t>
  </si>
  <si>
    <t>000003690</t>
  </si>
  <si>
    <t>ТП107-опора 3</t>
  </si>
  <si>
    <t>АВВГ-1 4х120</t>
  </si>
  <si>
    <t>ВЛ 0,4кВ от опоры № 1 до опоры № 3</t>
  </si>
  <si>
    <t>СИП4 4х16</t>
  </si>
  <si>
    <t>РП-7</t>
  </si>
  <si>
    <t>ТП109-</t>
  </si>
  <si>
    <t>ТП-76 (Т-1)</t>
  </si>
  <si>
    <t>000003693</t>
  </si>
  <si>
    <t>ТП103-ТП107</t>
  </si>
  <si>
    <t>РП5-ТП76</t>
  </si>
  <si>
    <t>090000220</t>
  </si>
  <si>
    <t>ТП76-Энергетиков 29</t>
  </si>
  <si>
    <t>АПВПГ-1 4x70</t>
  </si>
  <si>
    <t>ТП76-Героев 24</t>
  </si>
  <si>
    <t>АСБу-1 3x50 + 1x25</t>
  </si>
  <si>
    <t>ТП76-Героев 18</t>
  </si>
  <si>
    <t>ТП76-Энергетиков 23</t>
  </si>
  <si>
    <t>ТП76-Энергетиков 25</t>
  </si>
  <si>
    <t>ТП76-Героев 26</t>
  </si>
  <si>
    <t>АПСВТ-1 3x35 + 1x16</t>
  </si>
  <si>
    <t>ТП76-Героев 22</t>
  </si>
  <si>
    <t>АПСВГ-1 3x35 + 1x16</t>
  </si>
  <si>
    <t>Героев 26 -Героев 22</t>
  </si>
  <si>
    <t xml:space="preserve">АВББШв-1 3x50 + </t>
  </si>
  <si>
    <t>ТП76-Героев 20</t>
  </si>
  <si>
    <t xml:space="preserve">АВВБШв-1 3x95 + </t>
  </si>
  <si>
    <t>Героев 20 -Героев 18</t>
  </si>
  <si>
    <t>ТП76-Героев 28</t>
  </si>
  <si>
    <t>Героев 28 -Героев 28</t>
  </si>
  <si>
    <t>ТП76-Героев 30</t>
  </si>
  <si>
    <t>Героев 30 -Героев 34</t>
  </si>
  <si>
    <t>ТП76-Героев 34</t>
  </si>
  <si>
    <t>ТП76-Энергетиков 29 шк.9</t>
  </si>
  <si>
    <t>ТП76-Энергетиков 27</t>
  </si>
  <si>
    <t>АПВГ-1 3x95</t>
  </si>
  <si>
    <t>ТП76-Героев 32</t>
  </si>
  <si>
    <t>Энергетиков 25 -Героев 32</t>
  </si>
  <si>
    <t>ПСТ№303 110/10 кВ ф.1</t>
  </si>
  <si>
    <t>РП-2 (Т-1)</t>
  </si>
  <si>
    <t>ТП-56(Т-1)</t>
  </si>
  <si>
    <t>090000025</t>
  </si>
  <si>
    <t>ПСТ303ф.1-РП2</t>
  </si>
  <si>
    <t>090000337</t>
  </si>
  <si>
    <t>ЗРУ-ТП56</t>
  </si>
  <si>
    <t>АВБГ-10 3х50</t>
  </si>
  <si>
    <t>РП2-ЗРУ</t>
  </si>
  <si>
    <t>ЗРУ-КТПН№1</t>
  </si>
  <si>
    <t>АСБ2л-10 3х50</t>
  </si>
  <si>
    <t xml:space="preserve">ТП-67 до КД-0,4кВ </t>
  </si>
  <si>
    <t>ВВГнг-4х95</t>
  </si>
  <si>
    <t>РП2-ТП67</t>
  </si>
  <si>
    <t>090000427</t>
  </si>
  <si>
    <t>ТП67-ТП63</t>
  </si>
  <si>
    <t>РП2 - ТП99</t>
  </si>
  <si>
    <t>000002886</t>
  </si>
  <si>
    <t>ТП67-ТП64</t>
  </si>
  <si>
    <t>ТП64-ТП97</t>
  </si>
  <si>
    <t>090000465</t>
  </si>
  <si>
    <t>090000471</t>
  </si>
  <si>
    <t>РП2-ТП73</t>
  </si>
  <si>
    <t>090000469</t>
  </si>
  <si>
    <t>ТП73-Строителей 22</t>
  </si>
  <si>
    <t>ТП73-Героев 23</t>
  </si>
  <si>
    <t>ТП73-Энергетиков 21</t>
  </si>
  <si>
    <t>ТП73-Энергетиков 19</t>
  </si>
  <si>
    <t>Энергетиков 17 -Энергетиков 21</t>
  </si>
  <si>
    <t>Энергетиков 19 -Энергетиков 17</t>
  </si>
  <si>
    <t>ТП73-Строителей 22А д/с</t>
  </si>
  <si>
    <t>Героев 25 -Энергетиков 19</t>
  </si>
  <si>
    <t>ТП73-Героев 25</t>
  </si>
  <si>
    <t>ТП73-Героев 19</t>
  </si>
  <si>
    <t>АВРГ-1 3x95 + 1x35</t>
  </si>
  <si>
    <t>АВРГ-1 3x95 + 1x30</t>
  </si>
  <si>
    <t>090000443</t>
  </si>
  <si>
    <t>ТП73-ТП70</t>
  </si>
  <si>
    <t>090000447</t>
  </si>
  <si>
    <t>ТП70-Героев 19</t>
  </si>
  <si>
    <t>Героев 19 -Героев 17</t>
  </si>
  <si>
    <t>АВВГ-1 3x95 + 1x70</t>
  </si>
  <si>
    <t>Героев 17 -Героев 15</t>
  </si>
  <si>
    <t>Героев 15 -Строителей 28</t>
  </si>
  <si>
    <t>Героев 19 -Строителей 28</t>
  </si>
  <si>
    <t>ТП70-Строителей 26</t>
  </si>
  <si>
    <t>ТП70-Строителей 24</t>
  </si>
  <si>
    <t>Строителей 24 -Строителей 20</t>
  </si>
  <si>
    <t>Строителей 20 -Строителей 22</t>
  </si>
  <si>
    <t>ТП70-Строителей 18</t>
  </si>
  <si>
    <t>090000188</t>
  </si>
  <si>
    <t>090000449</t>
  </si>
  <si>
    <t>ТП70-ТП36</t>
  </si>
  <si>
    <t>090000192</t>
  </si>
  <si>
    <t>ТП36-Советская 4опер.блокАВР</t>
  </si>
  <si>
    <t>ТП36-Советская 4кондиц.АВР</t>
  </si>
  <si>
    <t>ТП36-Советская 4котельная</t>
  </si>
  <si>
    <t>ТП36-Пл.60летия Октября 1 шк.5</t>
  </si>
  <si>
    <t>ТП36-Пл.60летия Октября 1 гаражи</t>
  </si>
  <si>
    <t>ТП36-пл.60летия Октября 1-КД гаражей</t>
  </si>
  <si>
    <t>ТП36-Советская 2</t>
  </si>
  <si>
    <t>ТП36-морг и гараж</t>
  </si>
  <si>
    <t>АПВБ-1 3х16+1х10</t>
  </si>
  <si>
    <t>ТП36-Бестужевых 4А</t>
  </si>
  <si>
    <t>Бестужевых 4 -Ленина 24А</t>
  </si>
  <si>
    <t>ААШП-1 3x120</t>
  </si>
  <si>
    <t>Бестужевых 4 А-Бестужевых 4А</t>
  </si>
  <si>
    <t>Бестужевых 4 -Бестужевых 4А</t>
  </si>
  <si>
    <t>00003638</t>
  </si>
  <si>
    <t>ТП36-Советская 4 Зал траурных цер.</t>
  </si>
  <si>
    <t>АВБШвнг-1 4х16</t>
  </si>
  <si>
    <t>090000194</t>
  </si>
  <si>
    <t>ТП36-ТП39</t>
  </si>
  <si>
    <t>ТП39-ТП91</t>
  </si>
  <si>
    <t>090000280</t>
  </si>
  <si>
    <t>ТП36-ТП15</t>
  </si>
  <si>
    <t>000000628</t>
  </si>
  <si>
    <t>ТП-113 (Т-1)</t>
  </si>
  <si>
    <t>ТП113-Бестужевых д.9 КТС</t>
  </si>
  <si>
    <t>АВБбШв-1 4х16</t>
  </si>
  <si>
    <t>000000624</t>
  </si>
  <si>
    <t>ТП39-ТП113</t>
  </si>
  <si>
    <t>ТП73-ТП72</t>
  </si>
  <si>
    <t>АБС-10 3х120</t>
  </si>
  <si>
    <t>090000463</t>
  </si>
  <si>
    <t>ТП72-Энергетиков 9А</t>
  </si>
  <si>
    <t>ТП72-Энергетиков 9</t>
  </si>
  <si>
    <t>ТП72-Энергетиков 11</t>
  </si>
  <si>
    <t>АПВБ-1 3x50 + 1x16</t>
  </si>
  <si>
    <t>Энергетиков 11 -Энергетиков 9</t>
  </si>
  <si>
    <t>ТП72-Энергетиков 13</t>
  </si>
  <si>
    <t>ТП72-Энергетиков 7</t>
  </si>
  <si>
    <t>ТП72-Энергетиков 15 д/с</t>
  </si>
  <si>
    <t>Энергетиков 9А -Энергетиков 7</t>
  </si>
  <si>
    <t>АПВБ-1 3x90 + 1x25</t>
  </si>
  <si>
    <t>Энергетиков 9 -Энергетиков 9А</t>
  </si>
  <si>
    <t>РП2-ТП96</t>
  </si>
  <si>
    <t>РП-1 (Т-2)</t>
  </si>
  <si>
    <t>ТП-43 (Т-2)</t>
  </si>
  <si>
    <t>090000273</t>
  </si>
  <si>
    <t>РП2-РП1</t>
  </si>
  <si>
    <t>ААШв-10 3Х70</t>
  </si>
  <si>
    <t>РП1-ТП45</t>
  </si>
  <si>
    <t>090000279</t>
  </si>
  <si>
    <t>ТП45-Нефтехимиков 18</t>
  </si>
  <si>
    <t>ТП45-Нефтехимиков 22</t>
  </si>
  <si>
    <t>ТП45-Нефтехимиков 20</t>
  </si>
  <si>
    <t>АСБ-1 3x75 + 1x35</t>
  </si>
  <si>
    <t>ТП45-Нефтехимиков 16</t>
  </si>
  <si>
    <t>Нефтехимиков 12 -Нефтехимиков 16</t>
  </si>
  <si>
    <t>Нефтехимиков 16 -Нефтехимиков 14</t>
  </si>
  <si>
    <t>Нефтехимиков 18 -Нефтехимиков 14</t>
  </si>
  <si>
    <t>АВВГ-1 3x70 + 1x25</t>
  </si>
  <si>
    <t>000005175</t>
  </si>
  <si>
    <t>090000282</t>
  </si>
  <si>
    <t>ТП45-ТП126</t>
  </si>
  <si>
    <t>ТП126-ТП48</t>
  </si>
  <si>
    <t>090000302</t>
  </si>
  <si>
    <t>090000306</t>
  </si>
  <si>
    <t>ТП48-Бестужевых 25</t>
  </si>
  <si>
    <t>ТП48-Нефтехимиков 26</t>
  </si>
  <si>
    <t>ТП48-Бестужевых 21</t>
  </si>
  <si>
    <t>Бестужевых 19 -Бестужевых 21</t>
  </si>
  <si>
    <t>АПВГ-1 3x120 + 1x50</t>
  </si>
  <si>
    <t>Бестужевых 19 -Нефтехимиков 26</t>
  </si>
  <si>
    <t>Строителей 15 щ2-Строителей 15 щ1</t>
  </si>
  <si>
    <t>ТП48-Строителей 15 ВРУ-2</t>
  </si>
  <si>
    <t>ТП48-Строителей 15 ВРУ-3</t>
  </si>
  <si>
    <t>ТП48-Строителей 15 ВРУ-4</t>
  </si>
  <si>
    <t>Строителей 15 щ3-Строителей 15 щ4</t>
  </si>
  <si>
    <t>ТП48-Строителей 17 ВРУ-1</t>
  </si>
  <si>
    <t>Строителей 13 -Строителей 15</t>
  </si>
  <si>
    <t>ТП48-Строителей 17 ВРУ-2</t>
  </si>
  <si>
    <t>ТП48-Строителей 17 ВРУ-3</t>
  </si>
  <si>
    <t>Бестужевых 25 -Бестужевых 27</t>
  </si>
  <si>
    <t>Строителей 17 щ4-Бестужевых 27</t>
  </si>
  <si>
    <t>ТП48-Строителей 17 ВРУ-4</t>
  </si>
  <si>
    <t>ТП48-Строителей 13</t>
  </si>
  <si>
    <t>Строителей 17 щ4-Строителей 17</t>
  </si>
  <si>
    <t>Строителей 17 щ1-Строителей 17щ.2</t>
  </si>
  <si>
    <t>Строителей 17 щ2-Строителей 17щ.3</t>
  </si>
  <si>
    <t>090000269</t>
  </si>
  <si>
    <t>090000308</t>
  </si>
  <si>
    <t>ТП48-ТП40</t>
  </si>
  <si>
    <t>АСБу-10 3х185</t>
  </si>
  <si>
    <t>РП1-ТП82</t>
  </si>
  <si>
    <t>090000275</t>
  </si>
  <si>
    <t>ТП82-Ленина 56</t>
  </si>
  <si>
    <t>АВБШв-1 3x185 + 1x95</t>
  </si>
  <si>
    <t>ТП82-Ленина 48</t>
  </si>
  <si>
    <t>ТП82-Ленина 50</t>
  </si>
  <si>
    <t>ТП82-Ленина 46</t>
  </si>
  <si>
    <t>090000294</t>
  </si>
  <si>
    <t>ТП82-Ленина 52</t>
  </si>
  <si>
    <t>090000278</t>
  </si>
  <si>
    <t>ТП82-ТП43</t>
  </si>
  <si>
    <t>АСБу-10 3х95</t>
  </si>
  <si>
    <t>ТП82-ТП47</t>
  </si>
  <si>
    <t>АПШв-10 3х95</t>
  </si>
  <si>
    <t>090000298</t>
  </si>
  <si>
    <t>ТП47-Ленина 56</t>
  </si>
  <si>
    <t>ТП47-Плавницкий бул. 14</t>
  </si>
  <si>
    <t xml:space="preserve">АВББШв-1 3x150 </t>
  </si>
  <si>
    <t>ТП47-Ленина 58</t>
  </si>
  <si>
    <t>ТП47-Плавницкий бул. 18</t>
  </si>
  <si>
    <t>АВВГ-1 3x95</t>
  </si>
  <si>
    <t>ТП47-Плавницкий бул. 20</t>
  </si>
  <si>
    <t>ТП47-Плавницкий бул. 22</t>
  </si>
  <si>
    <t>АВВГ-1 3x70</t>
  </si>
  <si>
    <t>ТП47-Ленина 54 д/с</t>
  </si>
  <si>
    <t>ТП47-Плавницкий бул. 16</t>
  </si>
  <si>
    <t>ААБ-1 3x50 + 1x35</t>
  </si>
  <si>
    <t>Плавницкий бул. 16 -Плавницкий бул. 26</t>
  </si>
  <si>
    <t>Плавницкий бул. 24 -Плавницкий бул. 26</t>
  </si>
  <si>
    <t>Плавницкий бул. 20 -Плавницкий бул. 22</t>
  </si>
  <si>
    <t>ТП47-Ленина 52</t>
  </si>
  <si>
    <t>Ленина 58 -Плавницкий бул. 14</t>
  </si>
  <si>
    <t>АВББШв-1 3x150 + 1x70</t>
  </si>
  <si>
    <t>090000285</t>
  </si>
  <si>
    <t>1х400, 1х250</t>
  </si>
  <si>
    <t>090000300</t>
  </si>
  <si>
    <t>ТП47-ТП46</t>
  </si>
  <si>
    <t>090000290</t>
  </si>
  <si>
    <t>ТП46-Плавницкий бул. 28</t>
  </si>
  <si>
    <t>ТП46-Плавницкий бул. 30</t>
  </si>
  <si>
    <t>ТП46-Плавницкий бул. 32</t>
  </si>
  <si>
    <t>ТП46-Плавницкий бул. 34</t>
  </si>
  <si>
    <t>ТП46-Бестужевых 27</t>
  </si>
  <si>
    <t>Плавницкий бул. 32 -Плавницкий бул. 34</t>
  </si>
  <si>
    <t>Плавницкий бул. 28 -Плавницкий бул. 30</t>
  </si>
  <si>
    <t>ТП46-Плавницкий бул. 26</t>
  </si>
  <si>
    <t>СБУ-1 3x25 + 1x16</t>
  </si>
  <si>
    <t>АВБВ-1 3x70</t>
  </si>
  <si>
    <t>ТП46-Плавницкий бул. 36</t>
  </si>
  <si>
    <t>АВРБГ-1 3x70 + 1x25</t>
  </si>
  <si>
    <t>Плавницкий бул. 36 -Строителей 17</t>
  </si>
  <si>
    <t>АВРБГ-1 3x50 + 1x25</t>
  </si>
  <si>
    <t>ПСТ№303 110/10 кВ ф.1 а</t>
  </si>
  <si>
    <t>000002714</t>
  </si>
  <si>
    <t>ТП-116 (Т-1)</t>
  </si>
  <si>
    <t>090000292</t>
  </si>
  <si>
    <t>ТП46-ТП48</t>
  </si>
  <si>
    <t>000002660</t>
  </si>
  <si>
    <t>ПСТ303 ф. 1а-ТП116</t>
  </si>
  <si>
    <t>200001721</t>
  </si>
  <si>
    <t>ТП-124 (Т-1)</t>
  </si>
  <si>
    <t>200001722</t>
  </si>
  <si>
    <t>1х1600</t>
  </si>
  <si>
    <t>200001720</t>
  </si>
  <si>
    <t>ТП116-ТП124</t>
  </si>
  <si>
    <t>000004205</t>
  </si>
  <si>
    <t>ТП-125 (Т-1)</t>
  </si>
  <si>
    <t>000004204</t>
  </si>
  <si>
    <t>000004190</t>
  </si>
  <si>
    <t>ТП124-ТП125</t>
  </si>
  <si>
    <t>ПСТ№303 110/10 кВ ф. 2а</t>
  </si>
  <si>
    <t>090000590</t>
  </si>
  <si>
    <t>РП-6 (Т-1)</t>
  </si>
  <si>
    <t>000002925</t>
  </si>
  <si>
    <t>ТП-111 (Т-1)</t>
  </si>
  <si>
    <t>000004559</t>
  </si>
  <si>
    <t>ТП-118 (Т-2)</t>
  </si>
  <si>
    <t>000004558</t>
  </si>
  <si>
    <t>000002945</t>
  </si>
  <si>
    <t>ПСТ303 ф. 2а-РП7</t>
  </si>
  <si>
    <t>000005189</t>
  </si>
  <si>
    <t>РП6-ТП111</t>
  </si>
  <si>
    <t>000004561</t>
  </si>
  <si>
    <t>ТП-120 (Т-2)</t>
  </si>
  <si>
    <t>000004560</t>
  </si>
  <si>
    <t>000005186</t>
  </si>
  <si>
    <t>РП6-ТП118</t>
  </si>
  <si>
    <t>РП6-ТП28</t>
  </si>
  <si>
    <t>000005187</t>
  </si>
  <si>
    <t>ТП118-ТП120</t>
  </si>
  <si>
    <t>ТП-121 (Т-1)</t>
  </si>
  <si>
    <t>РП6 - ТП121</t>
  </si>
  <si>
    <t>200001795</t>
  </si>
  <si>
    <t>РП-7 (Т-1)</t>
  </si>
  <si>
    <t>РП7-РП6</t>
  </si>
  <si>
    <t>ПСТ№303 110/10 кВ ф. 22</t>
  </si>
  <si>
    <t>РП-2 (Т-2)</t>
  </si>
  <si>
    <t>1х10</t>
  </si>
  <si>
    <t>ТП-66 (Т-1)</t>
  </si>
  <si>
    <t>ПСТ303 ф. 22-РП2</t>
  </si>
  <si>
    <t>РП2-ТП66</t>
  </si>
  <si>
    <t>АВБГ-1 3х50</t>
  </si>
  <si>
    <t>1х16</t>
  </si>
  <si>
    <t>ТП122-пр.Победы 33 ВРУ</t>
  </si>
  <si>
    <t>ТП122 - до КД 0,4кВ заявителя</t>
  </si>
  <si>
    <t>ТП65-ТП122</t>
  </si>
  <si>
    <t>000002784</t>
  </si>
  <si>
    <t>РП2-ТП65</t>
  </si>
  <si>
    <t>000002710</t>
  </si>
  <si>
    <t>ТП65-ТП95</t>
  </si>
  <si>
    <t>ТП65-ТП84(на повр.)</t>
  </si>
  <si>
    <t>РП-2 - ЗРУ</t>
  </si>
  <si>
    <t>ЗРУ-КТПН№2</t>
  </si>
  <si>
    <t>РП-2 - ТП99</t>
  </si>
  <si>
    <t>ТП-85 (Т-2)</t>
  </si>
  <si>
    <t>090000287</t>
  </si>
  <si>
    <t>090000423</t>
  </si>
  <si>
    <t>ТП65-ТП85</t>
  </si>
  <si>
    <t>ТП85-ТП86</t>
  </si>
  <si>
    <t>090000291</t>
  </si>
  <si>
    <t>ТП86-Восточная 14</t>
  </si>
  <si>
    <t>090000303</t>
  </si>
  <si>
    <t>090000293</t>
  </si>
  <si>
    <t>ТП86-ТП88</t>
  </si>
  <si>
    <t>ААШву-10 3х120</t>
  </si>
  <si>
    <t>ТП88-ТП86</t>
  </si>
  <si>
    <t>09000307</t>
  </si>
  <si>
    <t>ТП88-Энергетиков 10А</t>
  </si>
  <si>
    <t>ААШв-1 3x95 + 1x50</t>
  </si>
  <si>
    <t>ТП88-Энергетиков 4</t>
  </si>
  <si>
    <t>АВВГ-1 3х95 + 1х50</t>
  </si>
  <si>
    <t>ТП88-Энергетиков 8</t>
  </si>
  <si>
    <t>ТП88-Энергетиков 10</t>
  </si>
  <si>
    <t>ТП88-Энергетиков 6</t>
  </si>
  <si>
    <t>АВВБШв-1 4x95</t>
  </si>
  <si>
    <t>090000309</t>
  </si>
  <si>
    <t>ТП88-ТП84</t>
  </si>
  <si>
    <t>ТП75-ТП88</t>
  </si>
  <si>
    <t>ПСТ№303 110/10 кВ ф. 25</t>
  </si>
  <si>
    <t>РП-5 (Т-2)</t>
  </si>
  <si>
    <t>090000142</t>
  </si>
  <si>
    <t>ТП86-ТП75</t>
  </si>
  <si>
    <t>ПСТ303 ф. 25-РП5</t>
  </si>
  <si>
    <t>090000138</t>
  </si>
  <si>
    <t>РП5-ТП110</t>
  </si>
  <si>
    <t>090000143</t>
  </si>
  <si>
    <t>ТП110-Восточная 18</t>
  </si>
  <si>
    <t>АПВБбШп-1 4х120</t>
  </si>
  <si>
    <t>090000140</t>
  </si>
  <si>
    <t>090000144</t>
  </si>
  <si>
    <t>ТП110-Восточная 20</t>
  </si>
  <si>
    <t>АПВБбШп-1 4х95</t>
  </si>
  <si>
    <t>090000141</t>
  </si>
  <si>
    <t>090000139</t>
  </si>
  <si>
    <t>ТП110-ТП93</t>
  </si>
  <si>
    <t>090000321</t>
  </si>
  <si>
    <t>ТП93-Нефтехимиков 43</t>
  </si>
  <si>
    <t>АПвзБбШп 4х95</t>
  </si>
  <si>
    <t>ТП93-Восточная 24</t>
  </si>
  <si>
    <t>АПпВзБШп 4x150</t>
  </si>
  <si>
    <t>ТП93-Нефтехимиков 45</t>
  </si>
  <si>
    <t>АПпВзБШп 4х95</t>
  </si>
  <si>
    <t>АПпВзБШп 4x95</t>
  </si>
  <si>
    <t>ТП93-Восточная 22</t>
  </si>
  <si>
    <t>АПвзБбШп 4х150</t>
  </si>
  <si>
    <t>ТП-103 ВЛИ до объектов заявителей линия 6</t>
  </si>
  <si>
    <t>СИП-2,3х70+1х70</t>
  </si>
  <si>
    <t>ТП-76 (Т-2)</t>
  </si>
  <si>
    <t>ТП93-ТП92</t>
  </si>
  <si>
    <t>090000295</t>
  </si>
  <si>
    <t>090000323</t>
  </si>
  <si>
    <t>ТП93-ТП103</t>
  </si>
  <si>
    <t>РП5-ТП87</t>
  </si>
  <si>
    <t>ААШву-10 3х95</t>
  </si>
  <si>
    <t>090000299</t>
  </si>
  <si>
    <t>ТП87-Энергетиков 52</t>
  </si>
  <si>
    <t>ТП87-Энергетиков 56</t>
  </si>
  <si>
    <t>ААШВу-1 4x95</t>
  </si>
  <si>
    <t>ТП87-Энергетиков 54</t>
  </si>
  <si>
    <t>Энергетиков 54 -Энергетиков 56</t>
  </si>
  <si>
    <t>Энергетиков 50 -Энергетиков 52</t>
  </si>
  <si>
    <t>ТП87-Энергетиков 50</t>
  </si>
  <si>
    <t>ТП87-Энергетиков 48</t>
  </si>
  <si>
    <t>ТП87-Березовый 10</t>
  </si>
  <si>
    <t>АСБу-1 3x95 + 1x50</t>
  </si>
  <si>
    <t>090000247</t>
  </si>
  <si>
    <t>ТП87-ТП81</t>
  </si>
  <si>
    <t>090000301</t>
  </si>
  <si>
    <t>ТП87-ТП79</t>
  </si>
  <si>
    <t>090000229</t>
  </si>
  <si>
    <t>090000250</t>
  </si>
  <si>
    <t>ТП92-ТП79</t>
  </si>
  <si>
    <t>РП5-ТП77</t>
  </si>
  <si>
    <t>090000235</t>
  </si>
  <si>
    <t>ТП77-Строителей 44</t>
  </si>
  <si>
    <t>АВВГ-1 3x95 + 1x35</t>
  </si>
  <si>
    <t>ТП77-Строителей 46</t>
  </si>
  <si>
    <t>ТП77-Строителей 48</t>
  </si>
  <si>
    <t>ТП77-Строителей 34</t>
  </si>
  <si>
    <t>ААШПСу-1 3x150</t>
  </si>
  <si>
    <t>Строителей 34 -Строителей 36</t>
  </si>
  <si>
    <t>Строителей 38 -Строителей 40</t>
  </si>
  <si>
    <t>Строителей 42 -Строителей 42</t>
  </si>
  <si>
    <t>АПВБШв-1 3x120 + 70</t>
  </si>
  <si>
    <t>Строителей 42 -Строителей 44</t>
  </si>
  <si>
    <t>ТП77-Строителей 32</t>
  </si>
  <si>
    <t>ТП77-Строителей 36</t>
  </si>
  <si>
    <t>ААШв-1 3x95 + 1x70</t>
  </si>
  <si>
    <t>ТП77-Строителей 38</t>
  </si>
  <si>
    <t>ТП77-Строителей 40</t>
  </si>
  <si>
    <t>АПБШв-1 3x95 + 1x50</t>
  </si>
  <si>
    <t>ТП77-Строителей 42</t>
  </si>
  <si>
    <t>090000212</t>
  </si>
  <si>
    <t>090000221</t>
  </si>
  <si>
    <t>ТП77-ТП40</t>
  </si>
  <si>
    <t>090000218</t>
  </si>
  <si>
    <t>ТП40-Бестужевых 15 шк.8</t>
  </si>
  <si>
    <t>Бестужевых 14-Бестужевых 16</t>
  </si>
  <si>
    <t>АВВГ-1 3х120</t>
  </si>
  <si>
    <t>ТП40-Строителей 11</t>
  </si>
  <si>
    <t>Нефтехимиков 29 -Бестужевых 17</t>
  </si>
  <si>
    <t>ТП40-Бестужевых 17</t>
  </si>
  <si>
    <t>ТП40-Нефтехимиков 31</t>
  </si>
  <si>
    <t>ТП40-Нефтехимиков 33</t>
  </si>
  <si>
    <t>ТП40-Нефтехимиков 29</t>
  </si>
  <si>
    <t>АВВГ-1 3x95+1x35</t>
  </si>
  <si>
    <t>АСБ-1 3x185 + 1x50</t>
  </si>
  <si>
    <t>АВВГ-1 3x16 + 1x10</t>
  </si>
  <si>
    <t>ТП40-Бестужевых 16</t>
  </si>
  <si>
    <t>ТП40-Бестужевых 14</t>
  </si>
  <si>
    <t>Нефтехимиков 31 -Нефтехимиков 33</t>
  </si>
  <si>
    <t>ТП-113 (Т-2)</t>
  </si>
  <si>
    <t>090000236</t>
  </si>
  <si>
    <t>ТП40-ТП32</t>
  </si>
  <si>
    <t>000000623</t>
  </si>
  <si>
    <t>ТП77-ТП113</t>
  </si>
  <si>
    <t>ТП40-ТП42</t>
  </si>
  <si>
    <t>090000242</t>
  </si>
  <si>
    <t>ТП42-Строителей 7</t>
  </si>
  <si>
    <t>ТП42-Героев 14</t>
  </si>
  <si>
    <t>ТП42-Бестужевых 9а</t>
  </si>
  <si>
    <t>ТП42-Бестужевых 9</t>
  </si>
  <si>
    <t>ТП42-Строителей 30</t>
  </si>
  <si>
    <t>ААШв-1 3x120 + 1x35</t>
  </si>
  <si>
    <t>Строителей 9 -Бестужевых 11</t>
  </si>
  <si>
    <t>ТП42-Бестужевых 11</t>
  </si>
  <si>
    <t>ТП42-Строителей 9</t>
  </si>
  <si>
    <t>ТП42-Строителей 30А</t>
  </si>
  <si>
    <t>ТП113-ТП42</t>
  </si>
  <si>
    <t>090000245</t>
  </si>
  <si>
    <t>ТП42-ТП33</t>
  </si>
  <si>
    <t>090000448</t>
  </si>
  <si>
    <t>ТП33-Бестужевых 1</t>
  </si>
  <si>
    <t>Бестужевых 1 -Бестужевых 7</t>
  </si>
  <si>
    <t>ТП33-Героев 10</t>
  </si>
  <si>
    <t>ААРГ-1 3x70 + 1x35</t>
  </si>
  <si>
    <t>ТП33-Бестужевых 3</t>
  </si>
  <si>
    <t>ТП33-Бестужевых 5</t>
  </si>
  <si>
    <t>Бестужевых 3 -Бестужевых 5</t>
  </si>
  <si>
    <t>Героев 10 -Героев 12</t>
  </si>
  <si>
    <t>Бестужевых 5 -Героев 12</t>
  </si>
  <si>
    <t>ТП33-Бестужевых 13</t>
  </si>
  <si>
    <t>Героев 10 -Героев 10</t>
  </si>
  <si>
    <t>ААРГ-1 3x70</t>
  </si>
  <si>
    <t>090000170</t>
  </si>
  <si>
    <t>ТП33-ТП30</t>
  </si>
  <si>
    <t>АСБ-10 3Х150</t>
  </si>
  <si>
    <t>ТП30-ТП35</t>
  </si>
  <si>
    <t>АСБ-10 3Х120</t>
  </si>
  <si>
    <t>ТП35-ТП89</t>
  </si>
  <si>
    <t>24.</t>
  </si>
  <si>
    <t>ПСТ№303 110/10 кВ ф. 26</t>
  </si>
  <si>
    <t>ТП-116 (Т-2)</t>
  </si>
  <si>
    <t>ПСТ 303 ф. 26-ТП116</t>
  </si>
  <si>
    <t>ТП-124 (Т-2)</t>
  </si>
  <si>
    <t>ТП-125 (Т-2)</t>
  </si>
  <si>
    <t>25.</t>
  </si>
  <si>
    <t>ПСТ№303 110/10 кВ ф. 27</t>
  </si>
  <si>
    <t>РП-6 (Т-2)</t>
  </si>
  <si>
    <t>ПСТ 303 ф. 27-РП7</t>
  </si>
  <si>
    <t>РП6-РП1</t>
  </si>
  <si>
    <t>000004563</t>
  </si>
  <si>
    <t>ТП-119 (Т-2)</t>
  </si>
  <si>
    <t>000004562</t>
  </si>
  <si>
    <t>1х1250</t>
  </si>
  <si>
    <t>РП6 - ТП-119</t>
  </si>
  <si>
    <t>АСБ2л-10,3х240</t>
  </si>
  <si>
    <t>АСБ2л-10,3х185</t>
  </si>
  <si>
    <t>ТП119-ТП111</t>
  </si>
  <si>
    <t>ТП-111 (Т-2)</t>
  </si>
  <si>
    <t>ТП-120 (Т-1)</t>
  </si>
  <si>
    <t>РП-6 -ТП-120</t>
  </si>
  <si>
    <t>ТП-118 (Т-1)</t>
  </si>
  <si>
    <t>000005188</t>
  </si>
  <si>
    <t>000005190</t>
  </si>
  <si>
    <t>ТП118-ТП119</t>
  </si>
  <si>
    <t>ТП-119 (Т-1)</t>
  </si>
  <si>
    <t>ТП-121 (Т-2)</t>
  </si>
  <si>
    <t>000001244</t>
  </si>
  <si>
    <t>Киришская "ГРЕС-19" -  ГПС</t>
  </si>
  <si>
    <t>АСБ-10 3х240,СБ-10,3х240</t>
  </si>
  <si>
    <t>РП-7 (Т-2)</t>
  </si>
  <si>
    <t>РП-7-ТП-109</t>
  </si>
  <si>
    <t>АПвПу2г-10,30х120</t>
  </si>
  <si>
    <t>ТП-109-ВЛИ до заявителя уч. №153</t>
  </si>
  <si>
    <t>СИП2,3х95+1х95</t>
  </si>
  <si>
    <t>ТП-109-до опоры №1</t>
  </si>
  <si>
    <t>АПвБбШп-4х120</t>
  </si>
  <si>
    <t>Опоры СВ95-3</t>
  </si>
  <si>
    <t>22шт</t>
  </si>
  <si>
    <t>ПС 303</t>
  </si>
  <si>
    <t>2х25000</t>
  </si>
  <si>
    <t>ПС 63</t>
  </si>
  <si>
    <t>2х6300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</si>
</sst>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00000"/>
    <numFmt numFmtId="166" formatCode="0.0"/>
  </numFmts>
  <fonts count="5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11" fillId="0" borderId="0"/>
    <xf numFmtId="164" fontId="3" fillId="0" borderId="0" applyFont="0" applyFill="0" applyBorder="0" applyAlignment="0" applyProtection="0"/>
    <xf numFmtId="0" fontId="12" fillId="8" borderId="0" applyNumberFormat="0" applyBorder="0" applyAlignment="0" applyProtection="0"/>
    <xf numFmtId="0" fontId="13" fillId="6" borderId="14" applyNumberFormat="0" applyAlignment="0" applyProtection="0"/>
    <xf numFmtId="0" fontId="14" fillId="7" borderId="14" applyNumberFormat="0" applyAlignment="0" applyProtection="0"/>
    <xf numFmtId="0" fontId="27" fillId="0" borderId="0"/>
  </cellStyleXfs>
  <cellXfs count="793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49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/>
    <xf numFmtId="49" fontId="8" fillId="3" borderId="4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/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8" fillId="3" borderId="1" xfId="8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" fontId="3" fillId="3" borderId="1" xfId="8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1" fontId="27" fillId="3" borderId="1" xfId="8" applyNumberFormat="1" applyFont="1" applyFill="1" applyBorder="1" applyAlignment="1">
      <alignment horizontal="left" vertical="top"/>
    </xf>
    <xf numFmtId="0" fontId="29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/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/>
    <xf numFmtId="0" fontId="8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3" borderId="10" xfId="0" applyFont="1" applyFill="1" applyBorder="1"/>
    <xf numFmtId="0" fontId="8" fillId="3" borderId="4" xfId="0" applyFont="1" applyFill="1" applyBorder="1"/>
    <xf numFmtId="0" fontId="8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wrapText="1"/>
    </xf>
    <xf numFmtId="0" fontId="8" fillId="3" borderId="7" xfId="0" applyFont="1" applyFill="1" applyBorder="1"/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/>
    <xf numFmtId="3" fontId="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right" vertical="center" wrapText="1"/>
    </xf>
    <xf numFmtId="0" fontId="0" fillId="3" borderId="0" xfId="0" applyFill="1"/>
    <xf numFmtId="0" fontId="24" fillId="3" borderId="1" xfId="0" applyFont="1" applyFill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32" fillId="3" borderId="1" xfId="0" applyFont="1" applyFill="1" applyBorder="1"/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7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vertical="center" wrapText="1"/>
      <protection locked="0"/>
    </xf>
    <xf numFmtId="0" fontId="0" fillId="3" borderId="1" xfId="0" applyNumberFormat="1" applyFont="1" applyFill="1" applyBorder="1" applyAlignment="1" applyProtection="1">
      <alignment vertical="center" wrapText="1"/>
      <protection locked="0"/>
    </xf>
    <xf numFmtId="2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3" borderId="1" xfId="0" applyNumberFormat="1" applyFont="1" applyFill="1" applyBorder="1" applyAlignment="1" applyProtection="1">
      <alignment horizontal="right" vertical="center" textRotation="90" wrapText="1"/>
      <protection locked="0"/>
    </xf>
    <xf numFmtId="0" fontId="3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3" borderId="1" xfId="0" applyNumberFormat="1" applyFont="1" applyFill="1" applyBorder="1" applyAlignment="1" applyProtection="1">
      <alignment horizontal="right" vertical="center" textRotation="255" wrapText="1"/>
      <protection locked="0"/>
    </xf>
    <xf numFmtId="0" fontId="23" fillId="3" borderId="1" xfId="0" applyNumberFormat="1" applyFont="1" applyFill="1" applyBorder="1" applyAlignment="1" applyProtection="1">
      <alignment horizontal="center" vertical="center" wrapText="1"/>
    </xf>
    <xf numFmtId="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3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0" fontId="3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0" applyNumberFormat="1" applyFont="1" applyFill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vertical="center" wrapText="1"/>
      <protection locked="0"/>
    </xf>
    <xf numFmtId="0" fontId="0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 readingOrder="1"/>
      <protection locked="0"/>
    </xf>
    <xf numFmtId="0" fontId="0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" xfId="0" applyNumberFormat="1" applyFill="1" applyBorder="1" applyAlignment="1" applyProtection="1">
      <alignment horizontal="center" vertical="center" wrapText="1" readingOrder="1"/>
      <protection locked="0"/>
    </xf>
    <xf numFmtId="1" fontId="0" fillId="3" borderId="1" xfId="0" applyNumberFormat="1" applyFont="1" applyFill="1" applyBorder="1" applyAlignment="1" applyProtection="1">
      <alignment horizontal="center" vertical="center" wrapText="1"/>
    </xf>
    <xf numFmtId="0" fontId="3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0" xfId="0" applyNumberFormat="1" applyFont="1" applyFill="1" applyAlignment="1">
      <alignment horizontal="center"/>
    </xf>
    <xf numFmtId="1" fontId="24" fillId="3" borderId="5" xfId="0" applyNumberFormat="1" applyFont="1" applyFill="1" applyBorder="1" applyAlignment="1">
      <alignment horizontal="center" vertical="center" textRotation="90"/>
    </xf>
    <xf numFmtId="1" fontId="24" fillId="3" borderId="16" xfId="0" applyNumberFormat="1" applyFont="1" applyFill="1" applyBorder="1" applyAlignment="1">
      <alignment horizontal="center" vertical="center" textRotation="90"/>
    </xf>
    <xf numFmtId="1" fontId="24" fillId="3" borderId="51" xfId="0" applyNumberFormat="1" applyFont="1" applyFill="1" applyBorder="1" applyAlignment="1">
      <alignment horizontal="center"/>
    </xf>
    <xf numFmtId="1" fontId="24" fillId="3" borderId="6" xfId="0" applyNumberFormat="1" applyFont="1" applyFill="1" applyBorder="1" applyAlignment="1">
      <alignment horizontal="center"/>
    </xf>
    <xf numFmtId="1" fontId="24" fillId="3" borderId="1" xfId="0" applyNumberFormat="1" applyFont="1" applyFill="1" applyBorder="1" applyAlignment="1">
      <alignment horizontal="center"/>
    </xf>
    <xf numFmtId="1" fontId="24" fillId="3" borderId="5" xfId="0" applyNumberFormat="1" applyFont="1" applyFill="1" applyBorder="1" applyAlignment="1">
      <alignment horizontal="center"/>
    </xf>
    <xf numFmtId="0" fontId="42" fillId="3" borderId="5" xfId="0" applyFont="1" applyFill="1" applyBorder="1" applyAlignment="1">
      <alignment horizontal="justify" vertical="top" wrapText="1"/>
    </xf>
    <xf numFmtId="1" fontId="24" fillId="3" borderId="16" xfId="0" applyNumberFormat="1" applyFont="1" applyFill="1" applyBorder="1" applyAlignment="1">
      <alignment horizontal="center"/>
    </xf>
    <xf numFmtId="0" fontId="42" fillId="3" borderId="4" xfId="0" applyFont="1" applyFill="1" applyBorder="1" applyAlignment="1">
      <alignment horizontal="left" vertical="top" wrapText="1"/>
    </xf>
    <xf numFmtId="0" fontId="42" fillId="3" borderId="1" xfId="0" applyFont="1" applyFill="1" applyBorder="1" applyAlignment="1">
      <alignment horizontal="justify" vertical="top" wrapText="1"/>
    </xf>
    <xf numFmtId="0" fontId="42" fillId="3" borderId="10" xfId="0" applyFont="1" applyFill="1" applyBorder="1" applyAlignment="1">
      <alignment horizontal="left" vertical="top" wrapText="1"/>
    </xf>
    <xf numFmtId="0" fontId="42" fillId="3" borderId="6" xfId="0" applyFont="1" applyFill="1" applyBorder="1" applyAlignment="1">
      <alignment horizontal="justify" vertical="top" wrapText="1"/>
    </xf>
    <xf numFmtId="0" fontId="42" fillId="3" borderId="22" xfId="0" applyFont="1" applyFill="1" applyBorder="1" applyAlignment="1">
      <alignment horizontal="justify" vertical="top" wrapText="1"/>
    </xf>
    <xf numFmtId="1" fontId="24" fillId="3" borderId="19" xfId="0" applyNumberFormat="1" applyFont="1" applyFill="1" applyBorder="1" applyAlignment="1">
      <alignment horizontal="center"/>
    </xf>
    <xf numFmtId="0" fontId="42" fillId="3" borderId="1" xfId="0" applyNumberFormat="1" applyFont="1" applyFill="1" applyBorder="1" applyAlignment="1">
      <alignment horizontal="justify" vertical="top"/>
    </xf>
    <xf numFmtId="0" fontId="42" fillId="3" borderId="16" xfId="0" applyNumberFormat="1" applyFont="1" applyFill="1" applyBorder="1" applyAlignment="1">
      <alignment horizontal="justify" vertical="top"/>
    </xf>
    <xf numFmtId="0" fontId="42" fillId="3" borderId="9" xfId="0" applyFont="1" applyFill="1" applyBorder="1" applyAlignment="1">
      <alignment horizontal="left" vertical="top" wrapText="1"/>
    </xf>
    <xf numFmtId="0" fontId="33" fillId="3" borderId="5" xfId="0" applyFont="1" applyFill="1" applyBorder="1" applyAlignment="1">
      <alignment horizontal="justify" vertical="top" wrapText="1"/>
    </xf>
    <xf numFmtId="0" fontId="42" fillId="3" borderId="16" xfId="0" applyFont="1" applyFill="1" applyBorder="1" applyAlignment="1">
      <alignment horizontal="justify" vertical="top" wrapText="1"/>
    </xf>
    <xf numFmtId="0" fontId="42" fillId="3" borderId="54" xfId="0" applyFont="1" applyFill="1" applyBorder="1" applyAlignment="1">
      <alignment horizontal="justify" vertical="top" wrapText="1"/>
    </xf>
    <xf numFmtId="0" fontId="42" fillId="3" borderId="57" xfId="0" applyFont="1" applyFill="1" applyBorder="1" applyAlignment="1">
      <alignment horizontal="justify" vertical="top" wrapText="1"/>
    </xf>
    <xf numFmtId="0" fontId="42" fillId="3" borderId="24" xfId="0" applyFont="1" applyFill="1" applyBorder="1" applyAlignment="1">
      <alignment horizontal="justify" vertical="top" wrapText="1"/>
    </xf>
    <xf numFmtId="0" fontId="42" fillId="3" borderId="2" xfId="0" applyFont="1" applyFill="1" applyBorder="1" applyAlignment="1">
      <alignment horizontal="justify" vertical="top" wrapText="1"/>
    </xf>
    <xf numFmtId="0" fontId="42" fillId="3" borderId="39" xfId="0" applyFont="1" applyFill="1" applyBorder="1" applyAlignment="1">
      <alignment horizontal="justify" vertical="top" wrapText="1"/>
    </xf>
    <xf numFmtId="0" fontId="42" fillId="3" borderId="17" xfId="0" applyFont="1" applyFill="1" applyBorder="1" applyAlignment="1">
      <alignment horizontal="justify" vertical="top" wrapText="1"/>
    </xf>
    <xf numFmtId="0" fontId="42" fillId="3" borderId="35" xfId="0" applyFont="1" applyFill="1" applyBorder="1" applyAlignment="1">
      <alignment horizontal="justify" vertical="top" wrapText="1"/>
    </xf>
    <xf numFmtId="0" fontId="42" fillId="3" borderId="0" xfId="0" applyFont="1" applyFill="1" applyBorder="1" applyAlignment="1">
      <alignment horizontal="justify" vertical="top" wrapText="1"/>
    </xf>
    <xf numFmtId="0" fontId="0" fillId="3" borderId="0" xfId="0" applyFill="1" applyBorder="1"/>
    <xf numFmtId="0" fontId="39" fillId="3" borderId="0" xfId="0" applyFont="1" applyFill="1"/>
    <xf numFmtId="0" fontId="39" fillId="3" borderId="0" xfId="0" applyFont="1" applyFill="1" applyAlignment="1">
      <alignment horizontal="left"/>
    </xf>
    <xf numFmtId="0" fontId="40" fillId="3" borderId="0" xfId="0" applyFont="1" applyFill="1" applyBorder="1" applyAlignment="1">
      <alignment horizontal="center" vertical="top" wrapText="1"/>
    </xf>
    <xf numFmtId="166" fontId="24" fillId="3" borderId="0" xfId="0" applyNumberFormat="1" applyFont="1" applyFill="1" applyAlignment="1">
      <alignment horizontal="center"/>
    </xf>
    <xf numFmtId="0" fontId="41" fillId="3" borderId="0" xfId="0" applyFont="1" applyFill="1" applyBorder="1" applyAlignment="1">
      <alignment vertical="top" textRotation="90" wrapText="1"/>
    </xf>
    <xf numFmtId="0" fontId="42" fillId="3" borderId="49" xfId="0" applyFont="1" applyFill="1" applyBorder="1" applyAlignment="1">
      <alignment vertical="top" textRotation="90" wrapText="1"/>
    </xf>
    <xf numFmtId="0" fontId="41" fillId="3" borderId="55" xfId="0" applyFont="1" applyFill="1" applyBorder="1" applyAlignment="1">
      <alignment vertical="top" textRotation="90" wrapText="1"/>
    </xf>
    <xf numFmtId="0" fontId="41" fillId="3" borderId="49" xfId="0" applyFont="1" applyFill="1" applyBorder="1" applyAlignment="1">
      <alignment vertical="top" textRotation="90" wrapText="1"/>
    </xf>
    <xf numFmtId="1" fontId="24" fillId="3" borderId="10" xfId="0" applyNumberFormat="1" applyFont="1" applyFill="1" applyBorder="1" applyAlignment="1">
      <alignment horizontal="center" vertical="center" textRotation="90"/>
    </xf>
    <xf numFmtId="166" fontId="24" fillId="3" borderId="7" xfId="0" applyNumberFormat="1" applyFont="1" applyFill="1" applyBorder="1" applyAlignment="1">
      <alignment horizontal="center" vertical="center" textRotation="90"/>
    </xf>
    <xf numFmtId="166" fontId="24" fillId="3" borderId="5" xfId="0" applyNumberFormat="1" applyFont="1" applyFill="1" applyBorder="1" applyAlignment="1">
      <alignment horizontal="center" vertical="center" textRotation="90"/>
    </xf>
    <xf numFmtId="0" fontId="40" fillId="3" borderId="29" xfId="0" applyFont="1" applyFill="1" applyBorder="1" applyAlignment="1">
      <alignment horizontal="center" vertical="center" textRotation="90" wrapText="1"/>
    </xf>
    <xf numFmtId="0" fontId="40" fillId="3" borderId="59" xfId="0" applyFont="1" applyFill="1" applyBorder="1" applyAlignment="1">
      <alignment horizontal="center" vertical="center" wrapText="1"/>
    </xf>
    <xf numFmtId="0" fontId="41" fillId="3" borderId="59" xfId="0" applyFont="1" applyFill="1" applyBorder="1" applyAlignment="1">
      <alignment vertical="top" textRotation="90" wrapText="1"/>
    </xf>
    <xf numFmtId="0" fontId="42" fillId="3" borderId="0" xfId="0" applyFont="1" applyFill="1" applyBorder="1" applyAlignment="1">
      <alignment vertical="top" textRotation="90" wrapText="1"/>
    </xf>
    <xf numFmtId="0" fontId="41" fillId="3" borderId="59" xfId="0" applyFont="1" applyFill="1" applyBorder="1" applyAlignment="1">
      <alignment horizontal="left" vertical="center" textRotation="90" wrapText="1"/>
    </xf>
    <xf numFmtId="0" fontId="41" fillId="3" borderId="42" xfId="0" applyFont="1" applyFill="1" applyBorder="1" applyAlignment="1">
      <alignment vertical="top" textRotation="90" wrapText="1"/>
    </xf>
    <xf numFmtId="0" fontId="41" fillId="3" borderId="59" xfId="0" applyFont="1" applyFill="1" applyBorder="1" applyAlignment="1">
      <alignment horizontal="left" vertical="top" textRotation="90" wrapText="1"/>
    </xf>
    <xf numFmtId="0" fontId="41" fillId="3" borderId="48" xfId="0" applyFont="1" applyFill="1" applyBorder="1" applyAlignment="1">
      <alignment vertical="top" textRotation="90" wrapText="1"/>
    </xf>
    <xf numFmtId="1" fontId="24" fillId="3" borderId="0" xfId="0" applyNumberFormat="1" applyFont="1" applyFill="1" applyBorder="1" applyAlignment="1">
      <alignment horizontal="center" vertical="center" textRotation="90"/>
    </xf>
    <xf numFmtId="166" fontId="24" fillId="3" borderId="0" xfId="0" applyNumberFormat="1" applyFont="1" applyFill="1" applyBorder="1" applyAlignment="1">
      <alignment horizontal="center" vertical="center" textRotation="90"/>
    </xf>
    <xf numFmtId="166" fontId="24" fillId="3" borderId="16" xfId="0" applyNumberFormat="1" applyFont="1" applyFill="1" applyBorder="1" applyAlignment="1">
      <alignment horizontal="center" vertical="center" textRotation="90"/>
    </xf>
    <xf numFmtId="0" fontId="43" fillId="3" borderId="63" xfId="0" applyFont="1" applyFill="1" applyBorder="1" applyAlignment="1">
      <alignment horizontal="justify" vertical="top" wrapText="1"/>
    </xf>
    <xf numFmtId="1" fontId="24" fillId="3" borderId="63" xfId="0" applyNumberFormat="1" applyFont="1" applyFill="1" applyBorder="1" applyAlignment="1">
      <alignment horizontal="center"/>
    </xf>
    <xf numFmtId="166" fontId="24" fillId="3" borderId="63" xfId="0" applyNumberFormat="1" applyFont="1" applyFill="1" applyBorder="1" applyAlignment="1">
      <alignment horizontal="center"/>
    </xf>
    <xf numFmtId="166" fontId="24" fillId="3" borderId="51" xfId="0" applyNumberFormat="1" applyFont="1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42" fillId="3" borderId="25" xfId="0" applyFont="1" applyFill="1" applyBorder="1" applyAlignment="1">
      <alignment horizontal="justify" vertical="top" wrapText="1"/>
    </xf>
    <xf numFmtId="0" fontId="42" fillId="3" borderId="19" xfId="0" applyFont="1" applyFill="1" applyBorder="1" applyAlignment="1">
      <alignment horizontal="justify" vertical="top" wrapText="1"/>
    </xf>
    <xf numFmtId="0" fontId="42" fillId="3" borderId="9" xfId="0" applyFont="1" applyFill="1" applyBorder="1" applyAlignment="1">
      <alignment horizontal="justify" vertical="top" wrapText="1"/>
    </xf>
    <xf numFmtId="0" fontId="42" fillId="3" borderId="26" xfId="0" applyFont="1" applyFill="1" applyBorder="1" applyAlignment="1">
      <alignment horizontal="justify" vertical="top" wrapText="1"/>
    </xf>
    <xf numFmtId="1" fontId="24" fillId="3" borderId="9" xfId="0" applyNumberFormat="1" applyFont="1" applyFill="1" applyBorder="1" applyAlignment="1">
      <alignment horizontal="center"/>
    </xf>
    <xf numFmtId="166" fontId="24" fillId="3" borderId="12" xfId="0" applyNumberFormat="1" applyFont="1" applyFill="1" applyBorder="1" applyAlignment="1">
      <alignment horizontal="center"/>
    </xf>
    <xf numFmtId="166" fontId="24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42" fillId="3" borderId="23" xfId="0" applyFont="1" applyFill="1" applyBorder="1" applyAlignment="1">
      <alignment horizontal="justify" vertical="top" wrapText="1"/>
    </xf>
    <xf numFmtId="0" fontId="42" fillId="3" borderId="28" xfId="0" applyFont="1" applyFill="1" applyBorder="1" applyAlignment="1">
      <alignment horizontal="left" vertical="top" wrapText="1"/>
    </xf>
    <xf numFmtId="0" fontId="42" fillId="3" borderId="4" xfId="0" applyFont="1" applyFill="1" applyBorder="1" applyAlignment="1">
      <alignment horizontal="justify" vertical="top" wrapText="1"/>
    </xf>
    <xf numFmtId="0" fontId="42" fillId="3" borderId="5" xfId="0" applyFont="1" applyFill="1" applyBorder="1" applyAlignment="1">
      <alignment horizontal="justify" vertical="center" wrapText="1"/>
    </xf>
    <xf numFmtId="0" fontId="42" fillId="3" borderId="1" xfId="0" applyFont="1" applyFill="1" applyBorder="1" applyAlignment="1">
      <alignment horizontal="left" vertical="top" wrapText="1"/>
    </xf>
    <xf numFmtId="0" fontId="42" fillId="3" borderId="28" xfId="0" applyFont="1" applyFill="1" applyBorder="1" applyAlignment="1">
      <alignment horizontal="justify" vertical="top" wrapText="1"/>
    </xf>
    <xf numFmtId="166" fontId="24" fillId="3" borderId="1" xfId="0" applyNumberFormat="1" applyFont="1" applyFill="1" applyBorder="1" applyAlignment="1">
      <alignment horizontal="center"/>
    </xf>
    <xf numFmtId="0" fontId="42" fillId="3" borderId="1" xfId="0" applyFont="1" applyFill="1" applyBorder="1" applyAlignment="1">
      <alignment horizontal="left" vertical="center" wrapText="1"/>
    </xf>
    <xf numFmtId="0" fontId="42" fillId="3" borderId="0" xfId="0" applyFont="1" applyFill="1" applyAlignment="1">
      <alignment horizontal="left" vertical="center" wrapText="1"/>
    </xf>
    <xf numFmtId="0" fontId="42" fillId="3" borderId="27" xfId="0" applyFont="1" applyFill="1" applyBorder="1" applyAlignment="1">
      <alignment horizontal="justify" vertical="top" wrapText="1"/>
    </xf>
    <xf numFmtId="0" fontId="42" fillId="3" borderId="31" xfId="0" applyFont="1" applyFill="1" applyBorder="1" applyAlignment="1">
      <alignment horizontal="justify" vertical="top" wrapText="1"/>
    </xf>
    <xf numFmtId="0" fontId="42" fillId="3" borderId="32" xfId="0" applyFont="1" applyFill="1" applyBorder="1" applyAlignment="1">
      <alignment horizontal="justify" vertical="top" wrapText="1"/>
    </xf>
    <xf numFmtId="0" fontId="42" fillId="3" borderId="10" xfId="0" applyFont="1" applyFill="1" applyBorder="1" applyAlignment="1">
      <alignment horizontal="justify" vertical="top" wrapText="1"/>
    </xf>
    <xf numFmtId="166" fontId="24" fillId="3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1" fontId="24" fillId="3" borderId="50" xfId="0" applyNumberFormat="1" applyFont="1" applyFill="1" applyBorder="1" applyAlignment="1">
      <alignment horizontal="center"/>
    </xf>
    <xf numFmtId="166" fontId="24" fillId="3" borderId="52" xfId="0" applyNumberFormat="1" applyFont="1" applyFill="1" applyBorder="1" applyAlignment="1">
      <alignment horizontal="center"/>
    </xf>
    <xf numFmtId="0" fontId="41" fillId="3" borderId="1" xfId="0" applyFont="1" applyFill="1" applyBorder="1" applyAlignment="1">
      <alignment horizontal="justify" vertical="top" wrapText="1"/>
    </xf>
    <xf numFmtId="0" fontId="41" fillId="3" borderId="24" xfId="0" applyFont="1" applyFill="1" applyBorder="1" applyAlignment="1">
      <alignment horizontal="justify" vertical="top" wrapText="1"/>
    </xf>
    <xf numFmtId="0" fontId="41" fillId="3" borderId="4" xfId="0" applyFont="1" applyFill="1" applyBorder="1" applyAlignment="1">
      <alignment horizontal="justify" vertical="top" wrapText="1"/>
    </xf>
    <xf numFmtId="0" fontId="41" fillId="3" borderId="5" xfId="0" applyFont="1" applyFill="1" applyBorder="1" applyAlignment="1">
      <alignment horizontal="justify" vertical="top" wrapText="1"/>
    </xf>
    <xf numFmtId="0" fontId="41" fillId="3" borderId="28" xfId="0" applyFont="1" applyFill="1" applyBorder="1" applyAlignment="1">
      <alignment horizontal="justify" vertical="top" wrapText="1"/>
    </xf>
    <xf numFmtId="0" fontId="41" fillId="3" borderId="10" xfId="0" applyFont="1" applyFill="1" applyBorder="1" applyAlignment="1">
      <alignment horizontal="justify" vertical="top" wrapText="1"/>
    </xf>
    <xf numFmtId="0" fontId="41" fillId="3" borderId="32" xfId="0" applyFont="1" applyFill="1" applyBorder="1" applyAlignment="1">
      <alignment horizontal="justify" vertical="top" wrapText="1"/>
    </xf>
    <xf numFmtId="0" fontId="42" fillId="3" borderId="5" xfId="0" applyFont="1" applyFill="1" applyBorder="1" applyAlignment="1">
      <alignment horizontal="left" vertical="top" wrapText="1"/>
    </xf>
    <xf numFmtId="0" fontId="41" fillId="3" borderId="9" xfId="0" applyFont="1" applyFill="1" applyBorder="1" applyAlignment="1">
      <alignment horizontal="justify" vertical="top" wrapText="1"/>
    </xf>
    <xf numFmtId="0" fontId="41" fillId="3" borderId="6" xfId="0" applyFont="1" applyFill="1" applyBorder="1" applyAlignment="1">
      <alignment horizontal="justify" vertical="top" wrapText="1"/>
    </xf>
    <xf numFmtId="0" fontId="41" fillId="3" borderId="22" xfId="0" applyFont="1" applyFill="1" applyBorder="1" applyAlignment="1">
      <alignment horizontal="justify" vertical="top" wrapText="1"/>
    </xf>
    <xf numFmtId="0" fontId="41" fillId="3" borderId="9" xfId="0" applyFont="1" applyFill="1" applyBorder="1" applyAlignment="1">
      <alignment horizontal="left" vertical="top" wrapText="1"/>
    </xf>
    <xf numFmtId="0" fontId="41" fillId="3" borderId="26" xfId="0" applyFont="1" applyFill="1" applyBorder="1" applyAlignment="1">
      <alignment horizontal="justify" vertical="top" wrapText="1"/>
    </xf>
    <xf numFmtId="0" fontId="41" fillId="3" borderId="0" xfId="0" applyFont="1" applyFill="1" applyBorder="1" applyAlignment="1">
      <alignment horizontal="justify" vertical="top" wrapText="1"/>
    </xf>
    <xf numFmtId="1" fontId="24" fillId="3" borderId="4" xfId="0" applyNumberFormat="1" applyFont="1" applyFill="1" applyBorder="1" applyAlignment="1">
      <alignment horizontal="center"/>
    </xf>
    <xf numFmtId="166" fontId="24" fillId="3" borderId="2" xfId="0" applyNumberFormat="1" applyFont="1" applyFill="1" applyBorder="1" applyAlignment="1">
      <alignment horizontal="center"/>
    </xf>
    <xf numFmtId="0" fontId="42" fillId="3" borderId="1" xfId="0" applyFont="1" applyFill="1" applyBorder="1" applyAlignment="1">
      <alignment vertical="top" wrapText="1"/>
    </xf>
    <xf numFmtId="1" fontId="24" fillId="3" borderId="10" xfId="0" applyNumberFormat="1" applyFont="1" applyFill="1" applyBorder="1" applyAlignment="1">
      <alignment horizontal="center"/>
    </xf>
    <xf numFmtId="166" fontId="24" fillId="3" borderId="7" xfId="0" applyNumberFormat="1" applyFont="1" applyFill="1" applyBorder="1" applyAlignment="1">
      <alignment horizontal="center"/>
    </xf>
    <xf numFmtId="0" fontId="42" fillId="3" borderId="6" xfId="0" applyFont="1" applyFill="1" applyBorder="1" applyAlignment="1">
      <alignment horizontal="left" vertical="top" wrapText="1"/>
    </xf>
    <xf numFmtId="0" fontId="41" fillId="3" borderId="31" xfId="0" applyFont="1" applyFill="1" applyBorder="1" applyAlignment="1">
      <alignment horizontal="justify" vertical="top" wrapText="1"/>
    </xf>
    <xf numFmtId="0" fontId="22" fillId="3" borderId="38" xfId="0" applyFont="1" applyFill="1" applyBorder="1" applyAlignment="1">
      <alignment horizontal="center" vertical="center" wrapText="1"/>
    </xf>
    <xf numFmtId="0" fontId="42" fillId="3" borderId="40" xfId="0" applyFont="1" applyFill="1" applyBorder="1" applyAlignment="1">
      <alignment horizontal="justify" vertical="top" wrapText="1"/>
    </xf>
    <xf numFmtId="0" fontId="42" fillId="3" borderId="40" xfId="0" applyFont="1" applyFill="1" applyBorder="1" applyAlignment="1">
      <alignment horizontal="left" vertical="top" wrapText="1"/>
    </xf>
    <xf numFmtId="0" fontId="43" fillId="3" borderId="36" xfId="0" applyFont="1" applyFill="1" applyBorder="1" applyAlignment="1">
      <alignment horizontal="justify" vertical="top" wrapText="1"/>
    </xf>
    <xf numFmtId="0" fontId="42" fillId="3" borderId="56" xfId="0" applyFont="1" applyFill="1" applyBorder="1" applyAlignment="1">
      <alignment horizontal="justify" vertical="top" wrapText="1"/>
    </xf>
    <xf numFmtId="0" fontId="43" fillId="3" borderId="21" xfId="0" applyFont="1" applyFill="1" applyBorder="1" applyAlignment="1">
      <alignment horizontal="left" vertical="top" wrapText="1"/>
    </xf>
    <xf numFmtId="0" fontId="43" fillId="3" borderId="19" xfId="0" applyFont="1" applyFill="1" applyBorder="1" applyAlignment="1">
      <alignment horizontal="left" vertical="top" wrapText="1"/>
    </xf>
    <xf numFmtId="0" fontId="43" fillId="3" borderId="22" xfId="0" applyFont="1" applyFill="1" applyBorder="1" applyAlignment="1">
      <alignment horizontal="left" vertical="top" wrapText="1"/>
    </xf>
    <xf numFmtId="0" fontId="43" fillId="3" borderId="0" xfId="0" applyFont="1" applyFill="1" applyBorder="1" applyAlignment="1">
      <alignment horizontal="justify" vertical="top" wrapText="1"/>
    </xf>
    <xf numFmtId="1" fontId="24" fillId="3" borderId="40" xfId="0" applyNumberFormat="1" applyFont="1" applyFill="1" applyBorder="1" applyAlignment="1">
      <alignment horizontal="center"/>
    </xf>
    <xf numFmtId="166" fontId="24" fillId="3" borderId="45" xfId="0" applyNumberFormat="1" applyFont="1" applyFill="1" applyBorder="1" applyAlignment="1">
      <alignment horizontal="center"/>
    </xf>
    <xf numFmtId="166" fontId="24" fillId="3" borderId="16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 wrapText="1"/>
    </xf>
    <xf numFmtId="0" fontId="42" fillId="3" borderId="30" xfId="0" applyFont="1" applyFill="1" applyBorder="1" applyAlignment="1">
      <alignment horizontal="justify" vertical="top" wrapText="1"/>
    </xf>
    <xf numFmtId="0" fontId="42" fillId="3" borderId="30" xfId="0" applyFont="1" applyFill="1" applyBorder="1" applyAlignment="1">
      <alignment horizontal="left" vertical="top" wrapText="1"/>
    </xf>
    <xf numFmtId="0" fontId="43" fillId="3" borderId="31" xfId="0" applyFont="1" applyFill="1" applyBorder="1" applyAlignment="1">
      <alignment horizontal="justify" vertical="top" wrapText="1"/>
    </xf>
    <xf numFmtId="0" fontId="44" fillId="3" borderId="22" xfId="0" applyFont="1" applyFill="1" applyBorder="1" applyAlignment="1">
      <alignment horizontal="justify" vertical="top" wrapText="1"/>
    </xf>
    <xf numFmtId="0" fontId="44" fillId="3" borderId="6" xfId="0" applyFont="1" applyFill="1" applyBorder="1" applyAlignment="1">
      <alignment horizontal="justify" vertical="top" wrapText="1"/>
    </xf>
    <xf numFmtId="0" fontId="41" fillId="3" borderId="4" xfId="0" applyFont="1" applyFill="1" applyBorder="1" applyAlignment="1">
      <alignment horizontal="left" vertical="top" wrapText="1"/>
    </xf>
    <xf numFmtId="0" fontId="22" fillId="3" borderId="25" xfId="0" applyFont="1" applyFill="1" applyBorder="1" applyAlignment="1">
      <alignment horizontal="center" vertical="top" wrapText="1"/>
    </xf>
    <xf numFmtId="0" fontId="42" fillId="3" borderId="23" xfId="0" applyFont="1" applyFill="1" applyBorder="1" applyAlignment="1">
      <alignment horizontal="center" vertical="top" wrapText="1"/>
    </xf>
    <xf numFmtId="0" fontId="42" fillId="3" borderId="27" xfId="0" applyFont="1" applyFill="1" applyBorder="1" applyAlignment="1">
      <alignment horizontal="center" vertical="top" wrapText="1"/>
    </xf>
    <xf numFmtId="0" fontId="44" fillId="3" borderId="1" xfId="0" applyFont="1" applyFill="1" applyBorder="1" applyAlignment="1">
      <alignment horizontal="justify" vertical="top" wrapText="1"/>
    </xf>
    <xf numFmtId="0" fontId="44" fillId="3" borderId="24" xfId="0" applyFont="1" applyFill="1" applyBorder="1" applyAlignment="1">
      <alignment horizontal="justify" vertical="top" wrapText="1"/>
    </xf>
    <xf numFmtId="0" fontId="43" fillId="3" borderId="23" xfId="0" applyFont="1" applyFill="1" applyBorder="1" applyAlignment="1">
      <alignment horizontal="center" vertical="top" wrapText="1"/>
    </xf>
    <xf numFmtId="0" fontId="44" fillId="3" borderId="0" xfId="0" applyFont="1" applyFill="1" applyBorder="1" applyAlignment="1">
      <alignment horizontal="justify" vertical="top" wrapText="1"/>
    </xf>
    <xf numFmtId="0" fontId="42" fillId="3" borderId="24" xfId="0" applyFont="1" applyFill="1" applyBorder="1" applyAlignment="1">
      <alignment horizontal="left" vertical="top" wrapText="1"/>
    </xf>
    <xf numFmtId="0" fontId="41" fillId="3" borderId="27" xfId="0" applyFont="1" applyFill="1" applyBorder="1" applyAlignment="1">
      <alignment horizontal="center" vertical="top" wrapText="1"/>
    </xf>
    <xf numFmtId="0" fontId="41" fillId="3" borderId="10" xfId="0" applyFont="1" applyFill="1" applyBorder="1" applyAlignment="1">
      <alignment horizontal="left" vertical="top" wrapText="1"/>
    </xf>
    <xf numFmtId="0" fontId="22" fillId="3" borderId="23" xfId="0" applyFont="1" applyFill="1" applyBorder="1" applyAlignment="1">
      <alignment horizontal="center" vertical="top" wrapText="1"/>
    </xf>
    <xf numFmtId="0" fontId="22" fillId="3" borderId="27" xfId="0" applyFont="1" applyFill="1" applyBorder="1" applyAlignment="1">
      <alignment horizontal="center" vertical="top" wrapText="1"/>
    </xf>
    <xf numFmtId="0" fontId="42" fillId="3" borderId="0" xfId="0" applyFont="1" applyFill="1" applyBorder="1" applyAlignment="1">
      <alignment horizontal="left" vertical="top" wrapText="1"/>
    </xf>
    <xf numFmtId="0" fontId="45" fillId="3" borderId="5" xfId="0" applyFont="1" applyFill="1" applyBorder="1" applyAlignment="1">
      <alignment horizontal="justify" vertical="top" wrapText="1"/>
    </xf>
    <xf numFmtId="0" fontId="42" fillId="3" borderId="23" xfId="0" applyFont="1" applyFill="1" applyBorder="1" applyAlignment="1">
      <alignment vertical="top" wrapText="1"/>
    </xf>
    <xf numFmtId="0" fontId="42" fillId="3" borderId="24" xfId="0" applyFont="1" applyFill="1" applyBorder="1" applyAlignment="1">
      <alignment vertical="top" wrapText="1"/>
    </xf>
    <xf numFmtId="0" fontId="42" fillId="3" borderId="4" xfId="0" applyFont="1" applyFill="1" applyBorder="1" applyAlignment="1">
      <alignment vertical="top" wrapText="1"/>
    </xf>
    <xf numFmtId="0" fontId="42" fillId="3" borderId="32" xfId="0" applyFont="1" applyFill="1" applyBorder="1" applyAlignment="1">
      <alignment vertical="top" wrapText="1"/>
    </xf>
    <xf numFmtId="0" fontId="42" fillId="3" borderId="41" xfId="0" applyFont="1" applyFill="1" applyBorder="1" applyAlignment="1">
      <alignment vertical="top" wrapText="1"/>
    </xf>
    <xf numFmtId="0" fontId="42" fillId="3" borderId="31" xfId="0" applyFont="1" applyFill="1" applyBorder="1" applyAlignment="1">
      <alignment vertical="top" wrapText="1"/>
    </xf>
    <xf numFmtId="0" fontId="0" fillId="3" borderId="5" xfId="0" applyFill="1" applyBorder="1"/>
    <xf numFmtId="0" fontId="0" fillId="3" borderId="32" xfId="0" applyFill="1" applyBorder="1"/>
    <xf numFmtId="0" fontId="0" fillId="3" borderId="10" xfId="0" applyFill="1" applyBorder="1"/>
    <xf numFmtId="0" fontId="42" fillId="3" borderId="39" xfId="0" applyFont="1" applyFill="1" applyBorder="1" applyAlignment="1">
      <alignment horizontal="left" vertical="top" wrapText="1"/>
    </xf>
    <xf numFmtId="1" fontId="42" fillId="3" borderId="1" xfId="0" applyNumberFormat="1" applyFont="1" applyFill="1" applyBorder="1" applyAlignment="1">
      <alignment horizontal="justify" vertical="top" wrapText="1"/>
    </xf>
    <xf numFmtId="164" fontId="24" fillId="3" borderId="5" xfId="0" applyNumberFormat="1" applyFont="1" applyFill="1" applyBorder="1" applyAlignment="1">
      <alignment horizontal="center"/>
    </xf>
    <xf numFmtId="0" fontId="44" fillId="3" borderId="5" xfId="0" applyFont="1" applyFill="1" applyBorder="1" applyAlignment="1">
      <alignment horizontal="justify" vertical="top" wrapText="1"/>
    </xf>
    <xf numFmtId="0" fontId="22" fillId="3" borderId="38" xfId="0" applyFont="1" applyFill="1" applyBorder="1" applyAlignment="1">
      <alignment horizontal="center" vertical="top" wrapText="1"/>
    </xf>
    <xf numFmtId="0" fontId="22" fillId="3" borderId="10" xfId="0" applyFont="1" applyFill="1" applyBorder="1" applyAlignment="1">
      <alignment horizontal="center" vertical="top" wrapText="1"/>
    </xf>
    <xf numFmtId="0" fontId="42" fillId="3" borderId="64" xfId="0" applyFont="1" applyFill="1" applyBorder="1" applyAlignment="1">
      <alignment horizontal="justify" vertical="top" wrapText="1"/>
    </xf>
    <xf numFmtId="0" fontId="22" fillId="3" borderId="1" xfId="0" applyFont="1" applyFill="1" applyBorder="1" applyAlignment="1">
      <alignment horizontal="center" vertical="top" wrapText="1"/>
    </xf>
    <xf numFmtId="0" fontId="42" fillId="3" borderId="65" xfId="0" applyFont="1" applyFill="1" applyBorder="1" applyAlignment="1">
      <alignment horizontal="justify" vertical="top" wrapText="1"/>
    </xf>
    <xf numFmtId="0" fontId="22" fillId="3" borderId="5" xfId="0" applyFont="1" applyFill="1" applyBorder="1" applyAlignment="1">
      <alignment horizontal="center" vertical="top" wrapText="1"/>
    </xf>
    <xf numFmtId="0" fontId="42" fillId="3" borderId="5" xfId="0" applyFont="1" applyFill="1" applyBorder="1" applyAlignment="1">
      <alignment vertical="top" wrapText="1"/>
    </xf>
    <xf numFmtId="0" fontId="42" fillId="3" borderId="6" xfId="0" applyFont="1" applyFill="1" applyBorder="1" applyAlignment="1">
      <alignment vertical="top" wrapText="1"/>
    </xf>
    <xf numFmtId="0" fontId="42" fillId="3" borderId="24" xfId="0" applyFont="1" applyFill="1" applyBorder="1" applyAlignment="1">
      <alignment vertical="top"/>
    </xf>
    <xf numFmtId="0" fontId="43" fillId="3" borderId="51" xfId="0" applyFont="1" applyFill="1" applyBorder="1" applyAlignment="1">
      <alignment horizontal="justify" vertical="top" wrapText="1"/>
    </xf>
    <xf numFmtId="0" fontId="42" fillId="3" borderId="1" xfId="0" applyNumberFormat="1" applyFont="1" applyFill="1" applyBorder="1" applyAlignment="1">
      <alignment horizontal="justify" vertical="top" wrapText="1"/>
    </xf>
    <xf numFmtId="0" fontId="42" fillId="3" borderId="24" xfId="0" applyFont="1" applyFill="1" applyBorder="1" applyAlignment="1">
      <alignment horizontal="center" vertical="top" wrapText="1"/>
    </xf>
    <xf numFmtId="0" fontId="42" fillId="3" borderId="27" xfId="0" applyFont="1" applyFill="1" applyBorder="1" applyAlignment="1">
      <alignment vertical="top" wrapText="1"/>
    </xf>
    <xf numFmtId="0" fontId="42" fillId="3" borderId="32" xfId="0" applyFont="1" applyFill="1" applyBorder="1" applyAlignment="1">
      <alignment horizontal="center" vertical="top" wrapText="1"/>
    </xf>
    <xf numFmtId="0" fontId="46" fillId="3" borderId="25" xfId="0" applyFont="1" applyFill="1" applyBorder="1" applyAlignment="1">
      <alignment horizontal="center" vertical="top" wrapText="1"/>
    </xf>
    <xf numFmtId="1" fontId="24" fillId="3" borderId="18" xfId="0" applyNumberFormat="1" applyFont="1" applyFill="1" applyBorder="1" applyAlignment="1">
      <alignment horizontal="center"/>
    </xf>
    <xf numFmtId="166" fontId="24" fillId="3" borderId="20" xfId="0" applyNumberFormat="1" applyFont="1" applyFill="1" applyBorder="1" applyAlignment="1">
      <alignment horizontal="center"/>
    </xf>
    <xf numFmtId="166" fontId="24" fillId="3" borderId="19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43" fillId="3" borderId="1" xfId="0" applyFont="1" applyFill="1" applyBorder="1" applyAlignment="1">
      <alignment horizontal="justify" vertical="top" wrapText="1"/>
    </xf>
    <xf numFmtId="0" fontId="43" fillId="3" borderId="17" xfId="0" applyFont="1" applyFill="1" applyBorder="1" applyAlignment="1">
      <alignment horizontal="justify" vertical="top" wrapText="1"/>
    </xf>
    <xf numFmtId="0" fontId="42" fillId="3" borderId="18" xfId="0" applyFont="1" applyFill="1" applyBorder="1" applyAlignment="1">
      <alignment horizontal="justify" vertical="top" wrapText="1"/>
    </xf>
    <xf numFmtId="0" fontId="42" fillId="3" borderId="18" xfId="0" applyFont="1" applyFill="1" applyBorder="1" applyAlignment="1">
      <alignment horizontal="left" vertical="top" wrapText="1"/>
    </xf>
    <xf numFmtId="0" fontId="43" fillId="3" borderId="19" xfId="0" applyFont="1" applyFill="1" applyBorder="1" applyAlignment="1">
      <alignment horizontal="justify" vertical="top" wrapText="1"/>
    </xf>
    <xf numFmtId="0" fontId="44" fillId="3" borderId="28" xfId="0" applyFont="1" applyFill="1" applyBorder="1" applyAlignment="1">
      <alignment horizontal="justify" vertical="top" wrapText="1"/>
    </xf>
    <xf numFmtId="0" fontId="42" fillId="3" borderId="22" xfId="0" applyFont="1" applyFill="1" applyBorder="1" applyAlignment="1">
      <alignment horizontal="left" vertical="center" wrapText="1"/>
    </xf>
    <xf numFmtId="0" fontId="44" fillId="3" borderId="24" xfId="0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0" fontId="33" fillId="3" borderId="26" xfId="0" applyFont="1" applyFill="1" applyBorder="1" applyAlignment="1">
      <alignment horizontal="left" vertical="top" wrapText="1"/>
    </xf>
    <xf numFmtId="0" fontId="33" fillId="3" borderId="0" xfId="0" applyFont="1" applyFill="1" applyBorder="1" applyAlignment="1">
      <alignment horizontal="justify" vertical="top" wrapText="1"/>
    </xf>
    <xf numFmtId="0" fontId="42" fillId="3" borderId="22" xfId="0" applyFont="1" applyFill="1" applyBorder="1" applyAlignment="1">
      <alignment horizontal="left" vertical="top" wrapText="1"/>
    </xf>
    <xf numFmtId="0" fontId="42" fillId="3" borderId="26" xfId="0" applyFont="1" applyFill="1" applyBorder="1" applyAlignment="1">
      <alignment horizontal="left" vertical="top" wrapText="1"/>
    </xf>
    <xf numFmtId="0" fontId="42" fillId="3" borderId="23" xfId="0" applyFont="1" applyFill="1" applyBorder="1" applyAlignment="1">
      <alignment horizontal="left" vertical="top" wrapText="1"/>
    </xf>
    <xf numFmtId="0" fontId="42" fillId="3" borderId="26" xfId="0" applyFont="1" applyFill="1" applyBorder="1" applyAlignment="1">
      <alignment vertical="top" wrapText="1"/>
    </xf>
    <xf numFmtId="0" fontId="42" fillId="3" borderId="0" xfId="0" applyFont="1" applyFill="1" applyBorder="1" applyAlignment="1">
      <alignment vertical="top" wrapText="1"/>
    </xf>
    <xf numFmtId="3" fontId="42" fillId="3" borderId="1" xfId="0" applyNumberFormat="1" applyFont="1" applyFill="1" applyBorder="1" applyAlignment="1">
      <alignment horizontal="justify" vertical="top" wrapText="1"/>
    </xf>
    <xf numFmtId="3" fontId="42" fillId="3" borderId="1" xfId="0" applyNumberFormat="1" applyFont="1" applyFill="1" applyBorder="1" applyAlignment="1">
      <alignment horizontal="justify" vertical="top"/>
    </xf>
    <xf numFmtId="0" fontId="44" fillId="3" borderId="16" xfId="0" applyFont="1" applyFill="1" applyBorder="1" applyAlignment="1">
      <alignment horizontal="justify" vertical="top" wrapText="1"/>
    </xf>
    <xf numFmtId="0" fontId="43" fillId="3" borderId="27" xfId="0" applyFont="1" applyFill="1" applyBorder="1" applyAlignment="1">
      <alignment horizontal="center" vertical="top" wrapText="1"/>
    </xf>
    <xf numFmtId="0" fontId="22" fillId="3" borderId="30" xfId="0" applyFont="1" applyFill="1" applyBorder="1" applyAlignment="1">
      <alignment horizontal="center" vertical="top" wrapText="1"/>
    </xf>
    <xf numFmtId="0" fontId="42" fillId="3" borderId="41" xfId="0" applyFont="1" applyFill="1" applyBorder="1" applyAlignment="1">
      <alignment horizontal="justify" vertical="top" wrapText="1"/>
    </xf>
    <xf numFmtId="0" fontId="42" fillId="3" borderId="41" xfId="0" applyFont="1" applyFill="1" applyBorder="1" applyAlignment="1">
      <alignment horizontal="left" vertical="top" wrapText="1"/>
    </xf>
    <xf numFmtId="0" fontId="42" fillId="3" borderId="31" xfId="0" applyFont="1" applyFill="1" applyBorder="1" applyAlignment="1">
      <alignment horizontal="left" vertical="top" wrapText="1"/>
    </xf>
    <xf numFmtId="0" fontId="42" fillId="3" borderId="1" xfId="0" applyFont="1" applyFill="1" applyBorder="1" applyAlignment="1">
      <alignment horizontal="center" vertical="top" wrapText="1"/>
    </xf>
    <xf numFmtId="0" fontId="42" fillId="3" borderId="16" xfId="0" applyFont="1" applyFill="1" applyBorder="1" applyAlignment="1">
      <alignment horizontal="left" vertical="top" wrapText="1"/>
    </xf>
    <xf numFmtId="0" fontId="43" fillId="3" borderId="62" xfId="0" applyFont="1" applyFill="1" applyBorder="1" applyAlignment="1"/>
    <xf numFmtId="0" fontId="39" fillId="3" borderId="63" xfId="0" applyFont="1" applyFill="1" applyBorder="1" applyAlignment="1"/>
    <xf numFmtId="0" fontId="42" fillId="3" borderId="50" xfId="0" applyFont="1" applyFill="1" applyBorder="1" applyAlignment="1">
      <alignment horizontal="left" vertical="top" wrapText="1"/>
    </xf>
    <xf numFmtId="0" fontId="42" fillId="3" borderId="55" xfId="0" applyFont="1" applyFill="1" applyBorder="1" applyAlignment="1">
      <alignment horizontal="left" vertical="top" wrapText="1"/>
    </xf>
    <xf numFmtId="0" fontId="39" fillId="3" borderId="0" xfId="0" applyFont="1" applyFill="1" applyAlignment="1"/>
    <xf numFmtId="0" fontId="22" fillId="3" borderId="46" xfId="0" applyFont="1" applyFill="1" applyBorder="1" applyAlignment="1">
      <alignment horizontal="center" vertical="top" wrapText="1"/>
    </xf>
    <xf numFmtId="0" fontId="42" fillId="3" borderId="34" xfId="0" applyFont="1" applyFill="1" applyBorder="1" applyAlignment="1">
      <alignment horizontal="justify" vertical="top" wrapText="1"/>
    </xf>
    <xf numFmtId="0" fontId="22" fillId="3" borderId="0" xfId="0" applyFont="1" applyFill="1" applyBorder="1" applyAlignment="1">
      <alignment horizontal="center" vertical="top" wrapText="1"/>
    </xf>
    <xf numFmtId="166" fontId="42" fillId="3" borderId="0" xfId="0" applyNumberFormat="1" applyFont="1" applyFill="1" applyAlignment="1">
      <alignment horizontal="center"/>
    </xf>
    <xf numFmtId="1" fontId="42" fillId="3" borderId="0" xfId="0" applyNumberFormat="1" applyFont="1" applyFill="1" applyAlignment="1">
      <alignment horizontal="center"/>
    </xf>
    <xf numFmtId="0" fontId="29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29" fillId="3" borderId="1" xfId="1" applyNumberFormat="1" applyFont="1" applyFill="1" applyBorder="1" applyAlignment="1" applyProtection="1">
      <alignment horizontal="center" vertical="center" textRotation="90" wrapText="1"/>
    </xf>
    <xf numFmtId="0" fontId="29" fillId="3" borderId="1" xfId="1" applyNumberFormat="1" applyFont="1" applyFill="1" applyBorder="1" applyAlignment="1" applyProtection="1">
      <alignment horizontal="center" vertical="center" wrapText="1"/>
    </xf>
    <xf numFmtId="0" fontId="29" fillId="3" borderId="1" xfId="1" applyNumberFormat="1" applyFont="1" applyFill="1" applyBorder="1" applyAlignment="1" applyProtection="1">
      <alignment horizontal="left" vertical="top" wrapText="1"/>
    </xf>
    <xf numFmtId="0" fontId="29" fillId="3" borderId="1" xfId="1" applyNumberFormat="1" applyFont="1" applyFill="1" applyBorder="1" applyAlignment="1" applyProtection="1">
      <alignment horizontal="center" wrapText="1"/>
    </xf>
    <xf numFmtId="0" fontId="25" fillId="3" borderId="1" xfId="1" applyNumberFormat="1" applyFont="1" applyFill="1" applyBorder="1" applyAlignment="1" applyProtection="1">
      <alignment horizontal="left" vertical="top" wrapText="1"/>
    </xf>
    <xf numFmtId="0" fontId="25" fillId="3" borderId="1" xfId="1" applyNumberFormat="1" applyFont="1" applyFill="1" applyBorder="1" applyAlignment="1" applyProtection="1">
      <alignment horizontal="center" vertical="center" wrapText="1"/>
    </xf>
    <xf numFmtId="0" fontId="25" fillId="3" borderId="1" xfId="1" applyNumberFormat="1" applyFont="1" applyFill="1" applyBorder="1" applyAlignment="1" applyProtection="1">
      <alignment horizontal="center" vertical="top" wrapText="1"/>
    </xf>
    <xf numFmtId="0" fontId="25" fillId="3" borderId="0" xfId="1" applyNumberFormat="1" applyFont="1" applyFill="1" applyBorder="1" applyAlignment="1" applyProtection="1">
      <alignment horizontal="center" vertical="center" wrapText="1"/>
    </xf>
    <xf numFmtId="0" fontId="25" fillId="3" borderId="0" xfId="1" applyNumberFormat="1" applyFont="1" applyFill="1" applyBorder="1" applyAlignment="1" applyProtection="1">
      <alignment horizontal="center" vertical="top" wrapText="1"/>
    </xf>
    <xf numFmtId="49" fontId="25" fillId="3" borderId="1" xfId="1" applyNumberFormat="1" applyFont="1" applyFill="1" applyBorder="1" applyAlignment="1" applyProtection="1">
      <alignment horizontal="center" vertical="top" wrapText="1"/>
    </xf>
    <xf numFmtId="0" fontId="25" fillId="3" borderId="1" xfId="0" applyNumberFormat="1" applyFont="1" applyFill="1" applyBorder="1" applyAlignment="1" applyProtection="1">
      <alignment horizontal="center" vertical="center" wrapText="1"/>
    </xf>
    <xf numFmtId="0" fontId="25" fillId="3" borderId="1" xfId="0" applyNumberFormat="1" applyFont="1" applyFill="1" applyBorder="1" applyAlignment="1" applyProtection="1">
      <alignment horizontal="center" vertical="top" wrapText="1"/>
    </xf>
    <xf numFmtId="0" fontId="25" fillId="3" borderId="16" xfId="1" applyNumberFormat="1" applyFont="1" applyFill="1" applyBorder="1" applyAlignment="1" applyProtection="1">
      <alignment horizontal="center" vertical="center" wrapText="1"/>
    </xf>
    <xf numFmtId="0" fontId="25" fillId="3" borderId="1" xfId="0" applyNumberFormat="1" applyFont="1" applyFill="1" applyBorder="1" applyAlignment="1" applyProtection="1">
      <alignment horizontal="center" vertical="center"/>
    </xf>
    <xf numFmtId="0" fontId="25" fillId="3" borderId="0" xfId="1" applyNumberFormat="1" applyFont="1" applyFill="1" applyBorder="1" applyAlignment="1" applyProtection="1">
      <alignment vertical="top" wrapText="1"/>
    </xf>
    <xf numFmtId="0" fontId="25" fillId="3" borderId="1" xfId="1" applyNumberFormat="1" applyFont="1" applyFill="1" applyBorder="1" applyAlignment="1" applyProtection="1">
      <alignment horizontal="left" vertical="top" textRotation="90" wrapText="1"/>
    </xf>
    <xf numFmtId="0" fontId="25" fillId="3" borderId="1" xfId="1" applyNumberFormat="1" applyFont="1" applyFill="1" applyBorder="1" applyAlignment="1" applyProtection="1">
      <alignment horizontal="center" vertical="center" textRotation="90" wrapText="1"/>
    </xf>
    <xf numFmtId="0" fontId="25" fillId="3" borderId="1" xfId="0" applyNumberFormat="1" applyFont="1" applyFill="1" applyBorder="1" applyAlignment="1" applyProtection="1">
      <alignment horizontal="left" vertical="top" wrapText="1"/>
    </xf>
    <xf numFmtId="0" fontId="25" fillId="3" borderId="1" xfId="0" applyNumberFormat="1" applyFont="1" applyFill="1" applyBorder="1" applyAlignment="1" applyProtection="1">
      <alignment horizontal="center" vertical="top"/>
    </xf>
    <xf numFmtId="0" fontId="25" fillId="3" borderId="1" xfId="0" applyNumberFormat="1" applyFont="1" applyFill="1" applyBorder="1" applyAlignment="1" applyProtection="1">
      <alignment horizontal="left" vertical="top"/>
    </xf>
    <xf numFmtId="49" fontId="25" fillId="3" borderId="1" xfId="0" applyNumberFormat="1" applyFont="1" applyFill="1" applyBorder="1" applyAlignment="1" applyProtection="1">
      <alignment horizontal="center" vertical="top" wrapText="1"/>
    </xf>
    <xf numFmtId="0" fontId="25" fillId="3" borderId="0" xfId="0" applyNumberFormat="1" applyFont="1" applyFill="1" applyBorder="1" applyAlignment="1" applyProtection="1">
      <alignment vertical="top"/>
    </xf>
    <xf numFmtId="0" fontId="25" fillId="3" borderId="1" xfId="0" applyNumberFormat="1" applyFont="1" applyFill="1" applyBorder="1" applyAlignment="1" applyProtection="1">
      <alignment vertical="top"/>
    </xf>
    <xf numFmtId="49" fontId="25" fillId="3" borderId="1" xfId="0" applyNumberFormat="1" applyFont="1" applyFill="1" applyBorder="1" applyAlignment="1" applyProtection="1">
      <alignment vertical="top" wrapText="1"/>
    </xf>
    <xf numFmtId="0" fontId="48" fillId="3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wrapText="1"/>
    </xf>
    <xf numFmtId="0" fontId="25" fillId="3" borderId="0" xfId="0" applyNumberFormat="1" applyFont="1" applyFill="1" applyBorder="1" applyAlignment="1" applyProtection="1">
      <alignment vertical="top" wrapText="1"/>
    </xf>
    <xf numFmtId="0" fontId="25" fillId="3" borderId="0" xfId="0" applyNumberFormat="1" applyFont="1" applyFill="1" applyBorder="1" applyAlignment="1" applyProtection="1">
      <alignment horizontal="center" vertical="center" wrapText="1"/>
    </xf>
    <xf numFmtId="49" fontId="25" fillId="3" borderId="1" xfId="0" applyNumberFormat="1" applyFont="1" applyFill="1" applyBorder="1" applyAlignment="1" applyProtection="1">
      <alignment horizontal="center" vertical="center" wrapText="1"/>
    </xf>
    <xf numFmtId="0" fontId="25" fillId="3" borderId="1" xfId="0" applyNumberFormat="1" applyFont="1" applyFill="1" applyBorder="1" applyAlignment="1" applyProtection="1">
      <alignment vertical="top" wrapText="1"/>
    </xf>
    <xf numFmtId="0" fontId="25" fillId="3" borderId="5" xfId="0" applyNumberFormat="1" applyFont="1" applyFill="1" applyBorder="1" applyAlignment="1" applyProtection="1">
      <alignment horizontal="center" vertical="top" wrapText="1"/>
    </xf>
    <xf numFmtId="0" fontId="25" fillId="3" borderId="2" xfId="0" applyNumberFormat="1" applyFont="1" applyFill="1" applyBorder="1" applyAlignment="1" applyProtection="1">
      <alignment horizontal="center" vertical="center" wrapText="1"/>
    </xf>
    <xf numFmtId="0" fontId="25" fillId="3" borderId="4" xfId="0" applyNumberFormat="1" applyFont="1" applyFill="1" applyBorder="1" applyAlignment="1" applyProtection="1">
      <alignment horizontal="center" vertical="top" wrapText="1"/>
    </xf>
    <xf numFmtId="49" fontId="25" fillId="3" borderId="6" xfId="0" applyNumberFormat="1" applyFont="1" applyFill="1" applyBorder="1" applyAlignment="1" applyProtection="1">
      <alignment horizontal="center" vertical="top" wrapText="1"/>
    </xf>
    <xf numFmtId="0" fontId="25" fillId="3" borderId="5" xfId="0" applyNumberFormat="1" applyFont="1" applyFill="1" applyBorder="1" applyAlignment="1" applyProtection="1">
      <alignment horizontal="center" vertical="center" wrapText="1"/>
    </xf>
    <xf numFmtId="0" fontId="49" fillId="3" borderId="1" xfId="0" applyNumberFormat="1" applyFont="1" applyFill="1" applyBorder="1" applyAlignment="1" applyProtection="1">
      <alignment horizontal="left" vertical="top" wrapText="1"/>
    </xf>
    <xf numFmtId="0" fontId="49" fillId="3" borderId="1" xfId="0" applyNumberFormat="1" applyFont="1" applyFill="1" applyBorder="1" applyAlignment="1" applyProtection="1">
      <alignment horizontal="center" vertical="center" wrapText="1"/>
    </xf>
    <xf numFmtId="0" fontId="49" fillId="3" borderId="1" xfId="0" applyNumberFormat="1" applyFont="1" applyFill="1" applyBorder="1" applyAlignment="1" applyProtection="1">
      <alignment horizontal="center" wrapText="1"/>
    </xf>
    <xf numFmtId="0" fontId="49" fillId="3" borderId="1" xfId="0" applyNumberFormat="1" applyFont="1" applyFill="1" applyBorder="1" applyAlignment="1" applyProtection="1">
      <alignment horizontal="center" vertical="top" wrapText="1"/>
    </xf>
    <xf numFmtId="0" fontId="49" fillId="3" borderId="0" xfId="0" applyNumberFormat="1" applyFont="1" applyFill="1" applyBorder="1" applyAlignment="1" applyProtection="1">
      <alignment vertical="top" wrapText="1"/>
    </xf>
    <xf numFmtId="0" fontId="49" fillId="3" borderId="0" xfId="0" applyNumberFormat="1" applyFont="1" applyFill="1" applyBorder="1" applyAlignment="1" applyProtection="1">
      <alignment horizontal="center" vertical="center" wrapText="1"/>
    </xf>
    <xf numFmtId="0" fontId="49" fillId="3" borderId="1" xfId="0" applyNumberFormat="1" applyFont="1" applyFill="1" applyBorder="1" applyAlignment="1" applyProtection="1">
      <alignment vertical="top" wrapText="1"/>
    </xf>
    <xf numFmtId="49" fontId="49" fillId="3" borderId="1" xfId="0" applyNumberFormat="1" applyFont="1" applyFill="1" applyBorder="1" applyAlignment="1" applyProtection="1">
      <alignment horizontal="center" vertical="top" wrapText="1"/>
    </xf>
    <xf numFmtId="0" fontId="49" fillId="3" borderId="16" xfId="0" applyNumberFormat="1" applyFont="1" applyFill="1" applyBorder="1" applyAlignment="1" applyProtection="1">
      <alignment horizontal="center" vertical="center" wrapText="1"/>
    </xf>
    <xf numFmtId="49" fontId="49" fillId="3" borderId="1" xfId="0" applyNumberFormat="1" applyFont="1" applyFill="1" applyBorder="1" applyAlignment="1" applyProtection="1">
      <alignment horizontal="center" vertical="center" wrapText="1"/>
    </xf>
    <xf numFmtId="0" fontId="49" fillId="3" borderId="5" xfId="0" applyNumberFormat="1" applyFont="1" applyFill="1" applyBorder="1" applyAlignment="1" applyProtection="1">
      <alignment horizontal="center" vertical="top" wrapText="1"/>
    </xf>
    <xf numFmtId="0" fontId="49" fillId="3" borderId="2" xfId="0" applyNumberFormat="1" applyFont="1" applyFill="1" applyBorder="1" applyAlignment="1" applyProtection="1">
      <alignment horizontal="center" vertical="center" wrapText="1"/>
    </xf>
    <xf numFmtId="0" fontId="49" fillId="3" borderId="4" xfId="0" applyNumberFormat="1" applyFont="1" applyFill="1" applyBorder="1" applyAlignment="1" applyProtection="1">
      <alignment horizontal="center" vertical="top" wrapText="1"/>
    </xf>
    <xf numFmtId="49" fontId="49" fillId="3" borderId="6" xfId="0" applyNumberFormat="1" applyFont="1" applyFill="1" applyBorder="1" applyAlignment="1" applyProtection="1">
      <alignment horizontal="center" vertical="top" wrapText="1"/>
    </xf>
    <xf numFmtId="0" fontId="29" fillId="3" borderId="1" xfId="0" applyNumberFormat="1" applyFont="1" applyFill="1" applyBorder="1" applyAlignment="1" applyProtection="1">
      <alignment horizontal="left" vertical="top" wrapText="1"/>
    </xf>
    <xf numFmtId="49" fontId="25" fillId="3" borderId="5" xfId="0" applyNumberFormat="1" applyFont="1" applyFill="1" applyBorder="1" applyAlignment="1" applyProtection="1">
      <alignment horizontal="center" vertical="top" wrapText="1"/>
    </xf>
    <xf numFmtId="16" fontId="25" fillId="3" borderId="1" xfId="0" applyNumberFormat="1" applyFont="1" applyFill="1" applyBorder="1" applyAlignment="1" applyProtection="1">
      <alignment horizontal="center" vertical="top" wrapText="1"/>
    </xf>
    <xf numFmtId="166" fontId="25" fillId="3" borderId="1" xfId="0" applyNumberFormat="1" applyFont="1" applyFill="1" applyBorder="1" applyAlignment="1" applyProtection="1">
      <alignment horizontal="center" vertical="top" wrapText="1"/>
    </xf>
    <xf numFmtId="0" fontId="29" fillId="3" borderId="1" xfId="0" applyNumberFormat="1" applyFont="1" applyFill="1" applyBorder="1" applyAlignment="1" applyProtection="1">
      <alignment horizontal="center" vertical="center"/>
    </xf>
    <xf numFmtId="0" fontId="29" fillId="3" borderId="1" xfId="0" applyNumberFormat="1" applyFont="1" applyFill="1" applyBorder="1" applyAlignment="1" applyProtection="1">
      <alignment horizontal="center"/>
    </xf>
    <xf numFmtId="0" fontId="25" fillId="3" borderId="4" xfId="0" applyNumberFormat="1" applyFont="1" applyFill="1" applyBorder="1" applyAlignment="1" applyProtection="1">
      <alignment horizontal="left" vertical="top" wrapText="1"/>
    </xf>
    <xf numFmtId="0" fontId="25" fillId="3" borderId="0" xfId="0" applyNumberFormat="1" applyFont="1" applyFill="1" applyBorder="1" applyAlignment="1" applyProtection="1">
      <alignment horizontal="center" vertical="center"/>
    </xf>
    <xf numFmtId="0" fontId="25" fillId="3" borderId="4" xfId="0" applyNumberFormat="1" applyFont="1" applyFill="1" applyBorder="1" applyAlignment="1" applyProtection="1">
      <alignment vertical="top"/>
    </xf>
    <xf numFmtId="0" fontId="25" fillId="3" borderId="2" xfId="0" applyNumberFormat="1" applyFont="1" applyFill="1" applyBorder="1" applyAlignment="1" applyProtection="1">
      <alignment vertical="top"/>
    </xf>
    <xf numFmtId="0" fontId="25" fillId="3" borderId="3" xfId="0" applyNumberFormat="1" applyFont="1" applyFill="1" applyBorder="1" applyAlignment="1" applyProtection="1">
      <alignment vertical="top"/>
    </xf>
    <xf numFmtId="0" fontId="25" fillId="3" borderId="5" xfId="0" applyNumberFormat="1" applyFont="1" applyFill="1" applyBorder="1" applyAlignment="1" applyProtection="1">
      <alignment horizontal="left" vertical="top"/>
    </xf>
    <xf numFmtId="0" fontId="25" fillId="3" borderId="5" xfId="0" applyNumberFormat="1" applyFont="1" applyFill="1" applyBorder="1" applyAlignment="1" applyProtection="1">
      <alignment horizontal="center" vertical="center"/>
    </xf>
    <xf numFmtId="0" fontId="25" fillId="3" borderId="5" xfId="0" applyNumberFormat="1" applyFont="1" applyFill="1" applyBorder="1" applyAlignment="1" applyProtection="1">
      <alignment vertical="top"/>
    </xf>
    <xf numFmtId="0" fontId="25" fillId="3" borderId="10" xfId="0" applyNumberFormat="1" applyFont="1" applyFill="1" applyBorder="1" applyAlignment="1" applyProtection="1">
      <alignment vertical="top"/>
    </xf>
    <xf numFmtId="0" fontId="25" fillId="3" borderId="51" xfId="0" applyNumberFormat="1" applyFont="1" applyFill="1" applyBorder="1" applyAlignment="1" applyProtection="1">
      <alignment horizontal="left" vertical="top"/>
    </xf>
    <xf numFmtId="0" fontId="25" fillId="3" borderId="51" xfId="0" applyNumberFormat="1" applyFont="1" applyFill="1" applyBorder="1" applyAlignment="1" applyProtection="1">
      <alignment horizontal="center" vertical="center"/>
    </xf>
    <xf numFmtId="0" fontId="25" fillId="3" borderId="51" xfId="0" applyNumberFormat="1" applyFont="1" applyFill="1" applyBorder="1" applyAlignment="1" applyProtection="1">
      <alignment vertical="top"/>
    </xf>
    <xf numFmtId="0" fontId="25" fillId="3" borderId="50" xfId="0" applyNumberFormat="1" applyFont="1" applyFill="1" applyBorder="1" applyAlignment="1" applyProtection="1">
      <alignment vertical="top"/>
    </xf>
    <xf numFmtId="0" fontId="25" fillId="3" borderId="54" xfId="0" applyNumberFormat="1" applyFont="1" applyFill="1" applyBorder="1" applyAlignment="1" applyProtection="1">
      <alignment horizontal="center" vertical="center"/>
    </xf>
    <xf numFmtId="0" fontId="25" fillId="3" borderId="6" xfId="0" applyNumberFormat="1" applyFont="1" applyFill="1" applyBorder="1" applyAlignment="1" applyProtection="1">
      <alignment horizontal="left" vertical="top"/>
    </xf>
    <xf numFmtId="0" fontId="25" fillId="3" borderId="6" xfId="0" applyNumberFormat="1" applyFont="1" applyFill="1" applyBorder="1" applyAlignment="1" applyProtection="1">
      <alignment horizontal="center" vertical="center"/>
    </xf>
    <xf numFmtId="0" fontId="25" fillId="3" borderId="6" xfId="0" applyNumberFormat="1" applyFont="1" applyFill="1" applyBorder="1" applyAlignment="1" applyProtection="1">
      <alignment vertical="top"/>
    </xf>
    <xf numFmtId="0" fontId="25" fillId="3" borderId="9" xfId="0" applyNumberFormat="1" applyFont="1" applyFill="1" applyBorder="1" applyAlignment="1" applyProtection="1">
      <alignment vertical="top"/>
    </xf>
    <xf numFmtId="0" fontId="25" fillId="3" borderId="16" xfId="0" applyNumberFormat="1" applyFont="1" applyFill="1" applyBorder="1" applyAlignment="1" applyProtection="1">
      <alignment horizontal="center" vertical="center"/>
    </xf>
    <xf numFmtId="0" fontId="50" fillId="3" borderId="1" xfId="0" applyNumberFormat="1" applyFont="1" applyFill="1" applyBorder="1" applyAlignment="1" applyProtection="1">
      <alignment horizontal="left" vertical="top"/>
    </xf>
    <xf numFmtId="0" fontId="25" fillId="3" borderId="4" xfId="0" applyNumberFormat="1" applyFont="1" applyFill="1" applyBorder="1" applyAlignment="1" applyProtection="1">
      <alignment horizontal="left" vertical="top"/>
    </xf>
    <xf numFmtId="0" fontId="48" fillId="3" borderId="0" xfId="0" applyFont="1" applyFill="1" applyAlignment="1">
      <alignment wrapText="1"/>
    </xf>
    <xf numFmtId="0" fontId="50" fillId="3" borderId="1" xfId="0" applyNumberFormat="1" applyFont="1" applyFill="1" applyBorder="1" applyAlignment="1" applyProtection="1">
      <alignment horizontal="center" vertical="center"/>
    </xf>
    <xf numFmtId="0" fontId="29" fillId="3" borderId="1" xfId="1" applyFont="1" applyFill="1" applyBorder="1" applyAlignment="1">
      <alignment vertical="center"/>
    </xf>
    <xf numFmtId="0" fontId="29" fillId="3" borderId="1" xfId="1" applyFont="1" applyFill="1" applyBorder="1" applyAlignment="1">
      <alignment horizontal="center" vertical="center"/>
    </xf>
    <xf numFmtId="0" fontId="52" fillId="3" borderId="1" xfId="1" applyFont="1" applyFill="1" applyBorder="1" applyAlignment="1">
      <alignment horizontal="center" vertical="center"/>
    </xf>
    <xf numFmtId="0" fontId="52" fillId="3" borderId="1" xfId="1" applyFont="1" applyFill="1" applyBorder="1" applyAlignment="1">
      <alignment horizontal="left" vertical="center"/>
    </xf>
    <xf numFmtId="0" fontId="29" fillId="3" borderId="1" xfId="1" applyFont="1" applyFill="1" applyBorder="1" applyAlignment="1">
      <alignment horizontal="left" vertical="center"/>
    </xf>
    <xf numFmtId="49" fontId="29" fillId="3" borderId="1" xfId="1" applyNumberFormat="1" applyFont="1" applyFill="1" applyBorder="1" applyAlignment="1">
      <alignment horizontal="center"/>
    </xf>
    <xf numFmtId="0" fontId="29" fillId="3" borderId="1" xfId="1" applyFont="1" applyFill="1" applyBorder="1" applyAlignment="1"/>
    <xf numFmtId="0" fontId="29" fillId="3" borderId="1" xfId="1" applyFont="1" applyFill="1" applyBorder="1" applyAlignment="1">
      <alignment horizontal="center"/>
    </xf>
    <xf numFmtId="0" fontId="29" fillId="3" borderId="1" xfId="1" applyFont="1" applyFill="1" applyBorder="1" applyAlignment="1">
      <alignment horizontal="left"/>
    </xf>
    <xf numFmtId="0" fontId="52" fillId="3" borderId="1" xfId="1" applyFont="1" applyFill="1" applyBorder="1" applyAlignment="1">
      <alignment vertical="center"/>
    </xf>
    <xf numFmtId="0" fontId="52" fillId="3" borderId="1" xfId="1" applyFont="1" applyFill="1" applyBorder="1" applyAlignment="1"/>
    <xf numFmtId="49" fontId="52" fillId="3" borderId="1" xfId="1" applyNumberFormat="1" applyFont="1" applyFill="1" applyBorder="1" applyAlignment="1">
      <alignment horizontal="center" vertical="center"/>
    </xf>
    <xf numFmtId="49" fontId="29" fillId="3" borderId="1" xfId="1" applyNumberFormat="1" applyFont="1" applyFill="1" applyBorder="1" applyAlignment="1">
      <alignment horizontal="center" vertical="center"/>
    </xf>
    <xf numFmtId="49" fontId="52" fillId="3" borderId="1" xfId="1" applyNumberFormat="1" applyFont="1" applyFill="1" applyBorder="1" applyAlignment="1">
      <alignment horizontal="center" vertical="center" wrapText="1"/>
    </xf>
    <xf numFmtId="49" fontId="52" fillId="3" borderId="1" xfId="1" applyNumberFormat="1" applyFont="1" applyFill="1" applyBorder="1" applyAlignment="1">
      <alignment horizontal="left" vertical="center"/>
    </xf>
    <xf numFmtId="0" fontId="52" fillId="3" borderId="1" xfId="1" applyFont="1" applyFill="1" applyBorder="1" applyAlignment="1">
      <alignment horizontal="left"/>
    </xf>
    <xf numFmtId="0" fontId="52" fillId="3" borderId="1" xfId="1" applyFont="1" applyFill="1" applyBorder="1" applyAlignment="1">
      <alignment horizontal="center"/>
    </xf>
    <xf numFmtId="49" fontId="29" fillId="3" borderId="1" xfId="1" applyNumberFormat="1" applyFont="1" applyFill="1" applyBorder="1" applyAlignment="1"/>
    <xf numFmtId="0" fontId="52" fillId="3" borderId="1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left" vertical="center"/>
    </xf>
    <xf numFmtId="0" fontId="52" fillId="3" borderId="16" xfId="1" applyFont="1" applyFill="1" applyBorder="1" applyAlignment="1">
      <alignment horizontal="center" vertical="center"/>
    </xf>
    <xf numFmtId="0" fontId="29" fillId="3" borderId="5" xfId="1" applyFont="1" applyFill="1" applyBorder="1" applyAlignment="1">
      <alignment horizontal="left" vertical="center" wrapText="1"/>
    </xf>
    <xf numFmtId="0" fontId="52" fillId="3" borderId="6" xfId="1" applyFont="1" applyFill="1" applyBorder="1" applyAlignment="1">
      <alignment horizontal="center" vertical="center" wrapText="1"/>
    </xf>
    <xf numFmtId="0" fontId="52" fillId="3" borderId="5" xfId="1" applyFont="1" applyFill="1" applyBorder="1" applyAlignment="1"/>
    <xf numFmtId="0" fontId="52" fillId="3" borderId="5" xfId="1" applyFont="1" applyFill="1" applyBorder="1" applyAlignment="1">
      <alignment horizontal="center"/>
    </xf>
    <xf numFmtId="0" fontId="29" fillId="3" borderId="5" xfId="1" applyFont="1" applyFill="1" applyBorder="1" applyAlignment="1">
      <alignment horizontal="center" vertical="center"/>
    </xf>
    <xf numFmtId="0" fontId="29" fillId="3" borderId="1" xfId="1" applyFont="1" applyFill="1" applyBorder="1"/>
    <xf numFmtId="0" fontId="52" fillId="3" borderId="1" xfId="1" applyFont="1" applyFill="1" applyBorder="1"/>
    <xf numFmtId="49" fontId="29" fillId="3" borderId="6" xfId="1" applyNumberFormat="1" applyFont="1" applyFill="1" applyBorder="1" applyAlignment="1">
      <alignment horizontal="center" vertical="center"/>
    </xf>
    <xf numFmtId="0" fontId="52" fillId="3" borderId="6" xfId="1" applyFont="1" applyFill="1" applyBorder="1" applyAlignment="1">
      <alignment horizontal="center" vertical="center"/>
    </xf>
    <xf numFmtId="0" fontId="29" fillId="3" borderId="6" xfId="1" applyFont="1" applyFill="1" applyBorder="1" applyAlignment="1">
      <alignment horizontal="center" vertical="center"/>
    </xf>
    <xf numFmtId="0" fontId="29" fillId="3" borderId="1" xfId="1" applyFont="1" applyFill="1" applyBorder="1" applyAlignment="1">
      <alignment wrapText="1"/>
    </xf>
    <xf numFmtId="49" fontId="52" fillId="3" borderId="1" xfId="1" applyNumberFormat="1" applyFont="1" applyFill="1" applyBorder="1" applyAlignment="1">
      <alignment horizontal="left"/>
    </xf>
    <xf numFmtId="49" fontId="29" fillId="3" borderId="6" xfId="1" applyNumberFormat="1" applyFont="1" applyFill="1" applyBorder="1" applyAlignment="1">
      <alignment horizontal="center"/>
    </xf>
    <xf numFmtId="0" fontId="52" fillId="3" borderId="6" xfId="1" applyFont="1" applyFill="1" applyBorder="1" applyAlignment="1"/>
    <xf numFmtId="49" fontId="52" fillId="3" borderId="0" xfId="1" applyNumberFormat="1" applyFont="1" applyFill="1" applyBorder="1" applyAlignment="1">
      <alignment horizontal="center" vertical="center"/>
    </xf>
    <xf numFmtId="49" fontId="29" fillId="3" borderId="0" xfId="1" applyNumberFormat="1" applyFont="1" applyFill="1" applyBorder="1" applyAlignment="1">
      <alignment horizontal="center"/>
    </xf>
    <xf numFmtId="0" fontId="52" fillId="3" borderId="0" xfId="1" applyFont="1" applyFill="1" applyBorder="1" applyAlignment="1"/>
    <xf numFmtId="0" fontId="29" fillId="3" borderId="0" xfId="1" applyFont="1" applyFill="1" applyBorder="1" applyAlignment="1">
      <alignment horizontal="center" vertical="center"/>
    </xf>
    <xf numFmtId="0" fontId="29" fillId="3" borderId="0" xfId="1" applyFont="1" applyFill="1" applyBorder="1" applyAlignment="1">
      <alignment horizontal="left" vertical="center"/>
    </xf>
    <xf numFmtId="0" fontId="36" fillId="3" borderId="7" xfId="1" applyFont="1" applyFill="1" applyBorder="1" applyAlignment="1">
      <alignment horizontal="center" vertical="center" wrapText="1"/>
    </xf>
    <xf numFmtId="0" fontId="36" fillId="3" borderId="11" xfId="1" applyFont="1" applyFill="1" applyBorder="1" applyAlignment="1">
      <alignment horizontal="center" vertical="center" wrapText="1"/>
    </xf>
    <xf numFmtId="0" fontId="36" fillId="3" borderId="10" xfId="1" applyFont="1" applyFill="1" applyBorder="1" applyAlignment="1">
      <alignment horizontal="center" vertical="center" wrapText="1"/>
    </xf>
    <xf numFmtId="0" fontId="36" fillId="3" borderId="12" xfId="1" applyFont="1" applyFill="1" applyBorder="1" applyAlignment="1">
      <alignment horizontal="center" vertical="center" wrapText="1"/>
    </xf>
    <xf numFmtId="0" fontId="36" fillId="3" borderId="8" xfId="1" applyFont="1" applyFill="1" applyBorder="1" applyAlignment="1">
      <alignment horizontal="center" vertical="center" wrapText="1"/>
    </xf>
    <xf numFmtId="0" fontId="36" fillId="3" borderId="9" xfId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left" vertical="center" wrapText="1"/>
    </xf>
    <xf numFmtId="49" fontId="52" fillId="3" borderId="5" xfId="1" applyNumberFormat="1" applyFont="1" applyFill="1" applyBorder="1" applyAlignment="1">
      <alignment horizontal="center" vertical="center"/>
    </xf>
    <xf numFmtId="49" fontId="52" fillId="3" borderId="16" xfId="1" applyNumberFormat="1" applyFont="1" applyFill="1" applyBorder="1" applyAlignment="1">
      <alignment horizontal="center" vertical="center"/>
    </xf>
    <xf numFmtId="49" fontId="52" fillId="3" borderId="6" xfId="1" applyNumberFormat="1" applyFont="1" applyFill="1" applyBorder="1" applyAlignment="1">
      <alignment horizontal="center" vertical="center"/>
    </xf>
    <xf numFmtId="0" fontId="52" fillId="3" borderId="1" xfId="1" applyFont="1" applyFill="1" applyBorder="1" applyAlignment="1">
      <alignment horizontal="left" vertical="center" wrapText="1"/>
    </xf>
    <xf numFmtId="0" fontId="29" fillId="3" borderId="1" xfId="1" applyFont="1" applyFill="1" applyBorder="1" applyAlignment="1">
      <alignment horizontal="left" vertical="center" wrapText="1" shrinkToFit="1"/>
    </xf>
    <xf numFmtId="0" fontId="29" fillId="3" borderId="1" xfId="1" applyFont="1" applyFill="1" applyBorder="1" applyAlignment="1">
      <alignment horizontal="center" vertical="center" wrapText="1"/>
    </xf>
    <xf numFmtId="49" fontId="36" fillId="3" borderId="1" xfId="1" applyNumberFormat="1" applyFont="1" applyFill="1" applyBorder="1" applyAlignment="1">
      <alignment horizontal="center" vertical="center" wrapText="1"/>
    </xf>
    <xf numFmtId="0" fontId="51" fillId="3" borderId="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textRotation="90" wrapText="1"/>
    </xf>
    <xf numFmtId="0" fontId="24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textRotation="90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textRotation="90" wrapText="1"/>
    </xf>
    <xf numFmtId="49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3" borderId="1" xfId="0" applyNumberFormat="1" applyFont="1" applyFill="1" applyBorder="1" applyAlignment="1" applyProtection="1">
      <alignment horizontal="center"/>
      <protection locked="0"/>
    </xf>
    <xf numFmtId="0" fontId="33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3" borderId="1" xfId="0" applyNumberFormat="1" applyFont="1" applyFill="1" applyBorder="1" applyAlignment="1" applyProtection="1">
      <alignment horizontal="center"/>
      <protection locked="0"/>
    </xf>
    <xf numFmtId="0" fontId="30" fillId="0" borderId="8" xfId="0" applyFont="1" applyBorder="1" applyAlignment="1">
      <alignment horizontal="center"/>
    </xf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3" borderId="47" xfId="0" applyFont="1" applyFill="1" applyBorder="1" applyAlignment="1">
      <alignment vertical="top" textRotation="90" wrapText="1"/>
    </xf>
    <xf numFmtId="0" fontId="41" fillId="3" borderId="33" xfId="0" applyFont="1" applyFill="1" applyBorder="1" applyAlignment="1">
      <alignment vertical="top" textRotation="90" wrapText="1"/>
    </xf>
    <xf numFmtId="0" fontId="38" fillId="3" borderId="59" xfId="0" applyFont="1" applyFill="1" applyBorder="1" applyAlignment="1">
      <alignment horizontal="center"/>
    </xf>
    <xf numFmtId="0" fontId="40" fillId="3" borderId="47" xfId="0" applyFont="1" applyFill="1" applyBorder="1" applyAlignment="1">
      <alignment horizontal="center" vertical="center" textRotation="90" wrapText="1"/>
    </xf>
    <xf numFmtId="0" fontId="40" fillId="3" borderId="37" xfId="0" applyFont="1" applyFill="1" applyBorder="1" applyAlignment="1">
      <alignment horizontal="center" vertical="center" textRotation="90" wrapText="1"/>
    </xf>
    <xf numFmtId="0" fontId="40" fillId="3" borderId="33" xfId="0" applyFont="1" applyFill="1" applyBorder="1" applyAlignment="1">
      <alignment horizontal="center" vertical="center" textRotation="90" wrapText="1"/>
    </xf>
    <xf numFmtId="0" fontId="40" fillId="3" borderId="47" xfId="0" applyFont="1" applyFill="1" applyBorder="1" applyAlignment="1">
      <alignment horizontal="center" vertical="center" wrapText="1"/>
    </xf>
    <xf numFmtId="0" fontId="40" fillId="3" borderId="37" xfId="0" applyFont="1" applyFill="1" applyBorder="1" applyAlignment="1">
      <alignment horizontal="center" vertical="center" wrapText="1"/>
    </xf>
    <xf numFmtId="0" fontId="40" fillId="3" borderId="33" xfId="0" applyFont="1" applyFill="1" applyBorder="1" applyAlignment="1">
      <alignment horizontal="center" vertical="center" wrapText="1"/>
    </xf>
    <xf numFmtId="0" fontId="40" fillId="3" borderId="43" xfId="0" applyFont="1" applyFill="1" applyBorder="1" applyAlignment="1">
      <alignment horizontal="center" vertical="top" wrapText="1"/>
    </xf>
    <xf numFmtId="0" fontId="40" fillId="3" borderId="60" xfId="0" applyFont="1" applyFill="1" applyBorder="1" applyAlignment="1">
      <alignment horizontal="center" vertical="top" wrapText="1"/>
    </xf>
    <xf numFmtId="0" fontId="40" fillId="3" borderId="61" xfId="0" applyFont="1" applyFill="1" applyBorder="1" applyAlignment="1">
      <alignment horizontal="center" vertical="top" wrapText="1"/>
    </xf>
    <xf numFmtId="0" fontId="40" fillId="3" borderId="62" xfId="0" applyFont="1" applyFill="1" applyBorder="1" applyAlignment="1">
      <alignment horizontal="center" vertical="top" wrapText="1"/>
    </xf>
    <xf numFmtId="0" fontId="40" fillId="3" borderId="63" xfId="0" applyFont="1" applyFill="1" applyBorder="1" applyAlignment="1">
      <alignment horizontal="center" vertical="top" wrapText="1"/>
    </xf>
    <xf numFmtId="0" fontId="40" fillId="3" borderId="55" xfId="0" applyFont="1" applyFill="1" applyBorder="1" applyAlignment="1">
      <alignment horizontal="center" vertical="top" wrapText="1"/>
    </xf>
    <xf numFmtId="0" fontId="43" fillId="3" borderId="53" xfId="0" applyFont="1" applyFill="1" applyBorder="1" applyAlignment="1">
      <alignment horizontal="justify" vertical="top" wrapText="1"/>
    </xf>
    <xf numFmtId="0" fontId="43" fillId="3" borderId="51" xfId="0" applyFont="1" applyFill="1" applyBorder="1" applyAlignment="1">
      <alignment horizontal="justify" vertical="top" wrapText="1"/>
    </xf>
    <xf numFmtId="0" fontId="43" fillId="3" borderId="54" xfId="0" applyFont="1" applyFill="1" applyBorder="1" applyAlignment="1">
      <alignment horizontal="justify" vertical="top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43" fillId="3" borderId="62" xfId="0" applyFont="1" applyFill="1" applyBorder="1" applyAlignment="1">
      <alignment horizontal="left" vertical="top" wrapText="1"/>
    </xf>
    <xf numFmtId="0" fontId="43" fillId="3" borderId="63" xfId="0" applyFont="1" applyFill="1" applyBorder="1" applyAlignment="1">
      <alignment horizontal="left" vertical="top" wrapText="1"/>
    </xf>
    <xf numFmtId="0" fontId="43" fillId="3" borderId="55" xfId="0" applyFont="1" applyFill="1" applyBorder="1" applyAlignment="1">
      <alignment horizontal="left" vertical="top" wrapText="1"/>
    </xf>
    <xf numFmtId="0" fontId="22" fillId="3" borderId="58" xfId="0" applyFont="1" applyFill="1" applyBorder="1" applyAlignment="1">
      <alignment horizontal="center" vertical="center" wrapText="1"/>
    </xf>
    <xf numFmtId="0" fontId="43" fillId="3" borderId="62" xfId="0" applyFont="1" applyFill="1" applyBorder="1" applyAlignment="1">
      <alignment horizontal="justify" vertical="top" wrapText="1"/>
    </xf>
    <xf numFmtId="0" fontId="43" fillId="3" borderId="63" xfId="0" applyFont="1" applyFill="1" applyBorder="1" applyAlignment="1">
      <alignment horizontal="justify" vertical="top" wrapText="1"/>
    </xf>
    <xf numFmtId="0" fontId="43" fillId="3" borderId="55" xfId="0" applyFont="1" applyFill="1" applyBorder="1" applyAlignment="1">
      <alignment horizontal="justify" vertical="top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41" fillId="3" borderId="62" xfId="0" applyFont="1" applyFill="1" applyBorder="1" applyAlignment="1">
      <alignment horizontal="center" vertical="top" wrapText="1"/>
    </xf>
    <xf numFmtId="0" fontId="41" fillId="3" borderId="63" xfId="0" applyFont="1" applyFill="1" applyBorder="1" applyAlignment="1">
      <alignment horizontal="center" vertical="top" wrapText="1"/>
    </xf>
    <xf numFmtId="0" fontId="41" fillId="3" borderId="55" xfId="0" applyFont="1" applyFill="1" applyBorder="1" applyAlignment="1">
      <alignment horizontal="center" vertical="top" wrapText="1"/>
    </xf>
    <xf numFmtId="0" fontId="41" fillId="3" borderId="47" xfId="0" applyFont="1" applyFill="1" applyBorder="1" applyAlignment="1">
      <alignment horizontal="left" vertical="top" textRotation="90" wrapText="1"/>
    </xf>
    <xf numFmtId="0" fontId="41" fillId="3" borderId="48" xfId="0" applyFont="1" applyFill="1" applyBorder="1" applyAlignment="1">
      <alignment horizontal="left" vertical="top" textRotation="90" wrapText="1"/>
    </xf>
    <xf numFmtId="0" fontId="41" fillId="3" borderId="58" xfId="0" applyFont="1" applyFill="1" applyBorder="1" applyAlignment="1">
      <alignment vertical="top" textRotation="90" wrapText="1"/>
    </xf>
    <xf numFmtId="0" fontId="41" fillId="3" borderId="46" xfId="0" applyFont="1" applyFill="1" applyBorder="1" applyAlignment="1">
      <alignment vertical="top" textRotation="90" wrapText="1"/>
    </xf>
    <xf numFmtId="0" fontId="41" fillId="3" borderId="61" xfId="0" applyFont="1" applyFill="1" applyBorder="1" applyAlignment="1">
      <alignment vertical="top" textRotation="90" wrapText="1"/>
    </xf>
    <xf numFmtId="0" fontId="41" fillId="3" borderId="48" xfId="0" applyFont="1" applyFill="1" applyBorder="1" applyAlignment="1">
      <alignment vertical="top" textRotation="90" wrapText="1"/>
    </xf>
    <xf numFmtId="0" fontId="41" fillId="3" borderId="47" xfId="0" applyFont="1" applyFill="1" applyBorder="1" applyAlignment="1">
      <alignment horizontal="left" vertical="center" textRotation="90" wrapText="1"/>
    </xf>
    <xf numFmtId="0" fontId="41" fillId="3" borderId="33" xfId="0" applyFont="1" applyFill="1" applyBorder="1" applyAlignment="1">
      <alignment horizontal="left" vertical="center" textRotation="90" wrapText="1"/>
    </xf>
    <xf numFmtId="0" fontId="43" fillId="3" borderId="59" xfId="0" applyFont="1" applyFill="1" applyBorder="1" applyAlignment="1">
      <alignment horizontal="left" vertical="top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42" fillId="3" borderId="23" xfId="0" applyFont="1" applyFill="1" applyBorder="1" applyAlignment="1">
      <alignment horizontal="center" vertical="top" wrapText="1"/>
    </xf>
    <xf numFmtId="0" fontId="42" fillId="3" borderId="1" xfId="0" applyFont="1" applyFill="1" applyBorder="1" applyAlignment="1">
      <alignment horizontal="justify" vertical="top" wrapText="1"/>
    </xf>
    <xf numFmtId="0" fontId="22" fillId="3" borderId="58" xfId="0" applyFont="1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29" fillId="3" borderId="5" xfId="1" applyNumberFormat="1" applyFont="1" applyFill="1" applyBorder="1" applyAlignment="1" applyProtection="1">
      <alignment horizontal="center" vertical="center" textRotation="90" wrapText="1"/>
    </xf>
    <xf numFmtId="0" fontId="29" fillId="3" borderId="6" xfId="1" applyNumberFormat="1" applyFont="1" applyFill="1" applyBorder="1" applyAlignment="1" applyProtection="1">
      <alignment horizontal="center" vertical="center" textRotation="90" wrapText="1"/>
    </xf>
    <xf numFmtId="0" fontId="29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0" fontId="29" fillId="3" borderId="6" xfId="1" applyNumberFormat="1" applyFont="1" applyFill="1" applyBorder="1" applyAlignment="1" applyProtection="1">
      <alignment horizontal="center" vertical="center" textRotation="90" wrapText="1"/>
      <protection locked="0"/>
    </xf>
    <xf numFmtId="0" fontId="29" fillId="3" borderId="2" xfId="1" applyNumberFormat="1" applyFont="1" applyFill="1" applyBorder="1" applyAlignment="1" applyProtection="1">
      <alignment horizontal="center" vertical="center" wrapText="1"/>
    </xf>
    <xf numFmtId="0" fontId="29" fillId="3" borderId="3" xfId="1" applyNumberFormat="1" applyFont="1" applyFill="1" applyBorder="1" applyAlignment="1" applyProtection="1">
      <alignment horizontal="center" vertical="center" wrapText="1"/>
    </xf>
    <xf numFmtId="0" fontId="29" fillId="3" borderId="4" xfId="1" applyNumberFormat="1" applyFont="1" applyFill="1" applyBorder="1" applyAlignment="1" applyProtection="1">
      <alignment horizontal="center" vertical="center" wrapText="1"/>
    </xf>
    <xf numFmtId="0" fontId="31" fillId="3" borderId="0" xfId="1" applyNumberFormat="1" applyFont="1" applyFill="1" applyBorder="1" applyAlignment="1" applyProtection="1">
      <alignment horizontal="center" vertical="center" wrapText="1"/>
    </xf>
    <xf numFmtId="0" fontId="29" fillId="3" borderId="1" xfId="1" applyNumberFormat="1" applyFont="1" applyFill="1" applyBorder="1" applyAlignment="1" applyProtection="1">
      <alignment horizontal="center" vertical="center" wrapText="1"/>
    </xf>
    <xf numFmtId="0" fontId="29" fillId="3" borderId="5" xfId="1" applyNumberFormat="1" applyFont="1" applyFill="1" applyBorder="1" applyAlignment="1" applyProtection="1">
      <alignment horizontal="left" vertical="top" wrapText="1"/>
    </xf>
    <xf numFmtId="0" fontId="29" fillId="3" borderId="16" xfId="1" applyNumberFormat="1" applyFont="1" applyFill="1" applyBorder="1" applyAlignment="1" applyProtection="1">
      <alignment horizontal="left" vertical="top" wrapText="1"/>
    </xf>
    <xf numFmtId="0" fontId="29" fillId="3" borderId="6" xfId="1" applyNumberFormat="1" applyFont="1" applyFill="1" applyBorder="1" applyAlignment="1" applyProtection="1">
      <alignment horizontal="left" vertical="top" wrapText="1"/>
    </xf>
    <xf numFmtId="0" fontId="25" fillId="3" borderId="5" xfId="1" applyNumberFormat="1" applyFont="1" applyFill="1" applyBorder="1" applyAlignment="1" applyProtection="1">
      <alignment horizontal="center" vertical="center" wrapText="1"/>
    </xf>
    <xf numFmtId="0" fontId="25" fillId="3" borderId="16" xfId="1" applyNumberFormat="1" applyFont="1" applyFill="1" applyBorder="1" applyAlignment="1" applyProtection="1">
      <alignment horizontal="center" vertical="center" wrapText="1"/>
    </xf>
    <xf numFmtId="0" fontId="25" fillId="3" borderId="6" xfId="1" applyNumberFormat="1" applyFont="1" applyFill="1" applyBorder="1" applyAlignment="1" applyProtection="1">
      <alignment horizontal="center" vertical="center" wrapText="1"/>
    </xf>
    <xf numFmtId="0" fontId="25" fillId="3" borderId="5" xfId="1" applyNumberFormat="1" applyFont="1" applyFill="1" applyBorder="1" applyAlignment="1" applyProtection="1">
      <alignment horizontal="left" vertical="top" wrapText="1"/>
    </xf>
    <xf numFmtId="0" fontId="25" fillId="3" borderId="6" xfId="1" applyNumberFormat="1" applyFont="1" applyFill="1" applyBorder="1" applyAlignment="1" applyProtection="1">
      <alignment horizontal="left" vertical="top" wrapText="1"/>
    </xf>
    <xf numFmtId="0" fontId="25" fillId="3" borderId="5" xfId="1" applyNumberFormat="1" applyFont="1" applyFill="1" applyBorder="1" applyAlignment="1" applyProtection="1">
      <alignment horizontal="center" vertical="top" wrapText="1"/>
    </xf>
    <xf numFmtId="0" fontId="25" fillId="3" borderId="6" xfId="1" applyNumberFormat="1" applyFont="1" applyFill="1" applyBorder="1" applyAlignment="1" applyProtection="1">
      <alignment horizontal="center" vertical="top" wrapText="1"/>
    </xf>
    <xf numFmtId="49" fontId="25" fillId="3" borderId="5" xfId="1" applyNumberFormat="1" applyFont="1" applyFill="1" applyBorder="1" applyAlignment="1" applyProtection="1">
      <alignment horizontal="center" vertical="top" wrapText="1"/>
    </xf>
    <xf numFmtId="49" fontId="25" fillId="3" borderId="6" xfId="1" applyNumberFormat="1" applyFont="1" applyFill="1" applyBorder="1" applyAlignment="1" applyProtection="1">
      <alignment horizontal="center" vertical="top" wrapText="1"/>
    </xf>
    <xf numFmtId="0" fontId="25" fillId="3" borderId="5" xfId="0" applyNumberFormat="1" applyFont="1" applyFill="1" applyBorder="1" applyAlignment="1" applyProtection="1">
      <alignment horizontal="center" vertical="center"/>
    </xf>
    <xf numFmtId="0" fontId="25" fillId="3" borderId="6" xfId="0" applyNumberFormat="1" applyFont="1" applyFill="1" applyBorder="1" applyAlignment="1" applyProtection="1">
      <alignment horizontal="center" vertical="center"/>
    </xf>
    <xf numFmtId="0" fontId="25" fillId="3" borderId="16" xfId="0" applyNumberFormat="1" applyFont="1" applyFill="1" applyBorder="1" applyAlignment="1" applyProtection="1">
      <alignment horizontal="center" vertical="center"/>
    </xf>
    <xf numFmtId="0" fontId="25" fillId="3" borderId="1" xfId="1" applyNumberFormat="1" applyFont="1" applyFill="1" applyBorder="1" applyAlignment="1" applyProtection="1">
      <alignment horizontal="center" vertical="center" wrapText="1"/>
    </xf>
    <xf numFmtId="0" fontId="25" fillId="3" borderId="1" xfId="1" applyNumberFormat="1" applyFont="1" applyFill="1" applyBorder="1" applyAlignment="1" applyProtection="1">
      <alignment horizontal="center" vertical="top" wrapText="1"/>
    </xf>
    <xf numFmtId="0" fontId="25" fillId="3" borderId="1" xfId="0" applyNumberFormat="1" applyFont="1" applyFill="1" applyBorder="1" applyAlignment="1" applyProtection="1">
      <alignment horizontal="center" vertical="center"/>
    </xf>
    <xf numFmtId="0" fontId="25" fillId="3" borderId="5" xfId="0" applyNumberFormat="1" applyFont="1" applyFill="1" applyBorder="1" applyAlignment="1" applyProtection="1">
      <alignment horizontal="center" vertical="center" wrapText="1"/>
    </xf>
    <xf numFmtId="0" fontId="25" fillId="3" borderId="16" xfId="0" applyNumberFormat="1" applyFont="1" applyFill="1" applyBorder="1" applyAlignment="1" applyProtection="1">
      <alignment horizontal="center" vertical="center" wrapText="1"/>
    </xf>
    <xf numFmtId="0" fontId="25" fillId="3" borderId="6" xfId="0" applyNumberFormat="1" applyFont="1" applyFill="1" applyBorder="1" applyAlignment="1" applyProtection="1">
      <alignment horizontal="center" vertical="center" wrapText="1"/>
    </xf>
    <xf numFmtId="0" fontId="49" fillId="3" borderId="5" xfId="0" applyNumberFormat="1" applyFont="1" applyFill="1" applyBorder="1" applyAlignment="1" applyProtection="1">
      <alignment horizontal="center" vertical="center" wrapText="1"/>
    </xf>
    <xf numFmtId="0" fontId="49" fillId="3" borderId="16" xfId="0" applyNumberFormat="1" applyFont="1" applyFill="1" applyBorder="1" applyAlignment="1" applyProtection="1">
      <alignment horizontal="center" vertical="center" wrapText="1"/>
    </xf>
    <xf numFmtId="0" fontId="49" fillId="3" borderId="6" xfId="0" applyNumberFormat="1" applyFont="1" applyFill="1" applyBorder="1" applyAlignment="1" applyProtection="1">
      <alignment horizontal="center" vertical="center" wrapText="1"/>
    </xf>
    <xf numFmtId="0" fontId="25" fillId="3" borderId="1" xfId="0" applyNumberFormat="1" applyFont="1" applyFill="1" applyBorder="1" applyAlignment="1" applyProtection="1">
      <alignment horizontal="center" vertical="top" wrapText="1"/>
    </xf>
    <xf numFmtId="0" fontId="29" fillId="3" borderId="5" xfId="0" applyNumberFormat="1" applyFont="1" applyFill="1" applyBorder="1" applyAlignment="1" applyProtection="1">
      <alignment horizontal="center" vertical="center"/>
    </xf>
    <xf numFmtId="0" fontId="29" fillId="3" borderId="16" xfId="0" applyNumberFormat="1" applyFont="1" applyFill="1" applyBorder="1" applyAlignment="1" applyProtection="1">
      <alignment horizontal="center" vertical="center"/>
    </xf>
    <xf numFmtId="0" fontId="29" fillId="3" borderId="6" xfId="0" applyNumberFormat="1" applyFont="1" applyFill="1" applyBorder="1" applyAlignment="1" applyProtection="1">
      <alignment horizontal="center" vertical="center"/>
    </xf>
    <xf numFmtId="0" fontId="25" fillId="3" borderId="10" xfId="0" applyNumberFormat="1" applyFont="1" applyFill="1" applyBorder="1" applyAlignment="1" applyProtection="1">
      <alignment horizontal="center" vertical="center"/>
    </xf>
    <xf numFmtId="0" fontId="25" fillId="3" borderId="40" xfId="0" applyNumberFormat="1" applyFont="1" applyFill="1" applyBorder="1" applyAlignment="1" applyProtection="1">
      <alignment horizontal="center" vertical="center"/>
    </xf>
    <xf numFmtId="0" fontId="25" fillId="3" borderId="34" xfId="0" applyNumberFormat="1" applyFont="1" applyFill="1" applyBorder="1" applyAlignment="1" applyProtection="1">
      <alignment horizontal="center" vertical="center"/>
    </xf>
    <xf numFmtId="0" fontId="48" fillId="3" borderId="16" xfId="0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center" vertical="center"/>
    </xf>
    <xf numFmtId="0" fontId="29" fillId="3" borderId="1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29" fillId="3" borderId="6" xfId="1" applyFont="1" applyFill="1" applyBorder="1" applyAlignment="1">
      <alignment horizontal="center" vertical="center" wrapText="1"/>
    </xf>
    <xf numFmtId="49" fontId="36" fillId="3" borderId="1" xfId="1" applyNumberFormat="1" applyFont="1" applyFill="1" applyBorder="1" applyAlignment="1">
      <alignment horizontal="center" vertical="center" wrapText="1"/>
    </xf>
    <xf numFmtId="0" fontId="51" fillId="3" borderId="1" xfId="1" applyFont="1" applyFill="1" applyBorder="1" applyAlignment="1">
      <alignment horizontal="center" vertical="center" wrapText="1"/>
    </xf>
    <xf numFmtId="0" fontId="51" fillId="3" borderId="5" xfId="1" applyFont="1" applyFill="1" applyBorder="1" applyAlignment="1">
      <alignment horizontal="center" vertical="center" wrapText="1"/>
    </xf>
    <xf numFmtId="0" fontId="51" fillId="3" borderId="16" xfId="1" applyFont="1" applyFill="1" applyBorder="1" applyAlignment="1">
      <alignment horizontal="center" vertical="center" wrapText="1"/>
    </xf>
    <xf numFmtId="0" fontId="51" fillId="3" borderId="6" xfId="1" applyFont="1" applyFill="1" applyBorder="1" applyAlignment="1">
      <alignment horizontal="center" vertical="center" wrapText="1"/>
    </xf>
    <xf numFmtId="0" fontId="29" fillId="3" borderId="16" xfId="1" applyFont="1" applyFill="1" applyBorder="1" applyAlignment="1">
      <alignment horizontal="center" vertical="center" wrapText="1"/>
    </xf>
    <xf numFmtId="0" fontId="36" fillId="3" borderId="16" xfId="1" applyFont="1" applyFill="1" applyBorder="1" applyAlignment="1">
      <alignment horizontal="center" vertical="center" wrapText="1"/>
    </xf>
    <xf numFmtId="0" fontId="36" fillId="3" borderId="6" xfId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left" vertical="center" wrapText="1"/>
    </xf>
    <xf numFmtId="0" fontId="52" fillId="3" borderId="1" xfId="1" applyFont="1" applyFill="1" applyBorder="1" applyAlignment="1">
      <alignment horizontal="left" vertical="center" wrapText="1" shrinkToFit="1"/>
    </xf>
    <xf numFmtId="0" fontId="29" fillId="3" borderId="1" xfId="1" applyFont="1" applyFill="1" applyBorder="1" applyAlignment="1">
      <alignment horizontal="left" vertical="center" wrapText="1" shrinkToFit="1"/>
    </xf>
    <xf numFmtId="49" fontId="52" fillId="3" borderId="5" xfId="1" applyNumberFormat="1" applyFont="1" applyFill="1" applyBorder="1" applyAlignment="1">
      <alignment horizontal="center" vertical="center"/>
    </xf>
    <xf numFmtId="49" fontId="52" fillId="3" borderId="16" xfId="1" applyNumberFormat="1" applyFont="1" applyFill="1" applyBorder="1" applyAlignment="1">
      <alignment horizontal="center" vertical="center"/>
    </xf>
    <xf numFmtId="49" fontId="52" fillId="3" borderId="6" xfId="1" applyNumberFormat="1" applyFont="1" applyFill="1" applyBorder="1" applyAlignment="1">
      <alignment horizontal="center" vertical="center"/>
    </xf>
    <xf numFmtId="49" fontId="52" fillId="3" borderId="5" xfId="1" applyNumberFormat="1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left" vertical="center" wrapText="1"/>
    </xf>
    <xf numFmtId="49" fontId="52" fillId="3" borderId="16" xfId="1" applyNumberFormat="1" applyFont="1" applyFill="1" applyBorder="1" applyAlignment="1">
      <alignment horizontal="center" vertical="center" wrapText="1"/>
    </xf>
    <xf numFmtId="0" fontId="29" fillId="3" borderId="2" xfId="1" applyFont="1" applyFill="1" applyBorder="1" applyAlignment="1">
      <alignment horizontal="center"/>
    </xf>
    <xf numFmtId="0" fontId="29" fillId="3" borderId="4" xfId="1" applyFont="1" applyFill="1" applyBorder="1" applyAlignment="1">
      <alignment horizontal="center"/>
    </xf>
    <xf numFmtId="49" fontId="51" fillId="3" borderId="1" xfId="1" applyNumberFormat="1" applyFont="1" applyFill="1" applyBorder="1" applyAlignment="1">
      <alignment horizontal="center" vertical="top" wrapText="1"/>
    </xf>
    <xf numFmtId="0" fontId="51" fillId="3" borderId="1" xfId="1" applyFont="1" applyFill="1" applyBorder="1" applyAlignment="1">
      <alignment horizontal="center" vertical="top" wrapText="1"/>
    </xf>
    <xf numFmtId="0" fontId="36" fillId="3" borderId="1" xfId="1" applyFont="1" applyFill="1" applyBorder="1" applyAlignment="1">
      <alignment horizontal="center" vertical="center" wrapText="1"/>
    </xf>
    <xf numFmtId="49" fontId="29" fillId="3" borderId="1" xfId="1" applyNumberFormat="1" applyFont="1" applyFill="1" applyBorder="1" applyAlignment="1">
      <alignment horizontal="center" vertical="top" wrapText="1"/>
    </xf>
    <xf numFmtId="0" fontId="52" fillId="3" borderId="1" xfId="1" applyFont="1" applyFill="1" applyBorder="1" applyAlignment="1">
      <alignment vertical="center" wrapText="1"/>
    </xf>
    <xf numFmtId="49" fontId="29" fillId="3" borderId="1" xfId="1" applyNumberFormat="1" applyFont="1" applyFill="1" applyBorder="1" applyAlignment="1">
      <alignment horizontal="center" vertical="center" wrapText="1"/>
    </xf>
    <xf numFmtId="49" fontId="52" fillId="3" borderId="1" xfId="1" applyNumberFormat="1" applyFont="1" applyFill="1" applyBorder="1" applyAlignment="1">
      <alignment vertical="center" wrapText="1"/>
    </xf>
    <xf numFmtId="49" fontId="52" fillId="3" borderId="1" xfId="1" applyNumberFormat="1" applyFont="1" applyFill="1" applyBorder="1" applyAlignment="1">
      <alignment vertical="center"/>
    </xf>
    <xf numFmtId="49" fontId="29" fillId="3" borderId="1" xfId="1" applyNumberFormat="1" applyFont="1" applyFill="1" applyBorder="1" applyAlignment="1">
      <alignment horizontal="justify"/>
    </xf>
    <xf numFmtId="49" fontId="52" fillId="3" borderId="1" xfId="1" applyNumberFormat="1" applyFont="1" applyFill="1" applyBorder="1" applyAlignment="1"/>
    <xf numFmtId="49" fontId="52" fillId="3" borderId="1" xfId="1" applyNumberFormat="1" applyFont="1" applyFill="1" applyBorder="1" applyAlignment="1">
      <alignment horizontal="center"/>
    </xf>
    <xf numFmtId="0" fontId="52" fillId="3" borderId="1" xfId="1" applyFont="1" applyFill="1" applyBorder="1" applyAlignment="1">
      <alignment vertical="top" wrapText="1"/>
    </xf>
    <xf numFmtId="0" fontId="29" fillId="3" borderId="5" xfId="1" applyFont="1" applyFill="1" applyBorder="1" applyAlignment="1">
      <alignment horizontal="center" vertical="center"/>
    </xf>
    <xf numFmtId="0" fontId="29" fillId="3" borderId="16" xfId="1" applyFont="1" applyFill="1" applyBorder="1" applyAlignment="1">
      <alignment horizontal="center" vertical="center"/>
    </xf>
    <xf numFmtId="0" fontId="29" fillId="3" borderId="16" xfId="1" applyFont="1" applyFill="1" applyBorder="1" applyAlignment="1">
      <alignment horizontal="center" vertical="center"/>
    </xf>
    <xf numFmtId="0" fontId="29" fillId="3" borderId="6" xfId="1" applyFont="1" applyFill="1" applyBorder="1" applyAlignment="1">
      <alignment horizontal="center" vertical="center"/>
    </xf>
    <xf numFmtId="49" fontId="52" fillId="3" borderId="5" xfId="1" applyNumberFormat="1" applyFont="1" applyFill="1" applyBorder="1" applyAlignment="1">
      <alignment horizontal="left" vertical="center"/>
    </xf>
    <xf numFmtId="49" fontId="29" fillId="3" borderId="5" xfId="1" applyNumberFormat="1" applyFont="1" applyFill="1" applyBorder="1" applyAlignment="1">
      <alignment horizontal="center" vertical="center"/>
    </xf>
    <xf numFmtId="49" fontId="29" fillId="3" borderId="6" xfId="1" applyNumberFormat="1" applyFont="1" applyFill="1" applyBorder="1" applyAlignment="1">
      <alignment horizontal="center" vertical="center"/>
    </xf>
    <xf numFmtId="49" fontId="52" fillId="3" borderId="6" xfId="1" applyNumberFormat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left" vertical="center" wrapText="1"/>
    </xf>
    <xf numFmtId="0" fontId="29" fillId="3" borderId="16" xfId="1" applyFont="1" applyFill="1" applyBorder="1" applyAlignment="1">
      <alignment horizontal="left" vertical="center" wrapText="1"/>
    </xf>
    <xf numFmtId="0" fontId="29" fillId="3" borderId="6" xfId="1" applyFont="1" applyFill="1" applyBorder="1" applyAlignment="1">
      <alignment horizontal="left" vertical="center" wrapText="1"/>
    </xf>
    <xf numFmtId="49" fontId="52" fillId="3" borderId="6" xfId="1" applyNumberFormat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/>
    </xf>
    <xf numFmtId="49" fontId="29" fillId="3" borderId="5" xfId="1" applyNumberFormat="1" applyFont="1" applyFill="1" applyBorder="1" applyAlignment="1">
      <alignment horizontal="center"/>
    </xf>
    <xf numFmtId="0" fontId="52" fillId="3" borderId="5" xfId="1" applyFont="1" applyFill="1" applyBorder="1" applyAlignment="1">
      <alignment horizontal="center" vertical="center"/>
    </xf>
    <xf numFmtId="0" fontId="52" fillId="3" borderId="5" xfId="1" applyFont="1" applyFill="1" applyBorder="1" applyAlignment="1">
      <alignment horizontal="left" vertical="center"/>
    </xf>
    <xf numFmtId="49" fontId="29" fillId="3" borderId="3" xfId="1" applyNumberFormat="1" applyFont="1" applyFill="1" applyBorder="1" applyAlignment="1">
      <alignment horizontal="center"/>
    </xf>
    <xf numFmtId="0" fontId="52" fillId="3" borderId="6" xfId="1" applyFont="1" applyFill="1" applyBorder="1" applyAlignment="1">
      <alignment horizontal="center"/>
    </xf>
    <xf numFmtId="0" fontId="52" fillId="3" borderId="6" xfId="1" applyFont="1" applyFill="1" applyBorder="1" applyAlignment="1">
      <alignment horizontal="left" vertical="center"/>
    </xf>
    <xf numFmtId="0" fontId="29" fillId="3" borderId="2" xfId="1" applyFont="1" applyFill="1" applyBorder="1" applyAlignment="1">
      <alignment horizontal="center" wrapText="1"/>
    </xf>
    <xf numFmtId="0" fontId="29" fillId="3" borderId="4" xfId="1" applyFont="1" applyFill="1" applyBorder="1" applyAlignment="1">
      <alignment horizontal="center" wrapText="1"/>
    </xf>
    <xf numFmtId="0" fontId="52" fillId="3" borderId="5" xfId="1" applyFont="1" applyFill="1" applyBorder="1" applyAlignment="1">
      <alignment horizontal="left"/>
    </xf>
    <xf numFmtId="49" fontId="29" fillId="3" borderId="3" xfId="1" applyNumberFormat="1" applyFont="1" applyFill="1" applyBorder="1" applyAlignment="1">
      <alignment horizontal="center" wrapText="1"/>
    </xf>
    <xf numFmtId="0" fontId="52" fillId="3" borderId="2" xfId="1" applyFont="1" applyFill="1" applyBorder="1" applyAlignment="1">
      <alignment horizontal="center"/>
    </xf>
    <xf numFmtId="0" fontId="29" fillId="3" borderId="6" xfId="1" applyFont="1" applyFill="1" applyBorder="1" applyAlignment="1">
      <alignment horizontal="center"/>
    </xf>
    <xf numFmtId="0" fontId="52" fillId="3" borderId="6" xfId="1" applyFont="1" applyFill="1" applyBorder="1" applyAlignment="1">
      <alignment horizontal="left"/>
    </xf>
    <xf numFmtId="49" fontId="52" fillId="3" borderId="6" xfId="1" applyNumberFormat="1" applyFont="1" applyFill="1" applyBorder="1" applyAlignment="1">
      <alignment horizontal="left" vertical="center"/>
    </xf>
    <xf numFmtId="0" fontId="29" fillId="3" borderId="6" xfId="1" applyFont="1" applyFill="1" applyBorder="1" applyAlignment="1">
      <alignment horizontal="left" vertical="center"/>
    </xf>
    <xf numFmtId="49" fontId="52" fillId="3" borderId="5" xfId="1" applyNumberFormat="1" applyFont="1" applyFill="1" applyBorder="1" applyAlignment="1">
      <alignment horizontal="left" vertical="center" wrapText="1"/>
    </xf>
    <xf numFmtId="49" fontId="52" fillId="3" borderId="16" xfId="1" applyNumberFormat="1" applyFont="1" applyFill="1" applyBorder="1" applyAlignment="1">
      <alignment horizontal="left" vertical="center" wrapText="1"/>
    </xf>
    <xf numFmtId="49" fontId="29" fillId="3" borderId="1" xfId="1" applyNumberFormat="1" applyFont="1" applyFill="1" applyBorder="1" applyAlignment="1">
      <alignment horizontal="center" vertical="center"/>
    </xf>
    <xf numFmtId="0" fontId="53" fillId="3" borderId="1" xfId="1" applyFont="1" applyFill="1" applyBorder="1" applyAlignment="1">
      <alignment horizontal="left" vertical="center"/>
    </xf>
    <xf numFmtId="49" fontId="29" fillId="3" borderId="16" xfId="1" applyNumberFormat="1" applyFont="1" applyFill="1" applyBorder="1" applyAlignment="1">
      <alignment horizontal="center" vertical="center"/>
    </xf>
    <xf numFmtId="0" fontId="51" fillId="3" borderId="2" xfId="1" applyFont="1" applyFill="1" applyBorder="1" applyAlignment="1"/>
    <xf numFmtId="49" fontId="51" fillId="3" borderId="1" xfId="1" applyNumberFormat="1" applyFont="1" applyFill="1" applyBorder="1" applyAlignment="1">
      <alignment horizontal="center" vertical="center"/>
    </xf>
    <xf numFmtId="0" fontId="36" fillId="3" borderId="3" xfId="1" applyFont="1" applyFill="1" applyBorder="1" applyAlignment="1"/>
    <xf numFmtId="0" fontId="36" fillId="3" borderId="1" xfId="1" applyFont="1" applyFill="1" applyBorder="1" applyAlignment="1"/>
    <xf numFmtId="0" fontId="36" fillId="3" borderId="3" xfId="1" applyFont="1" applyFill="1" applyBorder="1" applyAlignment="1">
      <alignment horizontal="center"/>
    </xf>
    <xf numFmtId="0" fontId="51" fillId="3" borderId="1" xfId="1" applyFont="1" applyFill="1" applyBorder="1" applyAlignment="1">
      <alignment horizontal="center"/>
    </xf>
    <xf numFmtId="0" fontId="51" fillId="3" borderId="1" xfId="1" applyFont="1" applyFill="1" applyBorder="1" applyAlignment="1"/>
    <xf numFmtId="49" fontId="51" fillId="3" borderId="3" xfId="1" applyNumberFormat="1" applyFont="1" applyFill="1" applyBorder="1" applyAlignment="1"/>
    <xf numFmtId="0" fontId="36" fillId="3" borderId="1" xfId="1" applyFont="1" applyFill="1" applyBorder="1" applyAlignment="1">
      <alignment horizontal="center"/>
    </xf>
    <xf numFmtId="0" fontId="51" fillId="3" borderId="4" xfId="1" applyFont="1" applyFill="1" applyBorder="1" applyAlignment="1">
      <alignment horizontal="center"/>
    </xf>
    <xf numFmtId="0" fontId="36" fillId="3" borderId="8" xfId="1" applyFont="1" applyFill="1" applyBorder="1" applyAlignment="1"/>
    <xf numFmtId="0" fontId="5" fillId="3" borderId="1" xfId="1" applyFont="1" applyFill="1" applyBorder="1" applyAlignment="1"/>
    <xf numFmtId="0" fontId="52" fillId="3" borderId="8" xfId="1" applyFont="1" applyFill="1" applyBorder="1" applyAlignment="1"/>
    <xf numFmtId="0" fontId="52" fillId="3" borderId="0" xfId="1" applyFont="1" applyFill="1" applyBorder="1" applyAlignment="1">
      <alignment horizontal="center"/>
    </xf>
    <xf numFmtId="0" fontId="29" fillId="3" borderId="0" xfId="1" applyFont="1" applyFill="1" applyBorder="1" applyAlignment="1">
      <alignment horizontal="center"/>
    </xf>
    <xf numFmtId="0" fontId="52" fillId="3" borderId="0" xfId="1" applyFont="1" applyFill="1" applyBorder="1" applyAlignment="1">
      <alignment horizontal="center" vertical="center"/>
    </xf>
    <xf numFmtId="0" fontId="52" fillId="3" borderId="0" xfId="1" applyFont="1" applyFill="1" applyBorder="1" applyAlignment="1">
      <alignment horizontal="left" vertical="center"/>
    </xf>
    <xf numFmtId="0" fontId="54" fillId="3" borderId="8" xfId="0" applyFont="1" applyFill="1" applyBorder="1" applyAlignment="1">
      <alignment horizontal="center"/>
    </xf>
    <xf numFmtId="0" fontId="55" fillId="3" borderId="0" xfId="0" applyFont="1" applyFill="1"/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5" fillId="3" borderId="1" xfId="0" applyFont="1" applyFill="1" applyBorder="1"/>
    <xf numFmtId="49" fontId="6" fillId="3" borderId="16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49" fontId="52" fillId="3" borderId="5" xfId="0" applyNumberFormat="1" applyFont="1" applyFill="1" applyBorder="1" applyAlignment="1">
      <alignment horizontal="center" vertical="center" wrapText="1"/>
    </xf>
    <xf numFmtId="0" fontId="52" fillId="3" borderId="5" xfId="1" applyFont="1" applyFill="1" applyBorder="1" applyAlignment="1">
      <alignment horizontal="left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6" fillId="3" borderId="6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5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9" fontId="55" fillId="3" borderId="0" xfId="0" applyNumberFormat="1" applyFont="1" applyFill="1"/>
    <xf numFmtId="49" fontId="6" fillId="3" borderId="16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49" fontId="55" fillId="3" borderId="1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49" fontId="51" fillId="3" borderId="1" xfId="0" applyNumberFormat="1" applyFont="1" applyFill="1" applyBorder="1"/>
    <xf numFmtId="0" fontId="51" fillId="3" borderId="1" xfId="0" applyFont="1" applyFill="1" applyBorder="1"/>
    <xf numFmtId="0" fontId="36" fillId="3" borderId="1" xfId="0" applyFont="1" applyFill="1" applyBorder="1"/>
    <xf numFmtId="0" fontId="36" fillId="3" borderId="4" xfId="0" applyFont="1" applyFill="1" applyBorder="1"/>
    <xf numFmtId="0" fontId="36" fillId="3" borderId="0" xfId="0" applyFont="1" applyFill="1"/>
    <xf numFmtId="0" fontId="51" fillId="3" borderId="0" xfId="0" applyFont="1" applyFill="1"/>
    <xf numFmtId="0" fontId="6" fillId="3" borderId="0" xfId="0" applyFont="1" applyFill="1"/>
  </cellXfs>
  <cellStyles count="9">
    <cellStyle name="20% - Акцент3 2" xfId="5"/>
    <cellStyle name="Ввод  2" xfId="6"/>
    <cellStyle name="Вычисление 2" xfId="7"/>
    <cellStyle name="Денежный 2" xfId="4"/>
    <cellStyle name="Обычный" xfId="0" builtinId="0"/>
    <cellStyle name="Обычный 2" xfId="1"/>
    <cellStyle name="Обычный 3" xfId="2"/>
    <cellStyle name="Обычный 4" xfId="3"/>
    <cellStyle name="Обычный_Лист1" xfId="8"/>
  </cellStyles>
  <dxfs count="0"/>
  <tableStyles count="0" defaultTableStyle="TableStyleMedium9" defaultPivotStyle="PivotStyleLight16"/>
  <colors>
    <mruColors>
      <color rgb="FFFFFF66"/>
      <color rgb="FFFFFF99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2"/>
  <sheetViews>
    <sheetView view="pageBreakPreview" zoomScale="70" zoomScaleNormal="60" zoomScaleSheetLayoutView="70" workbookViewId="0">
      <selection activeCell="D14" sqref="D14"/>
    </sheetView>
  </sheetViews>
  <sheetFormatPr defaultRowHeight="15" x14ac:dyDescent="0.25"/>
  <cols>
    <col min="2" max="2" width="26.85546875" style="8" customWidth="1"/>
    <col min="4" max="4" width="33.28515625" customWidth="1"/>
    <col min="6" max="6" width="15.28515625" customWidth="1"/>
    <col min="10" max="10" width="15.28515625" customWidth="1"/>
    <col min="13" max="13" width="22.7109375" customWidth="1"/>
    <col min="16" max="16" width="23.85546875" customWidth="1"/>
    <col min="20" max="20" width="34.85546875" bestFit="1" customWidth="1"/>
    <col min="21" max="21" width="20.7109375" bestFit="1" customWidth="1"/>
    <col min="22" max="22" width="35.42578125" customWidth="1"/>
    <col min="23" max="23" width="34.28515625" customWidth="1"/>
    <col min="24" max="24" width="11.7109375" customWidth="1"/>
    <col min="25" max="25" width="13.42578125" customWidth="1"/>
    <col min="26" max="26" width="12.42578125" customWidth="1"/>
    <col min="27" max="27" width="11.7109375" customWidth="1"/>
    <col min="28" max="28" width="15.28515625" customWidth="1"/>
  </cols>
  <sheetData>
    <row r="1" spans="1:28" ht="27" x14ac:dyDescent="0.25">
      <c r="A1" s="538" t="s">
        <v>7137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</row>
    <row r="2" spans="1:28" ht="18.75" x14ac:dyDescent="0.3">
      <c r="A2" s="551" t="s">
        <v>0</v>
      </c>
      <c r="B2" s="552" t="s">
        <v>1</v>
      </c>
      <c r="C2" s="551" t="s">
        <v>2</v>
      </c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34"/>
      <c r="Y2" s="34"/>
      <c r="Z2" s="34"/>
      <c r="AA2" s="34"/>
      <c r="AB2" s="34"/>
    </row>
    <row r="3" spans="1:28" ht="18.75" x14ac:dyDescent="0.3">
      <c r="A3" s="551"/>
      <c r="B3" s="552"/>
      <c r="C3" s="551" t="s">
        <v>3</v>
      </c>
      <c r="D3" s="551"/>
      <c r="E3" s="551"/>
      <c r="F3" s="551"/>
      <c r="G3" s="551"/>
      <c r="H3" s="551"/>
      <c r="I3" s="551"/>
      <c r="J3" s="551" t="s">
        <v>4</v>
      </c>
      <c r="K3" s="551"/>
      <c r="L3" s="551"/>
      <c r="M3" s="551" t="s">
        <v>5</v>
      </c>
      <c r="N3" s="551"/>
      <c r="O3" s="551"/>
      <c r="P3" s="551"/>
      <c r="Q3" s="551"/>
      <c r="R3" s="551"/>
      <c r="S3" s="551"/>
      <c r="T3" s="551" t="s">
        <v>54</v>
      </c>
      <c r="U3" s="551"/>
      <c r="V3" s="551"/>
      <c r="W3" s="551"/>
      <c r="X3" s="34"/>
      <c r="Y3" s="34"/>
      <c r="Z3" s="34"/>
      <c r="AA3" s="34"/>
      <c r="AB3" s="34"/>
    </row>
    <row r="4" spans="1:28" ht="18.75" x14ac:dyDescent="0.3">
      <c r="A4" s="551"/>
      <c r="B4" s="552"/>
      <c r="C4" s="545" t="s">
        <v>6</v>
      </c>
      <c r="D4" s="545" t="s">
        <v>7</v>
      </c>
      <c r="E4" s="545" t="s">
        <v>8</v>
      </c>
      <c r="F4" s="545" t="s">
        <v>9</v>
      </c>
      <c r="G4" s="547" t="s">
        <v>10</v>
      </c>
      <c r="H4" s="548"/>
      <c r="I4" s="549"/>
      <c r="J4" s="545" t="s">
        <v>11</v>
      </c>
      <c r="K4" s="545" t="s">
        <v>12</v>
      </c>
      <c r="L4" s="545" t="s">
        <v>13</v>
      </c>
      <c r="M4" s="545" t="s">
        <v>14</v>
      </c>
      <c r="N4" s="545" t="s">
        <v>6</v>
      </c>
      <c r="O4" s="545" t="s">
        <v>8</v>
      </c>
      <c r="P4" s="545" t="s">
        <v>15</v>
      </c>
      <c r="Q4" s="547" t="s">
        <v>10</v>
      </c>
      <c r="R4" s="548"/>
      <c r="S4" s="549"/>
      <c r="T4" s="544" t="s">
        <v>16</v>
      </c>
      <c r="U4" s="545" t="s">
        <v>17</v>
      </c>
      <c r="V4" s="545" t="s">
        <v>1376</v>
      </c>
      <c r="W4" s="545" t="s">
        <v>18</v>
      </c>
      <c r="X4" s="34"/>
      <c r="Y4" s="34"/>
      <c r="Z4" s="34"/>
      <c r="AA4" s="34"/>
      <c r="AB4" s="34"/>
    </row>
    <row r="5" spans="1:28" ht="97.5" x14ac:dyDescent="0.25">
      <c r="A5" s="551"/>
      <c r="B5" s="552"/>
      <c r="C5" s="545"/>
      <c r="D5" s="545"/>
      <c r="E5" s="545"/>
      <c r="F5" s="545"/>
      <c r="G5" s="72" t="s">
        <v>19</v>
      </c>
      <c r="H5" s="72" t="s">
        <v>20</v>
      </c>
      <c r="I5" s="72" t="s">
        <v>21</v>
      </c>
      <c r="J5" s="545"/>
      <c r="K5" s="545"/>
      <c r="L5" s="545"/>
      <c r="M5" s="545"/>
      <c r="N5" s="545"/>
      <c r="O5" s="545"/>
      <c r="P5" s="545"/>
      <c r="Q5" s="72" t="s">
        <v>19</v>
      </c>
      <c r="R5" s="72" t="s">
        <v>20</v>
      </c>
      <c r="S5" s="72" t="s">
        <v>21</v>
      </c>
      <c r="T5" s="544"/>
      <c r="U5" s="545"/>
      <c r="V5" s="545"/>
      <c r="W5" s="546"/>
      <c r="X5" s="35" t="s">
        <v>1187</v>
      </c>
      <c r="Y5" s="35" t="s">
        <v>1188</v>
      </c>
      <c r="Z5" s="35" t="s">
        <v>55</v>
      </c>
      <c r="AA5" s="35" t="s">
        <v>1189</v>
      </c>
      <c r="AB5" s="36" t="s">
        <v>1607</v>
      </c>
    </row>
    <row r="6" spans="1:28" ht="18.75" x14ac:dyDescent="0.3">
      <c r="A6" s="73" t="s">
        <v>31</v>
      </c>
      <c r="B6" s="74" t="s">
        <v>32</v>
      </c>
      <c r="C6" s="73" t="s">
        <v>33</v>
      </c>
      <c r="D6" s="73" t="s">
        <v>34</v>
      </c>
      <c r="E6" s="73" t="s">
        <v>35</v>
      </c>
      <c r="F6" s="73" t="s">
        <v>36</v>
      </c>
      <c r="G6" s="73" t="s">
        <v>37</v>
      </c>
      <c r="H6" s="73" t="s">
        <v>38</v>
      </c>
      <c r="I6" s="73" t="s">
        <v>39</v>
      </c>
      <c r="J6" s="73" t="s">
        <v>40</v>
      </c>
      <c r="K6" s="73" t="s">
        <v>41</v>
      </c>
      <c r="L6" s="73" t="s">
        <v>42</v>
      </c>
      <c r="M6" s="73" t="s">
        <v>43</v>
      </c>
      <c r="N6" s="73" t="s">
        <v>44</v>
      </c>
      <c r="O6" s="73" t="s">
        <v>45</v>
      </c>
      <c r="P6" s="73" t="s">
        <v>46</v>
      </c>
      <c r="Q6" s="73" t="s">
        <v>47</v>
      </c>
      <c r="R6" s="73" t="s">
        <v>48</v>
      </c>
      <c r="S6" s="73" t="s">
        <v>49</v>
      </c>
      <c r="T6" s="75" t="s">
        <v>50</v>
      </c>
      <c r="U6" s="76" t="s">
        <v>51</v>
      </c>
      <c r="V6" s="76" t="s">
        <v>52</v>
      </c>
      <c r="W6" s="77" t="s">
        <v>53</v>
      </c>
      <c r="X6" s="37"/>
      <c r="Y6" s="37"/>
      <c r="Z6" s="37"/>
      <c r="AA6" s="37"/>
      <c r="AB6" s="37"/>
    </row>
    <row r="7" spans="1:28" ht="26.25" x14ac:dyDescent="0.25">
      <c r="A7" s="3" t="s">
        <v>1240</v>
      </c>
      <c r="B7" s="64" t="s">
        <v>1553</v>
      </c>
      <c r="C7" s="10"/>
      <c r="D7" s="42"/>
      <c r="E7" s="78"/>
      <c r="F7" s="78"/>
      <c r="G7" s="78"/>
      <c r="H7" s="78"/>
      <c r="I7" s="78"/>
      <c r="J7" s="47" t="s">
        <v>1440</v>
      </c>
      <c r="K7" s="79" t="s">
        <v>1413</v>
      </c>
      <c r="L7" s="47" t="s">
        <v>25</v>
      </c>
      <c r="M7" s="13"/>
      <c r="N7" s="10"/>
      <c r="O7" s="10"/>
      <c r="P7" s="10"/>
      <c r="Q7" s="78"/>
      <c r="R7" s="78"/>
      <c r="S7" s="78"/>
      <c r="T7" s="80" t="s">
        <v>59</v>
      </c>
      <c r="U7" s="2">
        <v>1972</v>
      </c>
      <c r="V7" s="2">
        <v>0.25900000000000001</v>
      </c>
      <c r="W7" s="44" t="s">
        <v>1573</v>
      </c>
      <c r="X7" s="17">
        <f>V7</f>
        <v>0.25900000000000001</v>
      </c>
      <c r="Y7" s="18"/>
      <c r="Z7" s="18"/>
      <c r="AA7" s="18"/>
      <c r="AB7" s="19">
        <v>500</v>
      </c>
    </row>
    <row r="8" spans="1:28" x14ac:dyDescent="0.25">
      <c r="A8" s="3"/>
      <c r="B8" s="91"/>
      <c r="C8" s="10"/>
      <c r="D8" s="42"/>
      <c r="E8" s="78"/>
      <c r="F8" s="78"/>
      <c r="G8" s="78"/>
      <c r="H8" s="78"/>
      <c r="I8" s="78"/>
      <c r="J8" s="123"/>
      <c r="K8" s="10"/>
      <c r="L8" s="10"/>
      <c r="M8" s="13"/>
      <c r="N8" s="10"/>
      <c r="O8" s="10"/>
      <c r="P8" s="10"/>
      <c r="Q8" s="78"/>
      <c r="R8" s="78"/>
      <c r="S8" s="78"/>
      <c r="T8" s="6" t="s">
        <v>254</v>
      </c>
      <c r="U8" s="92" t="s">
        <v>267</v>
      </c>
      <c r="V8" s="104">
        <v>2.5999999999999999E-2</v>
      </c>
      <c r="W8" s="44" t="s">
        <v>270</v>
      </c>
      <c r="X8" s="18"/>
      <c r="Y8" s="18">
        <f>V8</f>
        <v>2.5999999999999999E-2</v>
      </c>
      <c r="Z8" s="18"/>
      <c r="AA8" s="18"/>
      <c r="AB8" s="18"/>
    </row>
    <row r="9" spans="1:28" x14ac:dyDescent="0.25">
      <c r="A9" s="3"/>
      <c r="B9" s="91"/>
      <c r="C9" s="10"/>
      <c r="D9" s="42"/>
      <c r="E9" s="78"/>
      <c r="F9" s="78"/>
      <c r="G9" s="78"/>
      <c r="H9" s="78"/>
      <c r="I9" s="78"/>
      <c r="J9" s="123"/>
      <c r="K9" s="10"/>
      <c r="L9" s="10"/>
      <c r="M9" s="13"/>
      <c r="N9" s="10"/>
      <c r="O9" s="10"/>
      <c r="P9" s="10"/>
      <c r="Q9" s="78"/>
      <c r="R9" s="78"/>
      <c r="S9" s="78"/>
      <c r="T9" s="6" t="s">
        <v>255</v>
      </c>
      <c r="U9" s="92" t="s">
        <v>267</v>
      </c>
      <c r="V9" s="104">
        <v>6.8000000000000005E-2</v>
      </c>
      <c r="W9" s="44" t="s">
        <v>270</v>
      </c>
      <c r="X9" s="18"/>
      <c r="Y9" s="18">
        <f t="shared" ref="Y9:Y19" si="0">V9</f>
        <v>6.8000000000000005E-2</v>
      </c>
      <c r="Z9" s="18"/>
      <c r="AA9" s="18"/>
      <c r="AB9" s="18"/>
    </row>
    <row r="10" spans="1:28" x14ac:dyDescent="0.25">
      <c r="A10" s="3"/>
      <c r="B10" s="91"/>
      <c r="C10" s="10"/>
      <c r="D10" s="42"/>
      <c r="E10" s="78"/>
      <c r="F10" s="78"/>
      <c r="G10" s="78"/>
      <c r="H10" s="78"/>
      <c r="I10" s="78"/>
      <c r="J10" s="123"/>
      <c r="K10" s="10"/>
      <c r="L10" s="10"/>
      <c r="M10" s="13"/>
      <c r="N10" s="10"/>
      <c r="O10" s="10"/>
      <c r="P10" s="10"/>
      <c r="Q10" s="78"/>
      <c r="R10" s="78"/>
      <c r="S10" s="78"/>
      <c r="T10" s="6" t="s">
        <v>256</v>
      </c>
      <c r="U10" s="92" t="s">
        <v>267</v>
      </c>
      <c r="V10" s="104">
        <v>0.06</v>
      </c>
      <c r="W10" s="44" t="s">
        <v>270</v>
      </c>
      <c r="X10" s="18"/>
      <c r="Y10" s="18">
        <f t="shared" si="0"/>
        <v>0.06</v>
      </c>
      <c r="Z10" s="18"/>
      <c r="AA10" s="18"/>
      <c r="AB10" s="18"/>
    </row>
    <row r="11" spans="1:28" x14ac:dyDescent="0.25">
      <c r="A11" s="3"/>
      <c r="B11" s="91"/>
      <c r="C11" s="10"/>
      <c r="D11" s="42"/>
      <c r="E11" s="78"/>
      <c r="F11" s="78"/>
      <c r="G11" s="78"/>
      <c r="H11" s="78"/>
      <c r="I11" s="78"/>
      <c r="J11" s="123"/>
      <c r="K11" s="10"/>
      <c r="L11" s="10"/>
      <c r="M11" s="13"/>
      <c r="N11" s="10"/>
      <c r="O11" s="10"/>
      <c r="P11" s="10"/>
      <c r="Q11" s="78"/>
      <c r="R11" s="78"/>
      <c r="S11" s="78"/>
      <c r="T11" s="6" t="s">
        <v>257</v>
      </c>
      <c r="U11" s="92" t="s">
        <v>267</v>
      </c>
      <c r="V11" s="104">
        <v>0.108</v>
      </c>
      <c r="W11" s="44" t="s">
        <v>270</v>
      </c>
      <c r="X11" s="18"/>
      <c r="Y11" s="18">
        <f t="shared" si="0"/>
        <v>0.108</v>
      </c>
      <c r="Z11" s="18"/>
      <c r="AA11" s="18"/>
      <c r="AB11" s="18"/>
    </row>
    <row r="12" spans="1:28" x14ac:dyDescent="0.25">
      <c r="A12" s="3"/>
      <c r="B12" s="91"/>
      <c r="C12" s="10"/>
      <c r="D12" s="42"/>
      <c r="E12" s="78"/>
      <c r="F12" s="78"/>
      <c r="G12" s="78"/>
      <c r="H12" s="78"/>
      <c r="I12" s="78"/>
      <c r="J12" s="123"/>
      <c r="K12" s="10"/>
      <c r="L12" s="10"/>
      <c r="M12" s="13"/>
      <c r="N12" s="10"/>
      <c r="O12" s="10"/>
      <c r="P12" s="10"/>
      <c r="Q12" s="78"/>
      <c r="R12" s="78"/>
      <c r="S12" s="78"/>
      <c r="T12" s="6" t="s">
        <v>258</v>
      </c>
      <c r="U12" s="92" t="s">
        <v>267</v>
      </c>
      <c r="V12" s="104">
        <v>4.7E-2</v>
      </c>
      <c r="W12" s="38" t="s">
        <v>271</v>
      </c>
      <c r="X12" s="18"/>
      <c r="Y12" s="18">
        <f t="shared" si="0"/>
        <v>4.7E-2</v>
      </c>
      <c r="Z12" s="18"/>
      <c r="AA12" s="18"/>
      <c r="AB12" s="18"/>
    </row>
    <row r="13" spans="1:28" x14ac:dyDescent="0.25">
      <c r="A13" s="3"/>
      <c r="B13" s="91"/>
      <c r="C13" s="10"/>
      <c r="D13" s="42"/>
      <c r="E13" s="78"/>
      <c r="F13" s="78"/>
      <c r="G13" s="78"/>
      <c r="H13" s="78"/>
      <c r="I13" s="78"/>
      <c r="J13" s="123"/>
      <c r="K13" s="10"/>
      <c r="L13" s="10"/>
      <c r="M13" s="13"/>
      <c r="N13" s="10"/>
      <c r="O13" s="10"/>
      <c r="P13" s="10"/>
      <c r="Q13" s="78"/>
      <c r="R13" s="78"/>
      <c r="S13" s="78"/>
      <c r="T13" s="6" t="s">
        <v>259</v>
      </c>
      <c r="U13" s="92" t="s">
        <v>267</v>
      </c>
      <c r="V13" s="104">
        <v>8.4000000000000005E-2</v>
      </c>
      <c r="W13" s="38" t="s">
        <v>272</v>
      </c>
      <c r="X13" s="18"/>
      <c r="Y13" s="18">
        <f t="shared" si="0"/>
        <v>8.4000000000000005E-2</v>
      </c>
      <c r="Z13" s="18"/>
      <c r="AA13" s="18"/>
      <c r="AB13" s="18"/>
    </row>
    <row r="14" spans="1:28" x14ac:dyDescent="0.25">
      <c r="A14" s="3"/>
      <c r="B14" s="91"/>
      <c r="C14" s="10"/>
      <c r="D14" s="42"/>
      <c r="E14" s="78"/>
      <c r="F14" s="78"/>
      <c r="G14" s="78"/>
      <c r="H14" s="78"/>
      <c r="I14" s="78"/>
      <c r="J14" s="123"/>
      <c r="K14" s="10"/>
      <c r="L14" s="10"/>
      <c r="M14" s="13"/>
      <c r="N14" s="10"/>
      <c r="O14" s="10"/>
      <c r="P14" s="10"/>
      <c r="Q14" s="78"/>
      <c r="R14" s="78"/>
      <c r="S14" s="78"/>
      <c r="T14" s="6" t="s">
        <v>260</v>
      </c>
      <c r="U14" s="92" t="s">
        <v>267</v>
      </c>
      <c r="V14" s="104">
        <v>5.3999999999999999E-2</v>
      </c>
      <c r="W14" s="38" t="s">
        <v>272</v>
      </c>
      <c r="X14" s="18"/>
      <c r="Y14" s="18">
        <f t="shared" si="0"/>
        <v>5.3999999999999999E-2</v>
      </c>
      <c r="Z14" s="18"/>
      <c r="AA14" s="18"/>
      <c r="AB14" s="18"/>
    </row>
    <row r="15" spans="1:28" x14ac:dyDescent="0.25">
      <c r="A15" s="3"/>
      <c r="B15" s="91"/>
      <c r="C15" s="10"/>
      <c r="D15" s="42"/>
      <c r="E15" s="78"/>
      <c r="F15" s="78"/>
      <c r="G15" s="78"/>
      <c r="H15" s="78"/>
      <c r="I15" s="78"/>
      <c r="J15" s="123"/>
      <c r="K15" s="10"/>
      <c r="L15" s="10"/>
      <c r="M15" s="13"/>
      <c r="N15" s="10"/>
      <c r="O15" s="10"/>
      <c r="P15" s="10"/>
      <c r="Q15" s="78"/>
      <c r="R15" s="78"/>
      <c r="S15" s="78"/>
      <c r="T15" s="6" t="s">
        <v>261</v>
      </c>
      <c r="U15" s="92" t="s">
        <v>267</v>
      </c>
      <c r="V15" s="104">
        <v>4.8000000000000001E-2</v>
      </c>
      <c r="W15" s="38" t="s">
        <v>272</v>
      </c>
      <c r="X15" s="18"/>
      <c r="Y15" s="18">
        <f t="shared" si="0"/>
        <v>4.8000000000000001E-2</v>
      </c>
      <c r="Z15" s="18"/>
      <c r="AA15" s="18"/>
      <c r="AB15" s="18"/>
    </row>
    <row r="16" spans="1:28" x14ac:dyDescent="0.25">
      <c r="A16" s="3"/>
      <c r="B16" s="91"/>
      <c r="C16" s="10"/>
      <c r="D16" s="42"/>
      <c r="E16" s="78"/>
      <c r="F16" s="78"/>
      <c r="G16" s="78"/>
      <c r="H16" s="78"/>
      <c r="I16" s="78"/>
      <c r="J16" s="123"/>
      <c r="K16" s="10"/>
      <c r="L16" s="10"/>
      <c r="M16" s="13"/>
      <c r="N16" s="10"/>
      <c r="O16" s="10"/>
      <c r="P16" s="10"/>
      <c r="Q16" s="78"/>
      <c r="R16" s="78"/>
      <c r="S16" s="78"/>
      <c r="T16" s="6" t="s">
        <v>262</v>
      </c>
      <c r="U16" s="124" t="s">
        <v>267</v>
      </c>
      <c r="V16" s="104">
        <v>0.08</v>
      </c>
      <c r="W16" s="44" t="s">
        <v>273</v>
      </c>
      <c r="X16" s="18"/>
      <c r="Y16" s="18">
        <f t="shared" si="0"/>
        <v>0.08</v>
      </c>
      <c r="Z16" s="18"/>
      <c r="AA16" s="18"/>
      <c r="AB16" s="18"/>
    </row>
    <row r="17" spans="1:28" x14ac:dyDescent="0.25">
      <c r="A17" s="3"/>
      <c r="B17" s="91"/>
      <c r="C17" s="10"/>
      <c r="D17" s="42"/>
      <c r="E17" s="78"/>
      <c r="F17" s="78"/>
      <c r="G17" s="78"/>
      <c r="H17" s="78"/>
      <c r="I17" s="78"/>
      <c r="J17" s="123"/>
      <c r="K17" s="10"/>
      <c r="L17" s="10"/>
      <c r="M17" s="13"/>
      <c r="N17" s="10"/>
      <c r="O17" s="10"/>
      <c r="P17" s="10"/>
      <c r="Q17" s="78"/>
      <c r="R17" s="78"/>
      <c r="S17" s="78"/>
      <c r="T17" s="6" t="s">
        <v>263</v>
      </c>
      <c r="U17" s="92" t="s">
        <v>268</v>
      </c>
      <c r="V17" s="104">
        <v>4.7E-2</v>
      </c>
      <c r="W17" s="38" t="s">
        <v>274</v>
      </c>
      <c r="X17" s="18"/>
      <c r="Y17" s="18">
        <f t="shared" si="0"/>
        <v>4.7E-2</v>
      </c>
      <c r="Z17" s="18"/>
      <c r="AA17" s="18"/>
      <c r="AB17" s="18"/>
    </row>
    <row r="18" spans="1:28" x14ac:dyDescent="0.25">
      <c r="A18" s="3"/>
      <c r="B18" s="91"/>
      <c r="C18" s="10"/>
      <c r="D18" s="42"/>
      <c r="E18" s="78"/>
      <c r="F18" s="78"/>
      <c r="G18" s="78"/>
      <c r="H18" s="78"/>
      <c r="I18" s="78"/>
      <c r="J18" s="123"/>
      <c r="K18" s="10"/>
      <c r="L18" s="10"/>
      <c r="M18" s="13"/>
      <c r="N18" s="10"/>
      <c r="O18" s="10"/>
      <c r="P18" s="10"/>
      <c r="Q18" s="78"/>
      <c r="R18" s="78"/>
      <c r="S18" s="78"/>
      <c r="T18" s="6" t="s">
        <v>264</v>
      </c>
      <c r="U18" s="92" t="s">
        <v>268</v>
      </c>
      <c r="V18" s="104">
        <v>3.9E-2</v>
      </c>
      <c r="W18" s="44" t="s">
        <v>274</v>
      </c>
      <c r="X18" s="18"/>
      <c r="Y18" s="18">
        <f t="shared" si="0"/>
        <v>3.9E-2</v>
      </c>
      <c r="Z18" s="18"/>
      <c r="AA18" s="18"/>
      <c r="AB18" s="18"/>
    </row>
    <row r="19" spans="1:28" x14ac:dyDescent="0.25">
      <c r="A19" s="3"/>
      <c r="B19" s="91"/>
      <c r="C19" s="10"/>
      <c r="D19" s="42"/>
      <c r="E19" s="78"/>
      <c r="F19" s="78"/>
      <c r="G19" s="78"/>
      <c r="H19" s="78"/>
      <c r="I19" s="78"/>
      <c r="J19" s="123"/>
      <c r="K19" s="10"/>
      <c r="L19" s="10"/>
      <c r="M19" s="13"/>
      <c r="N19" s="10"/>
      <c r="O19" s="10"/>
      <c r="P19" s="10"/>
      <c r="Q19" s="78"/>
      <c r="R19" s="78"/>
      <c r="S19" s="78"/>
      <c r="T19" s="6" t="s">
        <v>265</v>
      </c>
      <c r="U19" s="92" t="s">
        <v>268</v>
      </c>
      <c r="V19" s="104">
        <v>0.03</v>
      </c>
      <c r="W19" s="44" t="s">
        <v>275</v>
      </c>
      <c r="X19" s="18"/>
      <c r="Y19" s="18">
        <f t="shared" si="0"/>
        <v>0.03</v>
      </c>
      <c r="Z19" s="18"/>
      <c r="AA19" s="18"/>
      <c r="AB19" s="18"/>
    </row>
    <row r="20" spans="1:28" x14ac:dyDescent="0.25">
      <c r="A20" s="3"/>
      <c r="B20" s="91"/>
      <c r="C20" s="10"/>
      <c r="D20" s="42"/>
      <c r="E20" s="78"/>
      <c r="F20" s="78"/>
      <c r="G20" s="78"/>
      <c r="H20" s="78"/>
      <c r="I20" s="78"/>
      <c r="J20" s="123"/>
      <c r="K20" s="10"/>
      <c r="L20" s="10"/>
      <c r="M20" s="13"/>
      <c r="N20" s="10"/>
      <c r="O20" s="10"/>
      <c r="P20" s="10"/>
      <c r="Q20" s="78"/>
      <c r="R20" s="78"/>
      <c r="S20" s="78"/>
      <c r="T20" s="6" t="s">
        <v>266</v>
      </c>
      <c r="U20" s="92" t="s">
        <v>269</v>
      </c>
      <c r="V20" s="103" t="s">
        <v>277</v>
      </c>
      <c r="W20" s="44" t="s">
        <v>276</v>
      </c>
      <c r="X20" s="18"/>
      <c r="Y20" s="20">
        <f>0.29</f>
        <v>0.28999999999999998</v>
      </c>
      <c r="Z20" s="18"/>
      <c r="AA20" s="18"/>
      <c r="AB20" s="18"/>
    </row>
    <row r="21" spans="1:28" x14ac:dyDescent="0.25">
      <c r="A21" s="3"/>
      <c r="B21" s="91"/>
      <c r="C21" s="10"/>
      <c r="D21" s="42"/>
      <c r="E21" s="78"/>
      <c r="F21" s="78"/>
      <c r="G21" s="78"/>
      <c r="H21" s="78"/>
      <c r="I21" s="78"/>
      <c r="J21" s="123"/>
      <c r="K21" s="10"/>
      <c r="L21" s="10"/>
      <c r="M21" s="13"/>
      <c r="N21" s="10"/>
      <c r="O21" s="10"/>
      <c r="P21" s="10"/>
      <c r="Q21" s="78"/>
      <c r="R21" s="78"/>
      <c r="S21" s="78"/>
      <c r="T21" s="6" t="s">
        <v>266</v>
      </c>
      <c r="U21" s="92" t="s">
        <v>269</v>
      </c>
      <c r="V21" s="103" t="s">
        <v>277</v>
      </c>
      <c r="W21" s="44" t="s">
        <v>276</v>
      </c>
      <c r="X21" s="18"/>
      <c r="Y21" s="20">
        <f>0.29</f>
        <v>0.28999999999999998</v>
      </c>
      <c r="Z21" s="18"/>
      <c r="AA21" s="18"/>
      <c r="AB21" s="18"/>
    </row>
    <row r="22" spans="1:28" ht="26.25" x14ac:dyDescent="0.25">
      <c r="A22" s="81" t="s">
        <v>1241</v>
      </c>
      <c r="B22" s="82"/>
      <c r="C22" s="83"/>
      <c r="D22" s="84"/>
      <c r="E22" s="85"/>
      <c r="F22" s="85"/>
      <c r="G22" s="85"/>
      <c r="H22" s="85"/>
      <c r="I22" s="85"/>
      <c r="J22" s="86" t="s">
        <v>1441</v>
      </c>
      <c r="K22" s="79" t="s">
        <v>1413</v>
      </c>
      <c r="L22" s="87" t="s">
        <v>25</v>
      </c>
      <c r="M22" s="13"/>
      <c r="N22" s="83"/>
      <c r="O22" s="83"/>
      <c r="P22" s="83"/>
      <c r="Q22" s="85"/>
      <c r="R22" s="85"/>
      <c r="S22" s="85"/>
      <c r="T22" s="88" t="s">
        <v>60</v>
      </c>
      <c r="U22" s="89">
        <v>1972</v>
      </c>
      <c r="V22" s="89">
        <v>0.32</v>
      </c>
      <c r="W22" s="90" t="s">
        <v>30</v>
      </c>
      <c r="X22" s="17">
        <f>V22</f>
        <v>0.32</v>
      </c>
      <c r="Y22" s="18"/>
      <c r="Z22" s="18"/>
      <c r="AA22" s="18"/>
      <c r="AB22" s="19">
        <v>500</v>
      </c>
    </row>
    <row r="23" spans="1:28" x14ac:dyDescent="0.25">
      <c r="A23" s="3"/>
      <c r="B23" s="91"/>
      <c r="C23" s="10"/>
      <c r="D23" s="42"/>
      <c r="E23" s="78"/>
      <c r="F23" s="78"/>
      <c r="G23" s="78"/>
      <c r="H23" s="78"/>
      <c r="I23" s="78"/>
      <c r="J23" s="123"/>
      <c r="K23" s="10"/>
      <c r="L23" s="10"/>
      <c r="M23" s="13"/>
      <c r="N23" s="10"/>
      <c r="O23" s="10"/>
      <c r="P23" s="10"/>
      <c r="Q23" s="78"/>
      <c r="R23" s="78"/>
      <c r="S23" s="78"/>
      <c r="T23" s="6" t="s">
        <v>278</v>
      </c>
      <c r="U23" s="47" t="s">
        <v>211</v>
      </c>
      <c r="V23" s="2">
        <v>0.03</v>
      </c>
      <c r="W23" s="44" t="s">
        <v>293</v>
      </c>
      <c r="X23" s="18"/>
      <c r="Y23" s="21">
        <f>V23</f>
        <v>0.03</v>
      </c>
      <c r="Z23" s="18"/>
      <c r="AA23" s="18"/>
      <c r="AB23" s="18"/>
    </row>
    <row r="24" spans="1:28" x14ac:dyDescent="0.25">
      <c r="A24" s="3"/>
      <c r="B24" s="91"/>
      <c r="C24" s="10"/>
      <c r="D24" s="42"/>
      <c r="E24" s="78"/>
      <c r="F24" s="78"/>
      <c r="G24" s="78"/>
      <c r="H24" s="78"/>
      <c r="I24" s="78"/>
      <c r="J24" s="123"/>
      <c r="K24" s="10"/>
      <c r="L24" s="10"/>
      <c r="M24" s="13"/>
      <c r="N24" s="10"/>
      <c r="O24" s="10"/>
      <c r="P24" s="10"/>
      <c r="Q24" s="78"/>
      <c r="R24" s="78"/>
      <c r="S24" s="78"/>
      <c r="T24" s="6" t="s">
        <v>279</v>
      </c>
      <c r="U24" s="47" t="s">
        <v>211</v>
      </c>
      <c r="V24" s="2">
        <v>5.6000000000000001E-2</v>
      </c>
      <c r="W24" s="44" t="s">
        <v>293</v>
      </c>
      <c r="X24" s="18"/>
      <c r="Y24" s="21">
        <f t="shared" ref="Y24:Y34" si="1">V24</f>
        <v>5.6000000000000001E-2</v>
      </c>
      <c r="Z24" s="18"/>
      <c r="AA24" s="18"/>
      <c r="AB24" s="18"/>
    </row>
    <row r="25" spans="1:28" ht="25.5" x14ac:dyDescent="0.25">
      <c r="A25" s="3"/>
      <c r="B25" s="91"/>
      <c r="C25" s="10"/>
      <c r="D25" s="42"/>
      <c r="E25" s="78"/>
      <c r="F25" s="78"/>
      <c r="G25" s="78"/>
      <c r="H25" s="78"/>
      <c r="I25" s="78"/>
      <c r="J25" s="123"/>
      <c r="K25" s="10"/>
      <c r="L25" s="10"/>
      <c r="M25" s="13"/>
      <c r="N25" s="10"/>
      <c r="O25" s="10"/>
      <c r="P25" s="10"/>
      <c r="Q25" s="78"/>
      <c r="R25" s="78"/>
      <c r="S25" s="78"/>
      <c r="T25" s="6" t="s">
        <v>280</v>
      </c>
      <c r="U25" s="47" t="s">
        <v>290</v>
      </c>
      <c r="V25" s="47" t="s">
        <v>291</v>
      </c>
      <c r="W25" s="44" t="s">
        <v>311</v>
      </c>
      <c r="X25" s="18"/>
      <c r="Y25" s="22">
        <v>0.29599999999999999</v>
      </c>
      <c r="Z25" s="18"/>
      <c r="AA25" s="18"/>
      <c r="AB25" s="18"/>
    </row>
    <row r="26" spans="1:28" x14ac:dyDescent="0.25">
      <c r="A26" s="3"/>
      <c r="B26" s="91"/>
      <c r="C26" s="10"/>
      <c r="D26" s="42"/>
      <c r="E26" s="78"/>
      <c r="F26" s="78"/>
      <c r="G26" s="78"/>
      <c r="H26" s="78"/>
      <c r="I26" s="78"/>
      <c r="J26" s="123"/>
      <c r="K26" s="10"/>
      <c r="L26" s="10"/>
      <c r="M26" s="13"/>
      <c r="N26" s="10"/>
      <c r="O26" s="10"/>
      <c r="P26" s="10"/>
      <c r="Q26" s="78"/>
      <c r="R26" s="78"/>
      <c r="S26" s="78"/>
      <c r="T26" s="9" t="s">
        <v>281</v>
      </c>
      <c r="U26" s="81" t="s">
        <v>268</v>
      </c>
      <c r="V26" s="97">
        <v>7.0000000000000007E-2</v>
      </c>
      <c r="W26" s="38" t="s">
        <v>294</v>
      </c>
      <c r="X26" s="18"/>
      <c r="Y26" s="18">
        <f t="shared" si="1"/>
        <v>7.0000000000000007E-2</v>
      </c>
      <c r="Z26" s="18"/>
      <c r="AA26" s="18"/>
      <c r="AB26" s="18"/>
    </row>
    <row r="27" spans="1:28" x14ac:dyDescent="0.25">
      <c r="A27" s="3"/>
      <c r="B27" s="91"/>
      <c r="C27" s="10"/>
      <c r="D27" s="42"/>
      <c r="E27" s="78"/>
      <c r="F27" s="78"/>
      <c r="G27" s="78"/>
      <c r="H27" s="78"/>
      <c r="I27" s="78"/>
      <c r="J27" s="123"/>
      <c r="K27" s="10"/>
      <c r="L27" s="10"/>
      <c r="M27" s="13"/>
      <c r="N27" s="10"/>
      <c r="O27" s="10"/>
      <c r="P27" s="10"/>
      <c r="Q27" s="78"/>
      <c r="R27" s="78"/>
      <c r="S27" s="78"/>
      <c r="T27" s="6" t="s">
        <v>282</v>
      </c>
      <c r="U27" s="47" t="s">
        <v>219</v>
      </c>
      <c r="V27" s="47" t="s">
        <v>292</v>
      </c>
      <c r="W27" s="44" t="s">
        <v>295</v>
      </c>
      <c r="X27" s="18"/>
      <c r="Y27" s="22">
        <v>0.22</v>
      </c>
      <c r="Z27" s="18"/>
      <c r="AA27" s="18"/>
      <c r="AB27" s="18"/>
    </row>
    <row r="28" spans="1:28" x14ac:dyDescent="0.25">
      <c r="A28" s="3"/>
      <c r="B28" s="91"/>
      <c r="C28" s="10"/>
      <c r="D28" s="42"/>
      <c r="E28" s="78"/>
      <c r="F28" s="78"/>
      <c r="G28" s="78"/>
      <c r="H28" s="78"/>
      <c r="I28" s="78"/>
      <c r="J28" s="123"/>
      <c r="K28" s="10"/>
      <c r="L28" s="10"/>
      <c r="M28" s="13"/>
      <c r="N28" s="10"/>
      <c r="O28" s="10"/>
      <c r="P28" s="10"/>
      <c r="Q28" s="78"/>
      <c r="R28" s="78"/>
      <c r="S28" s="78"/>
      <c r="T28" s="6" t="s">
        <v>283</v>
      </c>
      <c r="U28" s="47" t="s">
        <v>211</v>
      </c>
      <c r="V28" s="2">
        <v>0.08</v>
      </c>
      <c r="W28" s="44" t="s">
        <v>296</v>
      </c>
      <c r="X28" s="18"/>
      <c r="Y28" s="18">
        <f t="shared" si="1"/>
        <v>0.08</v>
      </c>
      <c r="Z28" s="18"/>
      <c r="AA28" s="18"/>
      <c r="AB28" s="18"/>
    </row>
    <row r="29" spans="1:28" x14ac:dyDescent="0.25">
      <c r="A29" s="3"/>
      <c r="B29" s="91"/>
      <c r="C29" s="10"/>
      <c r="D29" s="42"/>
      <c r="E29" s="78"/>
      <c r="F29" s="78"/>
      <c r="G29" s="78"/>
      <c r="H29" s="78"/>
      <c r="I29" s="78"/>
      <c r="J29" s="123"/>
      <c r="K29" s="10"/>
      <c r="L29" s="10"/>
      <c r="M29" s="13"/>
      <c r="N29" s="10"/>
      <c r="O29" s="10"/>
      <c r="P29" s="10"/>
      <c r="Q29" s="78"/>
      <c r="R29" s="78"/>
      <c r="S29" s="78"/>
      <c r="T29" s="6" t="s">
        <v>284</v>
      </c>
      <c r="U29" s="47" t="s">
        <v>211</v>
      </c>
      <c r="V29" s="2">
        <v>6.8000000000000005E-2</v>
      </c>
      <c r="W29" s="44" t="s">
        <v>296</v>
      </c>
      <c r="X29" s="18"/>
      <c r="Y29" s="18">
        <f t="shared" si="1"/>
        <v>6.8000000000000005E-2</v>
      </c>
      <c r="Z29" s="18"/>
      <c r="AA29" s="18"/>
      <c r="AB29" s="18"/>
    </row>
    <row r="30" spans="1:28" x14ac:dyDescent="0.25">
      <c r="A30" s="3"/>
      <c r="B30" s="91"/>
      <c r="C30" s="10"/>
      <c r="D30" s="42"/>
      <c r="E30" s="78"/>
      <c r="F30" s="78"/>
      <c r="G30" s="78"/>
      <c r="H30" s="78"/>
      <c r="I30" s="78"/>
      <c r="J30" s="123"/>
      <c r="K30" s="10"/>
      <c r="L30" s="10"/>
      <c r="M30" s="13"/>
      <c r="N30" s="10"/>
      <c r="O30" s="10"/>
      <c r="P30" s="10"/>
      <c r="Q30" s="78"/>
      <c r="R30" s="78"/>
      <c r="S30" s="78"/>
      <c r="T30" s="6" t="s">
        <v>285</v>
      </c>
      <c r="U30" s="47" t="s">
        <v>216</v>
      </c>
      <c r="V30" s="2">
        <v>0.10199999999999999</v>
      </c>
      <c r="W30" s="44" t="s">
        <v>270</v>
      </c>
      <c r="X30" s="18"/>
      <c r="Y30" s="21">
        <f t="shared" si="1"/>
        <v>0.10199999999999999</v>
      </c>
      <c r="Z30" s="18"/>
      <c r="AA30" s="18"/>
      <c r="AB30" s="18"/>
    </row>
    <row r="31" spans="1:28" x14ac:dyDescent="0.25">
      <c r="A31" s="3"/>
      <c r="B31" s="91"/>
      <c r="C31" s="10"/>
      <c r="D31" s="42"/>
      <c r="E31" s="78"/>
      <c r="F31" s="78"/>
      <c r="G31" s="78"/>
      <c r="H31" s="78"/>
      <c r="I31" s="78"/>
      <c r="J31" s="123"/>
      <c r="K31" s="10"/>
      <c r="L31" s="10"/>
      <c r="M31" s="13"/>
      <c r="N31" s="10"/>
      <c r="O31" s="10"/>
      <c r="P31" s="10"/>
      <c r="Q31" s="78"/>
      <c r="R31" s="78"/>
      <c r="S31" s="78"/>
      <c r="T31" s="6" t="s">
        <v>286</v>
      </c>
      <c r="U31" s="47" t="s">
        <v>216</v>
      </c>
      <c r="V31" s="2">
        <v>0.09</v>
      </c>
      <c r="W31" s="44" t="s">
        <v>270</v>
      </c>
      <c r="X31" s="18"/>
      <c r="Y31" s="21">
        <f t="shared" si="1"/>
        <v>0.09</v>
      </c>
      <c r="Z31" s="18"/>
      <c r="AA31" s="18"/>
      <c r="AB31" s="18"/>
    </row>
    <row r="32" spans="1:28" x14ac:dyDescent="0.25">
      <c r="A32" s="3"/>
      <c r="B32" s="91"/>
      <c r="C32" s="10"/>
      <c r="D32" s="42"/>
      <c r="E32" s="78"/>
      <c r="F32" s="78"/>
      <c r="G32" s="78"/>
      <c r="H32" s="78"/>
      <c r="I32" s="78"/>
      <c r="J32" s="123"/>
      <c r="K32" s="10"/>
      <c r="L32" s="10"/>
      <c r="M32" s="13"/>
      <c r="N32" s="10"/>
      <c r="O32" s="10"/>
      <c r="P32" s="10"/>
      <c r="Q32" s="78"/>
      <c r="R32" s="78"/>
      <c r="S32" s="78"/>
      <c r="T32" s="6" t="s">
        <v>287</v>
      </c>
      <c r="U32" s="47" t="s">
        <v>216</v>
      </c>
      <c r="V32" s="2">
        <v>0.05</v>
      </c>
      <c r="W32" s="44" t="s">
        <v>270</v>
      </c>
      <c r="X32" s="18"/>
      <c r="Y32" s="18">
        <f t="shared" si="1"/>
        <v>0.05</v>
      </c>
      <c r="Z32" s="18"/>
      <c r="AA32" s="18"/>
      <c r="AB32" s="18"/>
    </row>
    <row r="33" spans="1:28" x14ac:dyDescent="0.25">
      <c r="A33" s="3"/>
      <c r="B33" s="91"/>
      <c r="C33" s="10"/>
      <c r="D33" s="42"/>
      <c r="E33" s="78"/>
      <c r="F33" s="78"/>
      <c r="G33" s="78"/>
      <c r="H33" s="78"/>
      <c r="I33" s="78"/>
      <c r="J33" s="123"/>
      <c r="K33" s="10"/>
      <c r="L33" s="10"/>
      <c r="M33" s="13"/>
      <c r="N33" s="10"/>
      <c r="O33" s="10"/>
      <c r="P33" s="10"/>
      <c r="Q33" s="78"/>
      <c r="R33" s="78"/>
      <c r="S33" s="78"/>
      <c r="T33" s="6" t="s">
        <v>288</v>
      </c>
      <c r="U33" s="47" t="s">
        <v>216</v>
      </c>
      <c r="V33" s="2">
        <v>0.1</v>
      </c>
      <c r="W33" s="44" t="s">
        <v>297</v>
      </c>
      <c r="X33" s="18"/>
      <c r="Y33" s="21">
        <f t="shared" si="1"/>
        <v>0.1</v>
      </c>
      <c r="Z33" s="18"/>
      <c r="AA33" s="18"/>
      <c r="AB33" s="18"/>
    </row>
    <row r="34" spans="1:28" x14ac:dyDescent="0.25">
      <c r="A34" s="3"/>
      <c r="B34" s="91"/>
      <c r="C34" s="10"/>
      <c r="D34" s="42"/>
      <c r="E34" s="78"/>
      <c r="F34" s="78"/>
      <c r="G34" s="78"/>
      <c r="H34" s="78"/>
      <c r="I34" s="78"/>
      <c r="J34" s="123"/>
      <c r="K34" s="10"/>
      <c r="L34" s="10"/>
      <c r="M34" s="13"/>
      <c r="N34" s="10"/>
      <c r="O34" s="10"/>
      <c r="P34" s="10"/>
      <c r="Q34" s="78"/>
      <c r="R34" s="78"/>
      <c r="S34" s="78"/>
      <c r="T34" s="6" t="s">
        <v>289</v>
      </c>
      <c r="U34" s="47" t="s">
        <v>249</v>
      </c>
      <c r="V34" s="2">
        <v>3.4000000000000002E-2</v>
      </c>
      <c r="W34" s="44" t="s">
        <v>298</v>
      </c>
      <c r="X34" s="18"/>
      <c r="Y34" s="21">
        <f t="shared" si="1"/>
        <v>3.4000000000000002E-2</v>
      </c>
      <c r="Z34" s="18"/>
      <c r="AA34" s="18"/>
      <c r="AB34" s="18"/>
    </row>
    <row r="35" spans="1:28" ht="26.25" x14ac:dyDescent="0.25">
      <c r="A35" s="81" t="s">
        <v>1242</v>
      </c>
      <c r="B35" s="91"/>
      <c r="C35" s="10"/>
      <c r="D35" s="42"/>
      <c r="E35" s="78"/>
      <c r="F35" s="78"/>
      <c r="G35" s="78"/>
      <c r="H35" s="78"/>
      <c r="I35" s="78"/>
      <c r="J35" s="47" t="s">
        <v>1442</v>
      </c>
      <c r="K35" s="79" t="s">
        <v>1413</v>
      </c>
      <c r="L35" s="47" t="s">
        <v>22</v>
      </c>
      <c r="M35" s="13"/>
      <c r="N35" s="10"/>
      <c r="O35" s="10"/>
      <c r="P35" s="10"/>
      <c r="Q35" s="78"/>
      <c r="R35" s="78"/>
      <c r="S35" s="78"/>
      <c r="T35" s="39" t="s">
        <v>61</v>
      </c>
      <c r="U35" s="2">
        <v>1977</v>
      </c>
      <c r="V35" s="2">
        <v>0.36</v>
      </c>
      <c r="W35" s="44" t="s">
        <v>201</v>
      </c>
      <c r="X35" s="17">
        <f>V35</f>
        <v>0.36</v>
      </c>
      <c r="Y35" s="18"/>
      <c r="Z35" s="18"/>
      <c r="AA35" s="18"/>
      <c r="AB35" s="19">
        <v>800</v>
      </c>
    </row>
    <row r="36" spans="1:28" x14ac:dyDescent="0.25">
      <c r="A36" s="3"/>
      <c r="B36" s="91"/>
      <c r="C36" s="10"/>
      <c r="D36" s="42"/>
      <c r="E36" s="78"/>
      <c r="F36" s="78"/>
      <c r="G36" s="78"/>
      <c r="H36" s="78"/>
      <c r="I36" s="78"/>
      <c r="J36" s="123"/>
      <c r="K36" s="10"/>
      <c r="L36" s="10"/>
      <c r="M36" s="13"/>
      <c r="N36" s="10"/>
      <c r="O36" s="10"/>
      <c r="P36" s="10"/>
      <c r="Q36" s="78"/>
      <c r="R36" s="78"/>
      <c r="S36" s="78"/>
      <c r="T36" s="6" t="s">
        <v>299</v>
      </c>
      <c r="U36" s="47" t="s">
        <v>208</v>
      </c>
      <c r="V36" s="47" t="s">
        <v>1422</v>
      </c>
      <c r="W36" s="44" t="s">
        <v>309</v>
      </c>
      <c r="X36" s="18"/>
      <c r="Y36" s="22">
        <v>0.11799999999999999</v>
      </c>
      <c r="Z36" s="18"/>
      <c r="AA36" s="18"/>
      <c r="AB36" s="18"/>
    </row>
    <row r="37" spans="1:28" ht="25.5" x14ac:dyDescent="0.25">
      <c r="A37" s="3"/>
      <c r="B37" s="91"/>
      <c r="C37" s="10"/>
      <c r="D37" s="42"/>
      <c r="E37" s="78"/>
      <c r="F37" s="78"/>
      <c r="G37" s="78"/>
      <c r="H37" s="78"/>
      <c r="I37" s="78"/>
      <c r="J37" s="123"/>
      <c r="K37" s="10"/>
      <c r="L37" s="10"/>
      <c r="M37" s="13"/>
      <c r="N37" s="10"/>
      <c r="O37" s="10"/>
      <c r="P37" s="10"/>
      <c r="Q37" s="78"/>
      <c r="R37" s="78"/>
      <c r="S37" s="78"/>
      <c r="T37" s="6" t="s">
        <v>300</v>
      </c>
      <c r="U37" s="47" t="s">
        <v>237</v>
      </c>
      <c r="V37" s="81" t="s">
        <v>305</v>
      </c>
      <c r="W37" s="38" t="s">
        <v>312</v>
      </c>
      <c r="X37" s="18"/>
      <c r="Y37" s="22">
        <v>0.29399999999999998</v>
      </c>
      <c r="Z37" s="18"/>
      <c r="AA37" s="18"/>
      <c r="AB37" s="18"/>
    </row>
    <row r="38" spans="1:28" x14ac:dyDescent="0.25">
      <c r="A38" s="3"/>
      <c r="B38" s="91"/>
      <c r="C38" s="10"/>
      <c r="D38" s="42"/>
      <c r="E38" s="78"/>
      <c r="F38" s="78"/>
      <c r="G38" s="78"/>
      <c r="H38" s="78"/>
      <c r="I38" s="78"/>
      <c r="J38" s="123"/>
      <c r="K38" s="10"/>
      <c r="L38" s="10"/>
      <c r="M38" s="13"/>
      <c r="N38" s="10"/>
      <c r="O38" s="10"/>
      <c r="P38" s="10"/>
      <c r="Q38" s="78"/>
      <c r="R38" s="78"/>
      <c r="S38" s="78"/>
      <c r="T38" s="6" t="s">
        <v>301</v>
      </c>
      <c r="U38" s="47" t="s">
        <v>237</v>
      </c>
      <c r="V38" s="47" t="s">
        <v>306</v>
      </c>
      <c r="W38" s="44" t="s">
        <v>310</v>
      </c>
      <c r="X38" s="18"/>
      <c r="Y38" s="22">
        <v>0.68</v>
      </c>
      <c r="Z38" s="18"/>
      <c r="AA38" s="18"/>
      <c r="AB38" s="18"/>
    </row>
    <row r="39" spans="1:28" x14ac:dyDescent="0.25">
      <c r="A39" s="3"/>
      <c r="B39" s="91"/>
      <c r="C39" s="10"/>
      <c r="D39" s="42"/>
      <c r="E39" s="78"/>
      <c r="F39" s="78"/>
      <c r="G39" s="78"/>
      <c r="H39" s="78"/>
      <c r="I39" s="78"/>
      <c r="J39" s="123"/>
      <c r="K39" s="10"/>
      <c r="L39" s="10"/>
      <c r="M39" s="13"/>
      <c r="N39" s="10"/>
      <c r="O39" s="10"/>
      <c r="P39" s="10"/>
      <c r="Q39" s="78"/>
      <c r="R39" s="78"/>
      <c r="S39" s="78"/>
      <c r="T39" s="9" t="s">
        <v>302</v>
      </c>
      <c r="U39" s="47" t="s">
        <v>237</v>
      </c>
      <c r="V39" s="47" t="s">
        <v>306</v>
      </c>
      <c r="W39" s="44" t="s">
        <v>310</v>
      </c>
      <c r="X39" s="18"/>
      <c r="Y39" s="22">
        <v>0.68</v>
      </c>
      <c r="Z39" s="18"/>
      <c r="AA39" s="18"/>
      <c r="AB39" s="18"/>
    </row>
    <row r="40" spans="1:28" x14ac:dyDescent="0.25">
      <c r="A40" s="3"/>
      <c r="B40" s="91"/>
      <c r="C40" s="10"/>
      <c r="D40" s="42"/>
      <c r="E40" s="78"/>
      <c r="F40" s="78"/>
      <c r="G40" s="78"/>
      <c r="H40" s="78"/>
      <c r="I40" s="78"/>
      <c r="J40" s="123"/>
      <c r="K40" s="10"/>
      <c r="L40" s="10"/>
      <c r="M40" s="13"/>
      <c r="N40" s="10"/>
      <c r="O40" s="10"/>
      <c r="P40" s="10"/>
      <c r="Q40" s="78"/>
      <c r="R40" s="78"/>
      <c r="S40" s="78"/>
      <c r="T40" s="6" t="s">
        <v>303</v>
      </c>
      <c r="U40" s="47" t="s">
        <v>237</v>
      </c>
      <c r="V40" s="47" t="s">
        <v>307</v>
      </c>
      <c r="W40" s="44" t="s">
        <v>309</v>
      </c>
      <c r="X40" s="18"/>
      <c r="Y40" s="22">
        <v>0.156</v>
      </c>
      <c r="Z40" s="18"/>
      <c r="AA40" s="18"/>
      <c r="AB40" s="18"/>
    </row>
    <row r="41" spans="1:28" x14ac:dyDescent="0.25">
      <c r="A41" s="3"/>
      <c r="B41" s="91"/>
      <c r="C41" s="10"/>
      <c r="D41" s="42"/>
      <c r="E41" s="78"/>
      <c r="F41" s="78"/>
      <c r="G41" s="78"/>
      <c r="H41" s="78"/>
      <c r="I41" s="78"/>
      <c r="J41" s="123"/>
      <c r="K41" s="10"/>
      <c r="L41" s="10"/>
      <c r="M41" s="13"/>
      <c r="N41" s="10"/>
      <c r="O41" s="10"/>
      <c r="P41" s="10"/>
      <c r="Q41" s="78"/>
      <c r="R41" s="78"/>
      <c r="S41" s="78"/>
      <c r="T41" s="6" t="s">
        <v>304</v>
      </c>
      <c r="U41" s="47" t="s">
        <v>211</v>
      </c>
      <c r="V41" s="47" t="s">
        <v>308</v>
      </c>
      <c r="W41" s="44" t="s">
        <v>309</v>
      </c>
      <c r="X41" s="18"/>
      <c r="Y41" s="22">
        <v>0.186</v>
      </c>
      <c r="Z41" s="18"/>
      <c r="AA41" s="18"/>
      <c r="AB41" s="18"/>
    </row>
    <row r="42" spans="1:28" x14ac:dyDescent="0.25">
      <c r="A42" s="47" t="s">
        <v>1244</v>
      </c>
      <c r="B42" s="64" t="s">
        <v>62</v>
      </c>
      <c r="C42" s="10"/>
      <c r="D42" s="42"/>
      <c r="E42" s="78"/>
      <c r="F42" s="78"/>
      <c r="G42" s="78"/>
      <c r="H42" s="78"/>
      <c r="I42" s="78"/>
      <c r="J42" s="123"/>
      <c r="K42" s="10"/>
      <c r="L42" s="10"/>
      <c r="M42" s="13"/>
      <c r="N42" s="10"/>
      <c r="O42" s="10"/>
      <c r="P42" s="10"/>
      <c r="Q42" s="78"/>
      <c r="R42" s="78"/>
      <c r="S42" s="78"/>
      <c r="T42" s="5" t="s">
        <v>63</v>
      </c>
      <c r="U42" s="2">
        <v>2007</v>
      </c>
      <c r="V42" s="2">
        <v>0.22600000000000001</v>
      </c>
      <c r="W42" s="44" t="s">
        <v>202</v>
      </c>
      <c r="X42" s="17">
        <f>V42</f>
        <v>0.22600000000000001</v>
      </c>
      <c r="Y42" s="18"/>
      <c r="Z42" s="18"/>
      <c r="AA42" s="18"/>
      <c r="AB42" s="18"/>
    </row>
    <row r="43" spans="1:28" x14ac:dyDescent="0.25">
      <c r="A43" s="3"/>
      <c r="B43" s="91"/>
      <c r="C43" s="2">
        <v>2007</v>
      </c>
      <c r="D43" s="5" t="s">
        <v>1235</v>
      </c>
      <c r="E43" s="2">
        <v>2.3260000000000001</v>
      </c>
      <c r="F43" s="47" t="s">
        <v>203</v>
      </c>
      <c r="G43" s="2">
        <v>41</v>
      </c>
      <c r="H43" s="47"/>
      <c r="I43" s="2">
        <v>41</v>
      </c>
      <c r="J43" s="125"/>
      <c r="K43" s="10"/>
      <c r="L43" s="10"/>
      <c r="M43" s="13"/>
      <c r="N43" s="10"/>
      <c r="O43" s="10"/>
      <c r="P43" s="10"/>
      <c r="Q43" s="78"/>
      <c r="R43" s="78"/>
      <c r="S43" s="78"/>
      <c r="T43" s="10"/>
      <c r="U43" s="78"/>
      <c r="V43" s="78"/>
      <c r="W43" s="93"/>
      <c r="X43" s="18"/>
      <c r="Y43" s="18"/>
      <c r="Z43" s="18">
        <f t="shared" ref="Z43:Z53" si="2">E43</f>
        <v>2.3260000000000001</v>
      </c>
      <c r="AA43" s="18"/>
      <c r="AB43" s="18"/>
    </row>
    <row r="44" spans="1:28" ht="26.25" x14ac:dyDescent="0.25">
      <c r="A44" s="47" t="s">
        <v>1260</v>
      </c>
      <c r="B44" s="64"/>
      <c r="C44" s="2">
        <v>2007</v>
      </c>
      <c r="D44" s="5" t="s">
        <v>1236</v>
      </c>
      <c r="E44" s="2">
        <v>0.91100000000000003</v>
      </c>
      <c r="F44" s="47" t="s">
        <v>203</v>
      </c>
      <c r="G44" s="2">
        <v>18</v>
      </c>
      <c r="H44" s="47"/>
      <c r="I44" s="2">
        <v>18</v>
      </c>
      <c r="J44" s="92" t="s">
        <v>1512</v>
      </c>
      <c r="K44" s="79" t="s">
        <v>1415</v>
      </c>
      <c r="L44" s="47" t="s">
        <v>26</v>
      </c>
      <c r="M44" s="5" t="s">
        <v>313</v>
      </c>
      <c r="N44" s="2">
        <v>2007</v>
      </c>
      <c r="O44" s="2">
        <v>1.246</v>
      </c>
      <c r="P44" s="47" t="s">
        <v>315</v>
      </c>
      <c r="Q44" s="2">
        <v>38</v>
      </c>
      <c r="R44" s="47"/>
      <c r="S44" s="2">
        <v>38</v>
      </c>
      <c r="T44" s="10"/>
      <c r="U44" s="78"/>
      <c r="V44" s="78"/>
      <c r="W44" s="93"/>
      <c r="X44" s="18"/>
      <c r="Y44" s="18"/>
      <c r="Z44" s="18">
        <f t="shared" si="2"/>
        <v>0.91100000000000003</v>
      </c>
      <c r="AA44" s="21">
        <f>O44</f>
        <v>1.246</v>
      </c>
      <c r="AB44" s="19">
        <v>250</v>
      </c>
    </row>
    <row r="45" spans="1:28" x14ac:dyDescent="0.25">
      <c r="A45" s="3"/>
      <c r="B45" s="91"/>
      <c r="C45" s="10"/>
      <c r="D45" s="42"/>
      <c r="E45" s="78"/>
      <c r="F45" s="78"/>
      <c r="G45" s="78"/>
      <c r="H45" s="78"/>
      <c r="I45" s="78"/>
      <c r="J45" s="125"/>
      <c r="K45" s="10"/>
      <c r="L45" s="10"/>
      <c r="M45" s="5" t="s">
        <v>314</v>
      </c>
      <c r="N45" s="2">
        <v>2007</v>
      </c>
      <c r="O45" s="2">
        <v>1.587</v>
      </c>
      <c r="P45" s="47" t="s">
        <v>315</v>
      </c>
      <c r="Q45" s="2">
        <v>55</v>
      </c>
      <c r="R45" s="47"/>
      <c r="S45" s="2">
        <v>55</v>
      </c>
      <c r="T45" s="10"/>
      <c r="U45" s="78"/>
      <c r="V45" s="78"/>
      <c r="W45" s="93"/>
      <c r="X45" s="18"/>
      <c r="Y45" s="18"/>
      <c r="Z45" s="18"/>
      <c r="AA45" s="21">
        <f t="shared" ref="AA45:AA46" si="3">O45</f>
        <v>1.587</v>
      </c>
      <c r="AB45" s="18"/>
    </row>
    <row r="46" spans="1:28" x14ac:dyDescent="0.25">
      <c r="A46" s="3"/>
      <c r="B46" s="91"/>
      <c r="C46" s="10"/>
      <c r="D46" s="42"/>
      <c r="E46" s="78"/>
      <c r="F46" s="78"/>
      <c r="G46" s="78"/>
      <c r="H46" s="78"/>
      <c r="I46" s="78"/>
      <c r="J46" s="125"/>
      <c r="K46" s="10"/>
      <c r="L46" s="10"/>
      <c r="M46" s="5" t="s">
        <v>314</v>
      </c>
      <c r="N46" s="2">
        <v>2007</v>
      </c>
      <c r="O46" s="2">
        <v>0.76800000000000002</v>
      </c>
      <c r="P46" s="47" t="s">
        <v>315</v>
      </c>
      <c r="Q46" s="2">
        <v>20</v>
      </c>
      <c r="R46" s="47"/>
      <c r="S46" s="2">
        <v>20</v>
      </c>
      <c r="T46" s="10"/>
      <c r="U46" s="78"/>
      <c r="V46" s="78"/>
      <c r="W46" s="93"/>
      <c r="X46" s="18"/>
      <c r="Y46" s="18"/>
      <c r="Z46" s="18"/>
      <c r="AA46" s="21">
        <f t="shared" si="3"/>
        <v>0.76800000000000002</v>
      </c>
      <c r="AB46" s="18"/>
    </row>
    <row r="47" spans="1:28" ht="25.5" x14ac:dyDescent="0.25">
      <c r="A47" s="3"/>
      <c r="B47" s="91"/>
      <c r="C47" s="2">
        <v>1995</v>
      </c>
      <c r="D47" s="5" t="s">
        <v>1237</v>
      </c>
      <c r="E47" s="2">
        <v>6.5000000000000002E-2</v>
      </c>
      <c r="F47" s="47" t="s">
        <v>203</v>
      </c>
      <c r="G47" s="2">
        <v>2</v>
      </c>
      <c r="H47" s="47"/>
      <c r="I47" s="2">
        <v>2</v>
      </c>
      <c r="J47" s="125"/>
      <c r="K47" s="10"/>
      <c r="L47" s="10"/>
      <c r="M47" s="13"/>
      <c r="N47" s="10"/>
      <c r="O47" s="10"/>
      <c r="P47" s="10"/>
      <c r="Q47" s="78"/>
      <c r="R47" s="78"/>
      <c r="S47" s="78"/>
      <c r="T47" s="44" t="s">
        <v>1384</v>
      </c>
      <c r="U47" s="2">
        <v>1995</v>
      </c>
      <c r="V47" s="2">
        <v>0.02</v>
      </c>
      <c r="W47" s="44" t="s">
        <v>204</v>
      </c>
      <c r="X47" s="17">
        <f t="shared" ref="X47:X48" si="4">V47</f>
        <v>0.02</v>
      </c>
      <c r="Y47" s="18"/>
      <c r="Z47" s="18">
        <f t="shared" si="2"/>
        <v>6.5000000000000002E-2</v>
      </c>
      <c r="AA47" s="18"/>
      <c r="AB47" s="18"/>
    </row>
    <row r="48" spans="1:28" ht="26.25" x14ac:dyDescent="0.25">
      <c r="A48" s="47" t="s">
        <v>1261</v>
      </c>
      <c r="B48" s="91"/>
      <c r="C48" s="2">
        <v>2006</v>
      </c>
      <c r="D48" s="5" t="s">
        <v>64</v>
      </c>
      <c r="E48" s="2">
        <v>0.45600000000000002</v>
      </c>
      <c r="F48" s="47" t="s">
        <v>203</v>
      </c>
      <c r="G48" s="2">
        <v>11</v>
      </c>
      <c r="H48" s="47"/>
      <c r="I48" s="2">
        <v>11</v>
      </c>
      <c r="J48" s="47" t="s">
        <v>1438</v>
      </c>
      <c r="K48" s="79" t="s">
        <v>1415</v>
      </c>
      <c r="L48" s="47" t="s">
        <v>26</v>
      </c>
      <c r="M48" s="13"/>
      <c r="N48" s="10"/>
      <c r="O48" s="10"/>
      <c r="P48" s="10"/>
      <c r="Q48" s="78"/>
      <c r="R48" s="78"/>
      <c r="S48" s="78"/>
      <c r="T48" s="5" t="s">
        <v>65</v>
      </c>
      <c r="U48" s="2">
        <v>2007</v>
      </c>
      <c r="V48" s="2">
        <v>0.03</v>
      </c>
      <c r="W48" s="44" t="s">
        <v>202</v>
      </c>
      <c r="X48" s="17">
        <f t="shared" si="4"/>
        <v>0.03</v>
      </c>
      <c r="Y48" s="18"/>
      <c r="Z48" s="18">
        <f t="shared" si="2"/>
        <v>0.45600000000000002</v>
      </c>
      <c r="AA48" s="18"/>
      <c r="AB48" s="19">
        <v>250</v>
      </c>
    </row>
    <row r="49" spans="1:28" x14ac:dyDescent="0.25">
      <c r="A49" s="3"/>
      <c r="B49" s="91"/>
      <c r="C49" s="10"/>
      <c r="D49" s="42"/>
      <c r="E49" s="78"/>
      <c r="F49" s="78"/>
      <c r="G49" s="78"/>
      <c r="H49" s="78"/>
      <c r="I49" s="78"/>
      <c r="J49" s="123"/>
      <c r="K49" s="10"/>
      <c r="L49" s="10"/>
      <c r="M49" s="5" t="s">
        <v>317</v>
      </c>
      <c r="N49" s="2">
        <v>2007</v>
      </c>
      <c r="O49" s="2">
        <v>0.628</v>
      </c>
      <c r="P49" s="47" t="s">
        <v>315</v>
      </c>
      <c r="Q49" s="2">
        <v>19</v>
      </c>
      <c r="R49" s="47"/>
      <c r="S49" s="2">
        <v>19</v>
      </c>
      <c r="T49" s="6" t="s">
        <v>316</v>
      </c>
      <c r="U49" s="2">
        <v>2007</v>
      </c>
      <c r="V49" s="2">
        <v>0.01</v>
      </c>
      <c r="W49" s="44" t="s">
        <v>322</v>
      </c>
      <c r="X49" s="18"/>
      <c r="Y49" s="18">
        <f>V49</f>
        <v>0.01</v>
      </c>
      <c r="Z49" s="18"/>
      <c r="AA49" s="21">
        <f t="shared" ref="AA49:AA51" si="5">O49</f>
        <v>0.628</v>
      </c>
      <c r="AB49" s="18"/>
    </row>
    <row r="50" spans="1:28" ht="25.5" x14ac:dyDescent="0.25">
      <c r="A50" s="3"/>
      <c r="B50" s="91"/>
      <c r="C50" s="10"/>
      <c r="D50" s="42"/>
      <c r="E50" s="78"/>
      <c r="F50" s="78"/>
      <c r="G50" s="78"/>
      <c r="H50" s="78"/>
      <c r="I50" s="78"/>
      <c r="J50" s="123"/>
      <c r="K50" s="10"/>
      <c r="L50" s="10"/>
      <c r="M50" s="5" t="s">
        <v>319</v>
      </c>
      <c r="N50" s="2">
        <v>2007</v>
      </c>
      <c r="O50" s="2">
        <v>1.1619999999999999</v>
      </c>
      <c r="P50" s="47" t="s">
        <v>315</v>
      </c>
      <c r="Q50" s="2">
        <v>39</v>
      </c>
      <c r="R50" s="47"/>
      <c r="S50" s="2">
        <v>39</v>
      </c>
      <c r="T50" s="6" t="s">
        <v>318</v>
      </c>
      <c r="U50" s="2">
        <v>2007</v>
      </c>
      <c r="V50" s="2">
        <v>5.0000000000000001E-3</v>
      </c>
      <c r="W50" s="44" t="s">
        <v>322</v>
      </c>
      <c r="X50" s="18"/>
      <c r="Y50" s="18">
        <f>V50</f>
        <v>5.0000000000000001E-3</v>
      </c>
      <c r="Z50" s="18"/>
      <c r="AA50" s="21">
        <f t="shared" si="5"/>
        <v>1.1619999999999999</v>
      </c>
      <c r="AB50" s="18"/>
    </row>
    <row r="51" spans="1:28" ht="25.5" x14ac:dyDescent="0.25">
      <c r="A51" s="3"/>
      <c r="B51" s="91"/>
      <c r="C51" s="10"/>
      <c r="D51" s="42"/>
      <c r="E51" s="78"/>
      <c r="F51" s="78"/>
      <c r="G51" s="78"/>
      <c r="H51" s="78"/>
      <c r="I51" s="78"/>
      <c r="J51" s="123"/>
      <c r="K51" s="10"/>
      <c r="L51" s="10"/>
      <c r="M51" s="5" t="s">
        <v>321</v>
      </c>
      <c r="N51" s="2">
        <v>2007</v>
      </c>
      <c r="O51" s="2">
        <v>1.4630000000000001</v>
      </c>
      <c r="P51" s="47" t="s">
        <v>315</v>
      </c>
      <c r="Q51" s="2">
        <v>45</v>
      </c>
      <c r="R51" s="47"/>
      <c r="S51" s="2">
        <v>45</v>
      </c>
      <c r="T51" s="6" t="s">
        <v>320</v>
      </c>
      <c r="U51" s="2">
        <v>2007</v>
      </c>
      <c r="V51" s="2">
        <v>0.01</v>
      </c>
      <c r="W51" s="44" t="s">
        <v>322</v>
      </c>
      <c r="X51" s="18"/>
      <c r="Y51" s="18">
        <f t="shared" ref="Y51" si="6">V51</f>
        <v>0.01</v>
      </c>
      <c r="Z51" s="18"/>
      <c r="AA51" s="21">
        <f t="shared" si="5"/>
        <v>1.4630000000000001</v>
      </c>
      <c r="AB51" s="18"/>
    </row>
    <row r="52" spans="1:28" ht="25.5" x14ac:dyDescent="0.25">
      <c r="A52" s="47" t="s">
        <v>1245</v>
      </c>
      <c r="B52" s="91"/>
      <c r="C52" s="2">
        <v>2011</v>
      </c>
      <c r="D52" s="5" t="s">
        <v>66</v>
      </c>
      <c r="E52" s="2">
        <v>0.14299999999999999</v>
      </c>
      <c r="F52" s="47" t="s">
        <v>203</v>
      </c>
      <c r="G52" s="2">
        <v>4</v>
      </c>
      <c r="H52" s="47"/>
      <c r="I52" s="2">
        <v>4</v>
      </c>
      <c r="J52" s="123"/>
      <c r="K52" s="10"/>
      <c r="L52" s="10"/>
      <c r="M52" s="13"/>
      <c r="N52" s="10"/>
      <c r="O52" s="10"/>
      <c r="P52" s="10"/>
      <c r="Q52" s="78"/>
      <c r="R52" s="78"/>
      <c r="S52" s="78"/>
      <c r="T52" s="10"/>
      <c r="U52" s="78"/>
      <c r="V52" s="78"/>
      <c r="W52" s="93"/>
      <c r="X52" s="18"/>
      <c r="Y52" s="18"/>
      <c r="Z52" s="18">
        <f t="shared" si="2"/>
        <v>0.14299999999999999</v>
      </c>
      <c r="AA52" s="18"/>
      <c r="AB52" s="18"/>
    </row>
    <row r="53" spans="1:28" ht="26.25" x14ac:dyDescent="0.25">
      <c r="A53" s="47" t="s">
        <v>1246</v>
      </c>
      <c r="B53" s="91"/>
      <c r="C53" s="2">
        <v>2017</v>
      </c>
      <c r="D53" s="5" t="s">
        <v>1611</v>
      </c>
      <c r="E53" s="2">
        <v>4.4999999999999998E-2</v>
      </c>
      <c r="F53" s="47" t="s">
        <v>213</v>
      </c>
      <c r="G53" s="2">
        <v>3</v>
      </c>
      <c r="H53" s="47"/>
      <c r="I53" s="2">
        <v>3</v>
      </c>
      <c r="J53" s="12" t="s">
        <v>1608</v>
      </c>
      <c r="K53" s="79" t="s">
        <v>1564</v>
      </c>
      <c r="L53" s="78" t="s">
        <v>1565</v>
      </c>
      <c r="M53" s="13"/>
      <c r="N53" s="10"/>
      <c r="O53" s="10"/>
      <c r="P53" s="10"/>
      <c r="Q53" s="78"/>
      <c r="R53" s="78"/>
      <c r="S53" s="78"/>
      <c r="T53" s="94"/>
      <c r="U53" s="78"/>
      <c r="V53" s="78"/>
      <c r="W53" s="93"/>
      <c r="X53" s="18"/>
      <c r="Y53" s="18"/>
      <c r="Z53" s="18">
        <f t="shared" si="2"/>
        <v>4.4999999999999998E-2</v>
      </c>
      <c r="AA53" s="18"/>
      <c r="AB53" s="18">
        <v>25</v>
      </c>
    </row>
    <row r="54" spans="1:28" ht="26.25" x14ac:dyDescent="0.25">
      <c r="A54" s="47" t="s">
        <v>1262</v>
      </c>
      <c r="B54" s="91" t="s">
        <v>1554</v>
      </c>
      <c r="C54" s="10"/>
      <c r="D54" s="42"/>
      <c r="E54" s="78"/>
      <c r="F54" s="78"/>
      <c r="G54" s="78"/>
      <c r="H54" s="78"/>
      <c r="I54" s="78"/>
      <c r="J54" s="47" t="s">
        <v>1443</v>
      </c>
      <c r="K54" s="79" t="s">
        <v>1413</v>
      </c>
      <c r="L54" s="47" t="s">
        <v>1420</v>
      </c>
      <c r="M54" s="13"/>
      <c r="N54" s="10"/>
      <c r="O54" s="10"/>
      <c r="P54" s="10"/>
      <c r="Q54" s="78"/>
      <c r="R54" s="78"/>
      <c r="S54" s="78"/>
      <c r="T54" s="80" t="s">
        <v>67</v>
      </c>
      <c r="U54" s="2">
        <v>1965</v>
      </c>
      <c r="V54" s="2">
        <v>0.36</v>
      </c>
      <c r="W54" s="44" t="s">
        <v>205</v>
      </c>
      <c r="X54" s="17">
        <f>V54</f>
        <v>0.36</v>
      </c>
      <c r="Y54" s="18"/>
      <c r="Z54" s="18"/>
      <c r="AA54" s="18"/>
      <c r="AB54" s="19">
        <v>1030</v>
      </c>
    </row>
    <row r="55" spans="1:28" ht="26.25" x14ac:dyDescent="0.25">
      <c r="A55" s="47" t="s">
        <v>1247</v>
      </c>
      <c r="B55" s="91"/>
      <c r="C55" s="10"/>
      <c r="D55" s="42"/>
      <c r="E55" s="78"/>
      <c r="F55" s="78"/>
      <c r="G55" s="78"/>
      <c r="H55" s="78"/>
      <c r="I55" s="78"/>
      <c r="J55" s="47" t="s">
        <v>1444</v>
      </c>
      <c r="K55" s="79" t="s">
        <v>1413</v>
      </c>
      <c r="L55" s="47" t="s">
        <v>22</v>
      </c>
      <c r="M55" s="13"/>
      <c r="N55" s="10"/>
      <c r="O55" s="10"/>
      <c r="P55" s="10"/>
      <c r="Q55" s="78"/>
      <c r="R55" s="78"/>
      <c r="S55" s="78"/>
      <c r="T55" s="80" t="s">
        <v>68</v>
      </c>
      <c r="U55" s="2">
        <v>1964</v>
      </c>
      <c r="V55" s="2">
        <v>0.41</v>
      </c>
      <c r="W55" s="44" t="s">
        <v>201</v>
      </c>
      <c r="X55" s="17">
        <f t="shared" ref="X55:X56" si="7">V55</f>
        <v>0.41</v>
      </c>
      <c r="Y55" s="18"/>
      <c r="Z55" s="18"/>
      <c r="AA55" s="18"/>
      <c r="AB55" s="19">
        <v>800</v>
      </c>
    </row>
    <row r="56" spans="1:28" x14ac:dyDescent="0.25">
      <c r="A56" s="3"/>
      <c r="B56" s="91"/>
      <c r="C56" s="10"/>
      <c r="D56" s="42"/>
      <c r="E56" s="78"/>
      <c r="F56" s="78"/>
      <c r="G56" s="78"/>
      <c r="H56" s="78"/>
      <c r="I56" s="78"/>
      <c r="J56" s="123"/>
      <c r="K56" s="10"/>
      <c r="L56" s="10"/>
      <c r="M56" s="13"/>
      <c r="N56" s="10"/>
      <c r="O56" s="10"/>
      <c r="P56" s="10"/>
      <c r="Q56" s="78"/>
      <c r="R56" s="78"/>
      <c r="S56" s="78"/>
      <c r="T56" s="80" t="s">
        <v>69</v>
      </c>
      <c r="U56" s="2">
        <v>1964</v>
      </c>
      <c r="V56" s="2">
        <v>0.41</v>
      </c>
      <c r="W56" s="44" t="s">
        <v>206</v>
      </c>
      <c r="X56" s="17">
        <f t="shared" si="7"/>
        <v>0.41</v>
      </c>
      <c r="Y56" s="18"/>
      <c r="Z56" s="18"/>
      <c r="AA56" s="18"/>
      <c r="AB56" s="18"/>
    </row>
    <row r="57" spans="1:28" x14ac:dyDescent="0.25">
      <c r="A57" s="3"/>
      <c r="B57" s="91"/>
      <c r="C57" s="10"/>
      <c r="D57" s="42"/>
      <c r="E57" s="78"/>
      <c r="F57" s="78"/>
      <c r="G57" s="78"/>
      <c r="H57" s="78"/>
      <c r="I57" s="78"/>
      <c r="J57" s="123"/>
      <c r="K57" s="10"/>
      <c r="L57" s="10"/>
      <c r="M57" s="13"/>
      <c r="N57" s="10"/>
      <c r="O57" s="10"/>
      <c r="P57" s="10"/>
      <c r="Q57" s="78"/>
      <c r="R57" s="78"/>
      <c r="S57" s="78"/>
      <c r="T57" s="6" t="s">
        <v>323</v>
      </c>
      <c r="U57" s="95">
        <v>1969</v>
      </c>
      <c r="V57" s="104">
        <v>5.5E-2</v>
      </c>
      <c r="W57" s="44" t="s">
        <v>339</v>
      </c>
      <c r="X57" s="18"/>
      <c r="Y57" s="18">
        <f>V57</f>
        <v>5.5E-2</v>
      </c>
      <c r="Z57" s="18"/>
      <c r="AA57" s="18"/>
      <c r="AB57" s="18"/>
    </row>
    <row r="58" spans="1:28" x14ac:dyDescent="0.25">
      <c r="A58" s="3"/>
      <c r="B58" s="91"/>
      <c r="C58" s="10"/>
      <c r="D58" s="42"/>
      <c r="E58" s="78"/>
      <c r="F58" s="78"/>
      <c r="G58" s="78"/>
      <c r="H58" s="78"/>
      <c r="I58" s="78"/>
      <c r="J58" s="123"/>
      <c r="K58" s="10"/>
      <c r="L58" s="10"/>
      <c r="M58" s="13"/>
      <c r="N58" s="10"/>
      <c r="O58" s="10"/>
      <c r="P58" s="10"/>
      <c r="Q58" s="78"/>
      <c r="R58" s="78"/>
      <c r="S58" s="78"/>
      <c r="T58" s="6" t="s">
        <v>323</v>
      </c>
      <c r="U58" s="95">
        <v>1969</v>
      </c>
      <c r="V58" s="104">
        <v>0.03</v>
      </c>
      <c r="W58" s="44" t="s">
        <v>339</v>
      </c>
      <c r="X58" s="18"/>
      <c r="Y58" s="18">
        <f t="shared" ref="Y58:Y73" si="8">V58</f>
        <v>0.03</v>
      </c>
      <c r="Z58" s="18"/>
      <c r="AA58" s="18"/>
      <c r="AB58" s="18"/>
    </row>
    <row r="59" spans="1:28" x14ac:dyDescent="0.25">
      <c r="A59" s="3"/>
      <c r="B59" s="91"/>
      <c r="C59" s="10"/>
      <c r="D59" s="42"/>
      <c r="E59" s="78"/>
      <c r="F59" s="78"/>
      <c r="G59" s="78"/>
      <c r="H59" s="78"/>
      <c r="I59" s="78"/>
      <c r="J59" s="123"/>
      <c r="K59" s="10"/>
      <c r="L59" s="10"/>
      <c r="M59" s="13"/>
      <c r="N59" s="10"/>
      <c r="O59" s="10"/>
      <c r="P59" s="10"/>
      <c r="Q59" s="78"/>
      <c r="R59" s="78"/>
      <c r="S59" s="78"/>
      <c r="T59" s="6" t="s">
        <v>324</v>
      </c>
      <c r="U59" s="95">
        <v>1991</v>
      </c>
      <c r="V59" s="103" t="s">
        <v>340</v>
      </c>
      <c r="W59" s="44" t="s">
        <v>341</v>
      </c>
      <c r="X59" s="18"/>
      <c r="Y59" s="22">
        <v>0.19600000000000001</v>
      </c>
      <c r="Z59" s="18"/>
      <c r="AA59" s="18"/>
      <c r="AB59" s="18"/>
    </row>
    <row r="60" spans="1:28" x14ac:dyDescent="0.25">
      <c r="A60" s="3"/>
      <c r="B60" s="91"/>
      <c r="C60" s="10"/>
      <c r="D60" s="42"/>
      <c r="E60" s="78"/>
      <c r="F60" s="78"/>
      <c r="G60" s="78"/>
      <c r="H60" s="78"/>
      <c r="I60" s="78"/>
      <c r="J60" s="123"/>
      <c r="K60" s="10"/>
      <c r="L60" s="10"/>
      <c r="M60" s="13"/>
      <c r="N60" s="10"/>
      <c r="O60" s="10"/>
      <c r="P60" s="10"/>
      <c r="Q60" s="78"/>
      <c r="R60" s="78"/>
      <c r="S60" s="78"/>
      <c r="T60" s="6" t="s">
        <v>325</v>
      </c>
      <c r="U60" s="95">
        <v>1969</v>
      </c>
      <c r="V60" s="104">
        <v>0.05</v>
      </c>
      <c r="W60" s="44" t="s">
        <v>293</v>
      </c>
      <c r="X60" s="18"/>
      <c r="Y60" s="18">
        <f t="shared" si="8"/>
        <v>0.05</v>
      </c>
      <c r="Z60" s="18"/>
      <c r="AA60" s="18"/>
      <c r="AB60" s="18"/>
    </row>
    <row r="61" spans="1:28" x14ac:dyDescent="0.25">
      <c r="A61" s="3"/>
      <c r="B61" s="91"/>
      <c r="C61" s="10"/>
      <c r="D61" s="42"/>
      <c r="E61" s="78"/>
      <c r="F61" s="78"/>
      <c r="G61" s="78"/>
      <c r="H61" s="78"/>
      <c r="I61" s="78"/>
      <c r="J61" s="123"/>
      <c r="K61" s="10"/>
      <c r="L61" s="10"/>
      <c r="M61" s="13"/>
      <c r="N61" s="10"/>
      <c r="O61" s="10"/>
      <c r="P61" s="10"/>
      <c r="Q61" s="78"/>
      <c r="R61" s="78"/>
      <c r="S61" s="78"/>
      <c r="T61" s="6" t="s">
        <v>326</v>
      </c>
      <c r="U61" s="95">
        <v>1969</v>
      </c>
      <c r="V61" s="104">
        <v>0.06</v>
      </c>
      <c r="W61" s="44" t="s">
        <v>342</v>
      </c>
      <c r="X61" s="18"/>
      <c r="Y61" s="18">
        <f t="shared" si="8"/>
        <v>0.06</v>
      </c>
      <c r="Z61" s="18"/>
      <c r="AA61" s="18"/>
      <c r="AB61" s="18"/>
    </row>
    <row r="62" spans="1:28" x14ac:dyDescent="0.25">
      <c r="A62" s="3"/>
      <c r="B62" s="91"/>
      <c r="C62" s="10"/>
      <c r="D62" s="42"/>
      <c r="E62" s="78"/>
      <c r="F62" s="78"/>
      <c r="G62" s="78"/>
      <c r="H62" s="78"/>
      <c r="I62" s="78"/>
      <c r="J62" s="123"/>
      <c r="K62" s="10"/>
      <c r="L62" s="10"/>
      <c r="M62" s="13"/>
      <c r="N62" s="10"/>
      <c r="O62" s="10"/>
      <c r="P62" s="10"/>
      <c r="Q62" s="78"/>
      <c r="R62" s="78"/>
      <c r="S62" s="78"/>
      <c r="T62" s="6" t="s">
        <v>327</v>
      </c>
      <c r="U62" s="95">
        <v>1969</v>
      </c>
      <c r="V62" s="104">
        <v>2.5000000000000001E-2</v>
      </c>
      <c r="W62" s="44" t="s">
        <v>342</v>
      </c>
      <c r="X62" s="18"/>
      <c r="Y62" s="18">
        <f t="shared" si="8"/>
        <v>2.5000000000000001E-2</v>
      </c>
      <c r="Z62" s="18"/>
      <c r="AA62" s="18"/>
      <c r="AB62" s="18"/>
    </row>
    <row r="63" spans="1:28" x14ac:dyDescent="0.25">
      <c r="A63" s="3"/>
      <c r="B63" s="91"/>
      <c r="C63" s="10"/>
      <c r="D63" s="42"/>
      <c r="E63" s="78"/>
      <c r="F63" s="78"/>
      <c r="G63" s="78"/>
      <c r="H63" s="78"/>
      <c r="I63" s="78"/>
      <c r="J63" s="123"/>
      <c r="K63" s="10"/>
      <c r="L63" s="10"/>
      <c r="M63" s="13"/>
      <c r="N63" s="10"/>
      <c r="O63" s="10"/>
      <c r="P63" s="10"/>
      <c r="Q63" s="78"/>
      <c r="R63" s="78"/>
      <c r="S63" s="78"/>
      <c r="T63" s="6" t="s">
        <v>328</v>
      </c>
      <c r="U63" s="95">
        <v>1968</v>
      </c>
      <c r="V63" s="104">
        <v>0.1</v>
      </c>
      <c r="W63" s="44" t="s">
        <v>342</v>
      </c>
      <c r="X63" s="18"/>
      <c r="Y63" s="18">
        <f t="shared" si="8"/>
        <v>0.1</v>
      </c>
      <c r="Z63" s="18"/>
      <c r="AA63" s="18"/>
      <c r="AB63" s="18"/>
    </row>
    <row r="64" spans="1:28" x14ac:dyDescent="0.25">
      <c r="A64" s="3"/>
      <c r="B64" s="91"/>
      <c r="C64" s="10"/>
      <c r="D64" s="42"/>
      <c r="E64" s="78"/>
      <c r="F64" s="78"/>
      <c r="G64" s="78"/>
      <c r="H64" s="78"/>
      <c r="I64" s="78"/>
      <c r="J64" s="123"/>
      <c r="K64" s="10"/>
      <c r="L64" s="10"/>
      <c r="M64" s="13"/>
      <c r="N64" s="10"/>
      <c r="O64" s="10"/>
      <c r="P64" s="10"/>
      <c r="Q64" s="78"/>
      <c r="R64" s="78"/>
      <c r="S64" s="78"/>
      <c r="T64" s="6" t="s">
        <v>329</v>
      </c>
      <c r="U64" s="95">
        <v>1969</v>
      </c>
      <c r="V64" s="104">
        <v>5.6000000000000001E-2</v>
      </c>
      <c r="W64" s="44" t="s">
        <v>343</v>
      </c>
      <c r="X64" s="18"/>
      <c r="Y64" s="18">
        <f t="shared" si="8"/>
        <v>5.6000000000000001E-2</v>
      </c>
      <c r="Z64" s="18"/>
      <c r="AA64" s="18"/>
      <c r="AB64" s="18"/>
    </row>
    <row r="65" spans="1:28" x14ac:dyDescent="0.25">
      <c r="A65" s="3"/>
      <c r="B65" s="91"/>
      <c r="C65" s="10"/>
      <c r="D65" s="42"/>
      <c r="E65" s="78"/>
      <c r="F65" s="78"/>
      <c r="G65" s="78"/>
      <c r="H65" s="78"/>
      <c r="I65" s="78"/>
      <c r="J65" s="123"/>
      <c r="K65" s="10"/>
      <c r="L65" s="10"/>
      <c r="M65" s="13"/>
      <c r="N65" s="10"/>
      <c r="O65" s="10"/>
      <c r="P65" s="10"/>
      <c r="Q65" s="78"/>
      <c r="R65" s="78"/>
      <c r="S65" s="78"/>
      <c r="T65" s="6" t="s">
        <v>330</v>
      </c>
      <c r="U65" s="95">
        <v>1968</v>
      </c>
      <c r="V65" s="104">
        <v>0.11</v>
      </c>
      <c r="W65" s="44" t="s">
        <v>342</v>
      </c>
      <c r="X65" s="18"/>
      <c r="Y65" s="18">
        <f t="shared" si="8"/>
        <v>0.11</v>
      </c>
      <c r="Z65" s="18"/>
      <c r="AA65" s="18"/>
      <c r="AB65" s="18"/>
    </row>
    <row r="66" spans="1:28" x14ac:dyDescent="0.25">
      <c r="A66" s="3"/>
      <c r="B66" s="91"/>
      <c r="C66" s="10"/>
      <c r="D66" s="42"/>
      <c r="E66" s="78"/>
      <c r="F66" s="78"/>
      <c r="G66" s="78"/>
      <c r="H66" s="78"/>
      <c r="I66" s="78"/>
      <c r="J66" s="123"/>
      <c r="K66" s="10"/>
      <c r="L66" s="10"/>
      <c r="M66" s="13"/>
      <c r="N66" s="10"/>
      <c r="O66" s="10"/>
      <c r="P66" s="10"/>
      <c r="Q66" s="78"/>
      <c r="R66" s="78"/>
      <c r="S66" s="78"/>
      <c r="T66" s="6" t="s">
        <v>331</v>
      </c>
      <c r="U66" s="95">
        <v>1968</v>
      </c>
      <c r="V66" s="104">
        <v>3.7999999999999999E-2</v>
      </c>
      <c r="W66" s="44" t="s">
        <v>344</v>
      </c>
      <c r="X66" s="18"/>
      <c r="Y66" s="18">
        <f t="shared" si="8"/>
        <v>3.7999999999999999E-2</v>
      </c>
      <c r="Z66" s="18"/>
      <c r="AA66" s="18"/>
      <c r="AB66" s="18"/>
    </row>
    <row r="67" spans="1:28" x14ac:dyDescent="0.25">
      <c r="A67" s="3"/>
      <c r="B67" s="91"/>
      <c r="C67" s="10"/>
      <c r="D67" s="42"/>
      <c r="E67" s="78"/>
      <c r="F67" s="78"/>
      <c r="G67" s="78"/>
      <c r="H67" s="78"/>
      <c r="I67" s="78"/>
      <c r="J67" s="123"/>
      <c r="K67" s="10"/>
      <c r="L67" s="10"/>
      <c r="M67" s="13"/>
      <c r="N67" s="10"/>
      <c r="O67" s="10"/>
      <c r="P67" s="10"/>
      <c r="Q67" s="78"/>
      <c r="R67" s="78"/>
      <c r="S67" s="78"/>
      <c r="T67" s="6" t="s">
        <v>332</v>
      </c>
      <c r="U67" s="95">
        <v>1971</v>
      </c>
      <c r="V67" s="104">
        <v>0.2</v>
      </c>
      <c r="W67" s="44" t="s">
        <v>345</v>
      </c>
      <c r="X67" s="18"/>
      <c r="Y67" s="18">
        <f t="shared" si="8"/>
        <v>0.2</v>
      </c>
      <c r="Z67" s="18"/>
      <c r="AA67" s="18"/>
      <c r="AB67" s="18"/>
    </row>
    <row r="68" spans="1:28" x14ac:dyDescent="0.25">
      <c r="A68" s="3"/>
      <c r="B68" s="91"/>
      <c r="C68" s="10"/>
      <c r="D68" s="42"/>
      <c r="E68" s="78"/>
      <c r="F68" s="78"/>
      <c r="G68" s="78"/>
      <c r="H68" s="78"/>
      <c r="I68" s="78"/>
      <c r="J68" s="123"/>
      <c r="K68" s="10"/>
      <c r="L68" s="10"/>
      <c r="M68" s="13"/>
      <c r="N68" s="10"/>
      <c r="O68" s="10"/>
      <c r="P68" s="10"/>
      <c r="Q68" s="78"/>
      <c r="R68" s="78"/>
      <c r="S68" s="78"/>
      <c r="T68" s="6" t="s">
        <v>333</v>
      </c>
      <c r="U68" s="95">
        <v>1971</v>
      </c>
      <c r="V68" s="104">
        <v>0.28000000000000003</v>
      </c>
      <c r="W68" s="44" t="s">
        <v>345</v>
      </c>
      <c r="X68" s="18"/>
      <c r="Y68" s="18">
        <f t="shared" si="8"/>
        <v>0.28000000000000003</v>
      </c>
      <c r="Z68" s="18"/>
      <c r="AA68" s="18"/>
      <c r="AB68" s="18"/>
    </row>
    <row r="69" spans="1:28" x14ac:dyDescent="0.25">
      <c r="A69" s="3"/>
      <c r="B69" s="91"/>
      <c r="C69" s="10"/>
      <c r="D69" s="42"/>
      <c r="E69" s="78"/>
      <c r="F69" s="78"/>
      <c r="G69" s="78"/>
      <c r="H69" s="78"/>
      <c r="I69" s="78"/>
      <c r="J69" s="123"/>
      <c r="K69" s="10"/>
      <c r="L69" s="10"/>
      <c r="M69" s="13"/>
      <c r="N69" s="10"/>
      <c r="O69" s="10"/>
      <c r="P69" s="10"/>
      <c r="Q69" s="78"/>
      <c r="R69" s="78"/>
      <c r="S69" s="78"/>
      <c r="T69" s="6" t="s">
        <v>334</v>
      </c>
      <c r="U69" s="95">
        <v>1971</v>
      </c>
      <c r="V69" s="104">
        <v>0.09</v>
      </c>
      <c r="W69" s="44" t="s">
        <v>339</v>
      </c>
      <c r="X69" s="18"/>
      <c r="Y69" s="18">
        <f t="shared" si="8"/>
        <v>0.09</v>
      </c>
      <c r="Z69" s="18"/>
      <c r="AA69" s="18"/>
      <c r="AB69" s="18"/>
    </row>
    <row r="70" spans="1:28" ht="25.5" x14ac:dyDescent="0.25">
      <c r="A70" s="3"/>
      <c r="B70" s="91"/>
      <c r="C70" s="10"/>
      <c r="D70" s="42"/>
      <c r="E70" s="78"/>
      <c r="F70" s="78"/>
      <c r="G70" s="78"/>
      <c r="H70" s="78"/>
      <c r="I70" s="78"/>
      <c r="J70" s="123"/>
      <c r="K70" s="10"/>
      <c r="L70" s="10"/>
      <c r="M70" s="13"/>
      <c r="N70" s="10"/>
      <c r="O70" s="10"/>
      <c r="P70" s="10"/>
      <c r="Q70" s="78"/>
      <c r="R70" s="78"/>
      <c r="S70" s="78"/>
      <c r="T70" s="6" t="s">
        <v>335</v>
      </c>
      <c r="U70" s="95">
        <v>1971</v>
      </c>
      <c r="V70" s="103" t="s">
        <v>346</v>
      </c>
      <c r="W70" s="38" t="s">
        <v>349</v>
      </c>
      <c r="X70" s="18"/>
      <c r="Y70" s="22">
        <v>0.3</v>
      </c>
      <c r="Z70" s="18"/>
      <c r="AA70" s="18"/>
      <c r="AB70" s="18"/>
    </row>
    <row r="71" spans="1:28" x14ac:dyDescent="0.25">
      <c r="A71" s="3"/>
      <c r="B71" s="91"/>
      <c r="C71" s="10"/>
      <c r="D71" s="42"/>
      <c r="E71" s="78"/>
      <c r="F71" s="78"/>
      <c r="G71" s="78"/>
      <c r="H71" s="78"/>
      <c r="I71" s="78"/>
      <c r="J71" s="123"/>
      <c r="K71" s="10"/>
      <c r="L71" s="10"/>
      <c r="M71" s="13"/>
      <c r="N71" s="10"/>
      <c r="O71" s="10"/>
      <c r="P71" s="10"/>
      <c r="Q71" s="78"/>
      <c r="R71" s="78"/>
      <c r="S71" s="78"/>
      <c r="T71" s="6" t="s">
        <v>336</v>
      </c>
      <c r="U71" s="95">
        <v>2012</v>
      </c>
      <c r="V71" s="104">
        <v>0.154</v>
      </c>
      <c r="W71" s="38" t="s">
        <v>347</v>
      </c>
      <c r="X71" s="18"/>
      <c r="Y71" s="18">
        <f t="shared" si="8"/>
        <v>0.154</v>
      </c>
      <c r="Z71" s="18"/>
      <c r="AA71" s="18"/>
      <c r="AB71" s="18"/>
    </row>
    <row r="72" spans="1:28" x14ac:dyDescent="0.25">
      <c r="A72" s="3"/>
      <c r="B72" s="91"/>
      <c r="C72" s="10"/>
      <c r="D72" s="42"/>
      <c r="E72" s="78"/>
      <c r="F72" s="78"/>
      <c r="G72" s="78"/>
      <c r="H72" s="78"/>
      <c r="I72" s="78"/>
      <c r="J72" s="123"/>
      <c r="K72" s="10"/>
      <c r="L72" s="10"/>
      <c r="M72" s="13"/>
      <c r="N72" s="10"/>
      <c r="O72" s="10"/>
      <c r="P72" s="10"/>
      <c r="Q72" s="78"/>
      <c r="R72" s="78"/>
      <c r="S72" s="78"/>
      <c r="T72" s="6" t="s">
        <v>337</v>
      </c>
      <c r="U72" s="95">
        <v>2012</v>
      </c>
      <c r="V72" s="104">
        <v>5.2999999999999999E-2</v>
      </c>
      <c r="W72" s="38" t="s">
        <v>347</v>
      </c>
      <c r="X72" s="18"/>
      <c r="Y72" s="18">
        <f t="shared" si="8"/>
        <v>5.2999999999999999E-2</v>
      </c>
      <c r="Z72" s="18"/>
      <c r="AA72" s="18"/>
      <c r="AB72" s="18"/>
    </row>
    <row r="73" spans="1:28" x14ac:dyDescent="0.25">
      <c r="A73" s="3"/>
      <c r="B73" s="91"/>
      <c r="C73" s="10"/>
      <c r="D73" s="42"/>
      <c r="E73" s="78"/>
      <c r="F73" s="78"/>
      <c r="G73" s="78"/>
      <c r="H73" s="78"/>
      <c r="I73" s="78"/>
      <c r="J73" s="123"/>
      <c r="K73" s="10"/>
      <c r="L73" s="10"/>
      <c r="M73" s="13"/>
      <c r="N73" s="10"/>
      <c r="O73" s="10"/>
      <c r="P73" s="10"/>
      <c r="Q73" s="78"/>
      <c r="R73" s="78"/>
      <c r="S73" s="78"/>
      <c r="T73" s="6" t="s">
        <v>338</v>
      </c>
      <c r="U73" s="95">
        <v>1965</v>
      </c>
      <c r="V73" s="104">
        <v>0.39500000000000002</v>
      </c>
      <c r="W73" s="38" t="s">
        <v>348</v>
      </c>
      <c r="X73" s="18"/>
      <c r="Y73" s="18">
        <f t="shared" si="8"/>
        <v>0.39500000000000002</v>
      </c>
      <c r="Z73" s="18"/>
      <c r="AA73" s="18"/>
      <c r="AB73" s="18"/>
    </row>
    <row r="74" spans="1:28" ht="26.25" x14ac:dyDescent="0.25">
      <c r="A74" s="81" t="s">
        <v>1263</v>
      </c>
      <c r="B74" s="91"/>
      <c r="C74" s="10"/>
      <c r="D74" s="42"/>
      <c r="E74" s="78"/>
      <c r="F74" s="78"/>
      <c r="G74" s="78"/>
      <c r="H74" s="78"/>
      <c r="I74" s="78"/>
      <c r="J74" s="47" t="s">
        <v>1445</v>
      </c>
      <c r="K74" s="79" t="s">
        <v>1413</v>
      </c>
      <c r="L74" s="47" t="s">
        <v>22</v>
      </c>
      <c r="M74" s="13"/>
      <c r="N74" s="10"/>
      <c r="O74" s="10"/>
      <c r="P74" s="10"/>
      <c r="Q74" s="78"/>
      <c r="R74" s="78"/>
      <c r="S74" s="78"/>
      <c r="T74" s="5" t="s">
        <v>70</v>
      </c>
      <c r="U74" s="95">
        <v>1964</v>
      </c>
      <c r="V74" s="2">
        <v>0.69</v>
      </c>
      <c r="W74" s="44" t="s">
        <v>201</v>
      </c>
      <c r="X74" s="17">
        <f>V74</f>
        <v>0.69</v>
      </c>
      <c r="Y74" s="18"/>
      <c r="Z74" s="18"/>
      <c r="AA74" s="18"/>
      <c r="AB74" s="19">
        <v>800</v>
      </c>
    </row>
    <row r="75" spans="1:28" x14ac:dyDescent="0.25">
      <c r="A75" s="3"/>
      <c r="B75" s="91"/>
      <c r="C75" s="10"/>
      <c r="D75" s="42"/>
      <c r="E75" s="78"/>
      <c r="F75" s="78"/>
      <c r="G75" s="78"/>
      <c r="H75" s="78"/>
      <c r="I75" s="78"/>
      <c r="J75" s="123"/>
      <c r="K75" s="10"/>
      <c r="L75" s="10"/>
      <c r="M75" s="13"/>
      <c r="N75" s="10"/>
      <c r="O75" s="10"/>
      <c r="P75" s="10"/>
      <c r="Q75" s="78"/>
      <c r="R75" s="78"/>
      <c r="S75" s="78"/>
      <c r="T75" s="6" t="s">
        <v>350</v>
      </c>
      <c r="U75" s="95">
        <v>1973</v>
      </c>
      <c r="V75" s="126" t="s">
        <v>351</v>
      </c>
      <c r="W75" s="38" t="s">
        <v>352</v>
      </c>
      <c r="X75" s="18"/>
      <c r="Y75" s="22">
        <v>0.33600000000000002</v>
      </c>
      <c r="Z75" s="18"/>
      <c r="AA75" s="18"/>
      <c r="AB75" s="18"/>
    </row>
    <row r="76" spans="1:28" x14ac:dyDescent="0.25">
      <c r="A76" s="3"/>
      <c r="B76" s="91"/>
      <c r="C76" s="10"/>
      <c r="D76" s="42"/>
      <c r="E76" s="78"/>
      <c r="F76" s="78"/>
      <c r="G76" s="78"/>
      <c r="H76" s="78"/>
      <c r="I76" s="78"/>
      <c r="J76" s="123"/>
      <c r="K76" s="10"/>
      <c r="L76" s="10"/>
      <c r="M76" s="13"/>
      <c r="N76" s="10"/>
      <c r="O76" s="10"/>
      <c r="P76" s="10"/>
      <c r="Q76" s="78"/>
      <c r="R76" s="78"/>
      <c r="S76" s="78"/>
      <c r="T76" s="6" t="s">
        <v>353</v>
      </c>
      <c r="U76" s="95">
        <v>1973</v>
      </c>
      <c r="V76" s="104">
        <v>7.0000000000000007E-2</v>
      </c>
      <c r="W76" s="44" t="s">
        <v>309</v>
      </c>
      <c r="X76" s="18"/>
      <c r="Y76" s="23">
        <f>V76</f>
        <v>7.0000000000000007E-2</v>
      </c>
      <c r="Z76" s="18"/>
      <c r="AA76" s="18"/>
      <c r="AB76" s="18"/>
    </row>
    <row r="77" spans="1:28" x14ac:dyDescent="0.25">
      <c r="A77" s="3"/>
      <c r="B77" s="91"/>
      <c r="C77" s="10"/>
      <c r="D77" s="42"/>
      <c r="E77" s="78"/>
      <c r="F77" s="78"/>
      <c r="G77" s="78"/>
      <c r="H77" s="78"/>
      <c r="I77" s="78"/>
      <c r="J77" s="123"/>
      <c r="K77" s="10"/>
      <c r="L77" s="10"/>
      <c r="M77" s="13"/>
      <c r="N77" s="10"/>
      <c r="O77" s="10"/>
      <c r="P77" s="10"/>
      <c r="Q77" s="78"/>
      <c r="R77" s="78"/>
      <c r="S77" s="78"/>
      <c r="T77" s="9" t="s">
        <v>256</v>
      </c>
      <c r="U77" s="127">
        <v>1973</v>
      </c>
      <c r="V77" s="98">
        <v>0.08</v>
      </c>
      <c r="W77" s="38" t="s">
        <v>354</v>
      </c>
      <c r="X77" s="23"/>
      <c r="Y77" s="23">
        <f t="shared" ref="Y77:Y91" si="9">V77</f>
        <v>0.08</v>
      </c>
      <c r="Z77" s="18"/>
      <c r="AA77" s="18"/>
      <c r="AB77" s="18"/>
    </row>
    <row r="78" spans="1:28" x14ac:dyDescent="0.25">
      <c r="A78" s="3"/>
      <c r="B78" s="91"/>
      <c r="C78" s="10"/>
      <c r="D78" s="42"/>
      <c r="E78" s="78"/>
      <c r="F78" s="78"/>
      <c r="G78" s="78"/>
      <c r="H78" s="78"/>
      <c r="I78" s="78"/>
      <c r="J78" s="123"/>
      <c r="K78" s="10"/>
      <c r="L78" s="10"/>
      <c r="M78" s="13"/>
      <c r="N78" s="10"/>
      <c r="O78" s="10"/>
      <c r="P78" s="10"/>
      <c r="Q78" s="78"/>
      <c r="R78" s="78"/>
      <c r="S78" s="78"/>
      <c r="T78" s="6" t="s">
        <v>355</v>
      </c>
      <c r="U78" s="95">
        <v>2006</v>
      </c>
      <c r="V78" s="104">
        <v>0.11</v>
      </c>
      <c r="W78" s="44" t="s">
        <v>356</v>
      </c>
      <c r="X78" s="18"/>
      <c r="Y78" s="23">
        <f t="shared" si="9"/>
        <v>0.11</v>
      </c>
      <c r="Z78" s="18"/>
      <c r="AA78" s="18"/>
      <c r="AB78" s="18"/>
    </row>
    <row r="79" spans="1:28" x14ac:dyDescent="0.25">
      <c r="A79" s="3"/>
      <c r="B79" s="91"/>
      <c r="C79" s="10"/>
      <c r="D79" s="42"/>
      <c r="E79" s="78"/>
      <c r="F79" s="78"/>
      <c r="G79" s="78"/>
      <c r="H79" s="78"/>
      <c r="I79" s="78"/>
      <c r="J79" s="123"/>
      <c r="K79" s="10"/>
      <c r="L79" s="10"/>
      <c r="M79" s="13"/>
      <c r="N79" s="10"/>
      <c r="O79" s="10"/>
      <c r="P79" s="10"/>
      <c r="Q79" s="78"/>
      <c r="R79" s="78"/>
      <c r="S79" s="78"/>
      <c r="T79" s="6" t="s">
        <v>355</v>
      </c>
      <c r="U79" s="95">
        <v>1991</v>
      </c>
      <c r="V79" s="104">
        <v>6.5000000000000002E-2</v>
      </c>
      <c r="W79" s="44" t="s">
        <v>357</v>
      </c>
      <c r="X79" s="18"/>
      <c r="Y79" s="23">
        <f t="shared" si="9"/>
        <v>6.5000000000000002E-2</v>
      </c>
      <c r="Z79" s="18"/>
      <c r="AA79" s="18"/>
      <c r="AB79" s="18"/>
    </row>
    <row r="80" spans="1:28" x14ac:dyDescent="0.25">
      <c r="A80" s="3"/>
      <c r="B80" s="91"/>
      <c r="C80" s="10"/>
      <c r="D80" s="42"/>
      <c r="E80" s="78"/>
      <c r="F80" s="78"/>
      <c r="G80" s="78"/>
      <c r="H80" s="78"/>
      <c r="I80" s="78"/>
      <c r="J80" s="123"/>
      <c r="K80" s="10"/>
      <c r="L80" s="10"/>
      <c r="M80" s="13"/>
      <c r="N80" s="10"/>
      <c r="O80" s="10"/>
      <c r="P80" s="10"/>
      <c r="Q80" s="78"/>
      <c r="R80" s="78"/>
      <c r="S80" s="78"/>
      <c r="T80" s="6" t="s">
        <v>254</v>
      </c>
      <c r="U80" s="95">
        <v>1967</v>
      </c>
      <c r="V80" s="104">
        <v>5.1999999999999998E-2</v>
      </c>
      <c r="W80" s="44" t="s">
        <v>358</v>
      </c>
      <c r="X80" s="18"/>
      <c r="Y80" s="23">
        <f t="shared" si="9"/>
        <v>5.1999999999999998E-2</v>
      </c>
      <c r="Z80" s="18"/>
      <c r="AA80" s="18"/>
      <c r="AB80" s="18"/>
    </row>
    <row r="81" spans="1:28" x14ac:dyDescent="0.25">
      <c r="A81" s="3"/>
      <c r="B81" s="91"/>
      <c r="C81" s="10"/>
      <c r="D81" s="42"/>
      <c r="E81" s="78"/>
      <c r="F81" s="78"/>
      <c r="G81" s="78"/>
      <c r="H81" s="78"/>
      <c r="I81" s="78"/>
      <c r="J81" s="123"/>
      <c r="K81" s="10"/>
      <c r="L81" s="10"/>
      <c r="M81" s="13"/>
      <c r="N81" s="10"/>
      <c r="O81" s="10"/>
      <c r="P81" s="10"/>
      <c r="Q81" s="78"/>
      <c r="R81" s="78"/>
      <c r="S81" s="78"/>
      <c r="T81" s="6" t="s">
        <v>255</v>
      </c>
      <c r="U81" s="95">
        <v>1991</v>
      </c>
      <c r="V81" s="104">
        <v>6.6000000000000003E-2</v>
      </c>
      <c r="W81" s="44" t="s">
        <v>359</v>
      </c>
      <c r="X81" s="18"/>
      <c r="Y81" s="23">
        <f t="shared" si="9"/>
        <v>6.6000000000000003E-2</v>
      </c>
      <c r="Z81" s="18"/>
      <c r="AA81" s="18"/>
      <c r="AB81" s="18"/>
    </row>
    <row r="82" spans="1:28" x14ac:dyDescent="0.25">
      <c r="A82" s="3"/>
      <c r="B82" s="91"/>
      <c r="C82" s="10"/>
      <c r="D82" s="42"/>
      <c r="E82" s="78"/>
      <c r="F82" s="78"/>
      <c r="G82" s="78"/>
      <c r="H82" s="78"/>
      <c r="I82" s="78"/>
      <c r="J82" s="123"/>
      <c r="K82" s="10"/>
      <c r="L82" s="10"/>
      <c r="M82" s="13"/>
      <c r="N82" s="10"/>
      <c r="O82" s="10"/>
      <c r="P82" s="10"/>
      <c r="Q82" s="78"/>
      <c r="R82" s="78"/>
      <c r="S82" s="78"/>
      <c r="T82" s="6" t="s">
        <v>360</v>
      </c>
      <c r="U82" s="95">
        <v>1967</v>
      </c>
      <c r="V82" s="104">
        <v>0.12</v>
      </c>
      <c r="W82" s="44" t="s">
        <v>361</v>
      </c>
      <c r="X82" s="18"/>
      <c r="Y82" s="23">
        <f t="shared" si="9"/>
        <v>0.12</v>
      </c>
      <c r="Z82" s="18"/>
      <c r="AA82" s="18"/>
      <c r="AB82" s="18"/>
    </row>
    <row r="83" spans="1:28" x14ac:dyDescent="0.25">
      <c r="A83" s="3"/>
      <c r="B83" s="91"/>
      <c r="C83" s="10"/>
      <c r="D83" s="42"/>
      <c r="E83" s="78"/>
      <c r="F83" s="78"/>
      <c r="G83" s="78"/>
      <c r="H83" s="78"/>
      <c r="I83" s="78"/>
      <c r="J83" s="123"/>
      <c r="K83" s="10"/>
      <c r="L83" s="10"/>
      <c r="M83" s="13"/>
      <c r="N83" s="10"/>
      <c r="O83" s="10"/>
      <c r="P83" s="10"/>
      <c r="Q83" s="78"/>
      <c r="R83" s="78"/>
      <c r="S83" s="78"/>
      <c r="T83" s="6" t="s">
        <v>362</v>
      </c>
      <c r="U83" s="95">
        <v>1967</v>
      </c>
      <c r="V83" s="104">
        <v>0.04</v>
      </c>
      <c r="W83" s="44" t="s">
        <v>361</v>
      </c>
      <c r="X83" s="18"/>
      <c r="Y83" s="23">
        <f t="shared" si="9"/>
        <v>0.04</v>
      </c>
      <c r="Z83" s="18"/>
      <c r="AA83" s="18"/>
      <c r="AB83" s="18"/>
    </row>
    <row r="84" spans="1:28" x14ac:dyDescent="0.25">
      <c r="A84" s="3"/>
      <c r="B84" s="91"/>
      <c r="C84" s="10"/>
      <c r="D84" s="42"/>
      <c r="E84" s="78"/>
      <c r="F84" s="78"/>
      <c r="G84" s="78"/>
      <c r="H84" s="78"/>
      <c r="I84" s="78"/>
      <c r="J84" s="123"/>
      <c r="K84" s="10"/>
      <c r="L84" s="10"/>
      <c r="M84" s="13"/>
      <c r="N84" s="10"/>
      <c r="O84" s="10"/>
      <c r="P84" s="10"/>
      <c r="Q84" s="78"/>
      <c r="R84" s="78"/>
      <c r="S84" s="78"/>
      <c r="T84" s="6" t="s">
        <v>362</v>
      </c>
      <c r="U84" s="95">
        <v>1967</v>
      </c>
      <c r="V84" s="104">
        <v>8.7999999999999995E-2</v>
      </c>
      <c r="W84" s="44" t="s">
        <v>361</v>
      </c>
      <c r="X84" s="18"/>
      <c r="Y84" s="23">
        <f t="shared" si="9"/>
        <v>8.7999999999999995E-2</v>
      </c>
      <c r="Z84" s="18"/>
      <c r="AA84" s="18"/>
      <c r="AB84" s="18"/>
    </row>
    <row r="85" spans="1:28" x14ac:dyDescent="0.25">
      <c r="A85" s="3"/>
      <c r="B85" s="91"/>
      <c r="C85" s="10"/>
      <c r="D85" s="42"/>
      <c r="E85" s="78"/>
      <c r="F85" s="78"/>
      <c r="G85" s="78"/>
      <c r="H85" s="78"/>
      <c r="I85" s="78"/>
      <c r="J85" s="123"/>
      <c r="K85" s="10"/>
      <c r="L85" s="10"/>
      <c r="M85" s="13"/>
      <c r="N85" s="10"/>
      <c r="O85" s="10"/>
      <c r="P85" s="10"/>
      <c r="Q85" s="78"/>
      <c r="R85" s="78"/>
      <c r="S85" s="78"/>
      <c r="T85" s="6" t="s">
        <v>363</v>
      </c>
      <c r="U85" s="95">
        <v>1991</v>
      </c>
      <c r="V85" s="104">
        <v>0.04</v>
      </c>
      <c r="W85" s="44" t="s">
        <v>364</v>
      </c>
      <c r="X85" s="18"/>
      <c r="Y85" s="23">
        <f t="shared" si="9"/>
        <v>0.04</v>
      </c>
      <c r="Z85" s="18"/>
      <c r="AA85" s="18"/>
      <c r="AB85" s="18"/>
    </row>
    <row r="86" spans="1:28" x14ac:dyDescent="0.25">
      <c r="A86" s="3"/>
      <c r="B86" s="91"/>
      <c r="C86" s="10"/>
      <c r="D86" s="42"/>
      <c r="E86" s="78"/>
      <c r="F86" s="78"/>
      <c r="G86" s="78"/>
      <c r="H86" s="78"/>
      <c r="I86" s="78"/>
      <c r="J86" s="123"/>
      <c r="K86" s="10"/>
      <c r="L86" s="10"/>
      <c r="M86" s="13"/>
      <c r="N86" s="10"/>
      <c r="O86" s="10"/>
      <c r="P86" s="10"/>
      <c r="Q86" s="78"/>
      <c r="R86" s="78"/>
      <c r="S86" s="78"/>
      <c r="T86" s="6" t="s">
        <v>365</v>
      </c>
      <c r="U86" s="95">
        <v>1967</v>
      </c>
      <c r="V86" s="104">
        <v>9.2999999999999999E-2</v>
      </c>
      <c r="W86" s="44" t="s">
        <v>364</v>
      </c>
      <c r="X86" s="18"/>
      <c r="Y86" s="23">
        <f t="shared" si="9"/>
        <v>9.2999999999999999E-2</v>
      </c>
      <c r="Z86" s="18"/>
      <c r="AA86" s="18"/>
      <c r="AB86" s="18"/>
    </row>
    <row r="87" spans="1:28" x14ac:dyDescent="0.25">
      <c r="A87" s="3"/>
      <c r="B87" s="91"/>
      <c r="C87" s="10"/>
      <c r="D87" s="42"/>
      <c r="E87" s="78"/>
      <c r="F87" s="78"/>
      <c r="G87" s="78"/>
      <c r="H87" s="78"/>
      <c r="I87" s="78"/>
      <c r="J87" s="123"/>
      <c r="K87" s="10"/>
      <c r="L87" s="10"/>
      <c r="M87" s="13"/>
      <c r="N87" s="10"/>
      <c r="O87" s="10"/>
      <c r="P87" s="10"/>
      <c r="Q87" s="78"/>
      <c r="R87" s="78"/>
      <c r="S87" s="78"/>
      <c r="T87" s="6" t="s">
        <v>365</v>
      </c>
      <c r="U87" s="95">
        <v>1967</v>
      </c>
      <c r="V87" s="104">
        <v>0.04</v>
      </c>
      <c r="W87" s="44" t="s">
        <v>364</v>
      </c>
      <c r="X87" s="18"/>
      <c r="Y87" s="23">
        <f t="shared" si="9"/>
        <v>0.04</v>
      </c>
      <c r="Z87" s="18"/>
      <c r="AA87" s="18"/>
      <c r="AB87" s="18"/>
    </row>
    <row r="88" spans="1:28" x14ac:dyDescent="0.25">
      <c r="A88" s="3"/>
      <c r="B88" s="91"/>
      <c r="C88" s="10"/>
      <c r="D88" s="42"/>
      <c r="E88" s="78"/>
      <c r="F88" s="78"/>
      <c r="G88" s="78"/>
      <c r="H88" s="78"/>
      <c r="I88" s="78"/>
      <c r="J88" s="123"/>
      <c r="K88" s="10"/>
      <c r="L88" s="10"/>
      <c r="M88" s="13"/>
      <c r="N88" s="10"/>
      <c r="O88" s="10"/>
      <c r="P88" s="10"/>
      <c r="Q88" s="78"/>
      <c r="R88" s="78"/>
      <c r="S88" s="78"/>
      <c r="T88" s="6" t="s">
        <v>366</v>
      </c>
      <c r="U88" s="95">
        <v>1967</v>
      </c>
      <c r="V88" s="103" t="s">
        <v>308</v>
      </c>
      <c r="W88" s="44" t="s">
        <v>367</v>
      </c>
      <c r="X88" s="18"/>
      <c r="Y88" s="22">
        <v>0.186</v>
      </c>
      <c r="Z88" s="18"/>
      <c r="AA88" s="18"/>
      <c r="AB88" s="18"/>
    </row>
    <row r="89" spans="1:28" x14ac:dyDescent="0.25">
      <c r="A89" s="3"/>
      <c r="B89" s="91"/>
      <c r="C89" s="10"/>
      <c r="D89" s="42"/>
      <c r="E89" s="78"/>
      <c r="F89" s="78"/>
      <c r="G89" s="78"/>
      <c r="H89" s="78"/>
      <c r="I89" s="78"/>
      <c r="J89" s="123"/>
      <c r="K89" s="10"/>
      <c r="L89" s="10"/>
      <c r="M89" s="13"/>
      <c r="N89" s="10"/>
      <c r="O89" s="10"/>
      <c r="P89" s="10"/>
      <c r="Q89" s="78"/>
      <c r="R89" s="78"/>
      <c r="S89" s="78"/>
      <c r="T89" s="6" t="s">
        <v>368</v>
      </c>
      <c r="U89" s="95">
        <v>1973</v>
      </c>
      <c r="V89" s="104">
        <v>0.12</v>
      </c>
      <c r="W89" s="44" t="s">
        <v>369</v>
      </c>
      <c r="X89" s="18"/>
      <c r="Y89" s="18">
        <f t="shared" si="9"/>
        <v>0.12</v>
      </c>
      <c r="Z89" s="18"/>
      <c r="AA89" s="18"/>
      <c r="AB89" s="18"/>
    </row>
    <row r="90" spans="1:28" x14ac:dyDescent="0.25">
      <c r="A90" s="3"/>
      <c r="B90" s="91"/>
      <c r="C90" s="10"/>
      <c r="D90" s="42"/>
      <c r="E90" s="78"/>
      <c r="F90" s="78"/>
      <c r="G90" s="78"/>
      <c r="H90" s="78"/>
      <c r="I90" s="78"/>
      <c r="J90" s="123"/>
      <c r="K90" s="10"/>
      <c r="L90" s="10"/>
      <c r="M90" s="13"/>
      <c r="N90" s="10"/>
      <c r="O90" s="10"/>
      <c r="P90" s="10"/>
      <c r="Q90" s="78"/>
      <c r="R90" s="78"/>
      <c r="S90" s="78"/>
      <c r="T90" s="6" t="s">
        <v>1409</v>
      </c>
      <c r="U90" s="95">
        <v>2015</v>
      </c>
      <c r="V90" s="104">
        <v>0.12</v>
      </c>
      <c r="W90" s="44" t="s">
        <v>1408</v>
      </c>
      <c r="X90" s="18"/>
      <c r="Y90" s="23">
        <f t="shared" si="9"/>
        <v>0.12</v>
      </c>
      <c r="Z90" s="18"/>
      <c r="AA90" s="18"/>
      <c r="AB90" s="18"/>
    </row>
    <row r="91" spans="1:28" ht="25.5" x14ac:dyDescent="0.25">
      <c r="A91" s="3"/>
      <c r="B91" s="91"/>
      <c r="C91" s="10"/>
      <c r="D91" s="42"/>
      <c r="E91" s="78"/>
      <c r="F91" s="78"/>
      <c r="G91" s="78"/>
      <c r="H91" s="78"/>
      <c r="I91" s="78"/>
      <c r="J91" s="125"/>
      <c r="K91" s="10"/>
      <c r="L91" s="10"/>
      <c r="M91" s="13"/>
      <c r="N91" s="10"/>
      <c r="O91" s="10"/>
      <c r="P91" s="10"/>
      <c r="Q91" s="78"/>
      <c r="R91" s="78"/>
      <c r="S91" s="78"/>
      <c r="T91" s="6" t="s">
        <v>1638</v>
      </c>
      <c r="U91" s="95"/>
      <c r="V91" s="104">
        <v>0.12</v>
      </c>
      <c r="W91" s="44"/>
      <c r="X91" s="18"/>
      <c r="Y91" s="23">
        <f t="shared" si="9"/>
        <v>0.12</v>
      </c>
      <c r="Z91" s="18"/>
      <c r="AA91" s="18"/>
      <c r="AB91" s="18"/>
    </row>
    <row r="92" spans="1:28" ht="26.25" x14ac:dyDescent="0.25">
      <c r="A92" s="81" t="s">
        <v>1264</v>
      </c>
      <c r="B92" s="91"/>
      <c r="C92" s="10"/>
      <c r="D92" s="42"/>
      <c r="E92" s="78"/>
      <c r="F92" s="78"/>
      <c r="G92" s="78"/>
      <c r="H92" s="78"/>
      <c r="I92" s="78"/>
      <c r="J92" s="92" t="s">
        <v>1513</v>
      </c>
      <c r="K92" s="79" t="s">
        <v>1414</v>
      </c>
      <c r="L92" s="47" t="s">
        <v>22</v>
      </c>
      <c r="M92" s="13"/>
      <c r="N92" s="10"/>
      <c r="O92" s="10"/>
      <c r="P92" s="10"/>
      <c r="Q92" s="78"/>
      <c r="R92" s="78"/>
      <c r="S92" s="78"/>
      <c r="T92" s="5" t="s">
        <v>71</v>
      </c>
      <c r="U92" s="95">
        <v>1977</v>
      </c>
      <c r="V92" s="2">
        <v>0.25</v>
      </c>
      <c r="W92" s="44" t="s">
        <v>207</v>
      </c>
      <c r="X92" s="17">
        <f>V92</f>
        <v>0.25</v>
      </c>
      <c r="Y92" s="18"/>
      <c r="Z92" s="18"/>
      <c r="AA92" s="18"/>
      <c r="AB92" s="19">
        <v>800</v>
      </c>
    </row>
    <row r="93" spans="1:28" x14ac:dyDescent="0.25">
      <c r="A93" s="3"/>
      <c r="B93" s="91"/>
      <c r="C93" s="10"/>
      <c r="D93" s="42"/>
      <c r="E93" s="78"/>
      <c r="F93" s="78"/>
      <c r="G93" s="78"/>
      <c r="H93" s="78"/>
      <c r="I93" s="78"/>
      <c r="J93" s="123"/>
      <c r="K93" s="10"/>
      <c r="L93" s="10"/>
      <c r="M93" s="13"/>
      <c r="N93" s="10"/>
      <c r="O93" s="10"/>
      <c r="P93" s="10"/>
      <c r="Q93" s="78"/>
      <c r="R93" s="78"/>
      <c r="S93" s="78"/>
      <c r="T93" s="6" t="s">
        <v>370</v>
      </c>
      <c r="U93" s="95">
        <v>1967</v>
      </c>
      <c r="V93" s="104">
        <v>0.18099999999999999</v>
      </c>
      <c r="W93" s="44" t="s">
        <v>371</v>
      </c>
      <c r="X93" s="18"/>
      <c r="Y93" s="20">
        <f>V93</f>
        <v>0.18099999999999999</v>
      </c>
      <c r="Z93" s="18"/>
      <c r="AA93" s="18"/>
      <c r="AB93" s="18"/>
    </row>
    <row r="94" spans="1:28" x14ac:dyDescent="0.25">
      <c r="A94" s="3"/>
      <c r="B94" s="91"/>
      <c r="C94" s="10"/>
      <c r="D94" s="42"/>
      <c r="E94" s="78"/>
      <c r="F94" s="78"/>
      <c r="G94" s="78"/>
      <c r="H94" s="78"/>
      <c r="I94" s="78"/>
      <c r="J94" s="123"/>
      <c r="K94" s="10"/>
      <c r="L94" s="10"/>
      <c r="M94" s="13"/>
      <c r="N94" s="10"/>
      <c r="O94" s="10"/>
      <c r="P94" s="10"/>
      <c r="Q94" s="78"/>
      <c r="R94" s="78"/>
      <c r="S94" s="78"/>
      <c r="T94" s="6" t="s">
        <v>1423</v>
      </c>
      <c r="U94" s="95">
        <v>1968</v>
      </c>
      <c r="V94" s="104" t="s">
        <v>1612</v>
      </c>
      <c r="W94" s="44" t="s">
        <v>371</v>
      </c>
      <c r="X94" s="18"/>
      <c r="Y94" s="20">
        <v>0.13200000000000001</v>
      </c>
      <c r="Z94" s="18"/>
      <c r="AA94" s="18"/>
      <c r="AB94" s="18"/>
    </row>
    <row r="95" spans="1:28" x14ac:dyDescent="0.25">
      <c r="A95" s="3"/>
      <c r="B95" s="91"/>
      <c r="C95" s="10"/>
      <c r="D95" s="42"/>
      <c r="E95" s="78"/>
      <c r="F95" s="78"/>
      <c r="G95" s="78"/>
      <c r="H95" s="78"/>
      <c r="I95" s="78"/>
      <c r="J95" s="123"/>
      <c r="K95" s="10"/>
      <c r="L95" s="10"/>
      <c r="M95" s="13"/>
      <c r="N95" s="10"/>
      <c r="O95" s="10"/>
      <c r="P95" s="10"/>
      <c r="Q95" s="78"/>
      <c r="R95" s="78"/>
      <c r="S95" s="78"/>
      <c r="T95" s="6" t="s">
        <v>372</v>
      </c>
      <c r="U95" s="95">
        <v>2015</v>
      </c>
      <c r="V95" s="104">
        <v>7.1999999999999995E-2</v>
      </c>
      <c r="W95" s="44" t="s">
        <v>1380</v>
      </c>
      <c r="X95" s="18"/>
      <c r="Y95" s="20">
        <f t="shared" ref="Y95:Y102" si="10">V95</f>
        <v>7.1999999999999995E-2</v>
      </c>
      <c r="Z95" s="18"/>
      <c r="AA95" s="18"/>
      <c r="AB95" s="18"/>
    </row>
    <row r="96" spans="1:28" x14ac:dyDescent="0.25">
      <c r="A96" s="3"/>
      <c r="B96" s="91"/>
      <c r="C96" s="10"/>
      <c r="D96" s="42"/>
      <c r="E96" s="78"/>
      <c r="F96" s="78"/>
      <c r="G96" s="78"/>
      <c r="H96" s="78"/>
      <c r="I96" s="78"/>
      <c r="J96" s="123"/>
      <c r="K96" s="10"/>
      <c r="L96" s="10"/>
      <c r="M96" s="13"/>
      <c r="N96" s="10"/>
      <c r="O96" s="10"/>
      <c r="P96" s="10"/>
      <c r="Q96" s="78"/>
      <c r="R96" s="78"/>
      <c r="S96" s="78"/>
      <c r="T96" s="6" t="s">
        <v>373</v>
      </c>
      <c r="U96" s="95">
        <v>1968</v>
      </c>
      <c r="V96" s="104">
        <v>0.14399999999999999</v>
      </c>
      <c r="W96" s="44" t="s">
        <v>374</v>
      </c>
      <c r="X96" s="18"/>
      <c r="Y96" s="20">
        <f t="shared" si="10"/>
        <v>0.14399999999999999</v>
      </c>
      <c r="Z96" s="18"/>
      <c r="AA96" s="18"/>
      <c r="AB96" s="18"/>
    </row>
    <row r="97" spans="1:28" x14ac:dyDescent="0.25">
      <c r="A97" s="3"/>
      <c r="B97" s="91"/>
      <c r="C97" s="10"/>
      <c r="D97" s="42"/>
      <c r="E97" s="78"/>
      <c r="F97" s="78"/>
      <c r="G97" s="78"/>
      <c r="H97" s="78"/>
      <c r="I97" s="78"/>
      <c r="J97" s="123"/>
      <c r="K97" s="10"/>
      <c r="L97" s="10"/>
      <c r="M97" s="13"/>
      <c r="N97" s="10"/>
      <c r="O97" s="10"/>
      <c r="P97" s="10"/>
      <c r="Q97" s="78"/>
      <c r="R97" s="78"/>
      <c r="S97" s="78"/>
      <c r="T97" s="6" t="s">
        <v>375</v>
      </c>
      <c r="U97" s="95">
        <v>1968</v>
      </c>
      <c r="V97" s="104">
        <v>3.9E-2</v>
      </c>
      <c r="W97" s="44" t="s">
        <v>1380</v>
      </c>
      <c r="X97" s="18"/>
      <c r="Y97" s="20">
        <f t="shared" si="10"/>
        <v>3.9E-2</v>
      </c>
      <c r="Z97" s="18"/>
      <c r="AA97" s="18"/>
      <c r="AB97" s="18"/>
    </row>
    <row r="98" spans="1:28" x14ac:dyDescent="0.25">
      <c r="A98" s="3"/>
      <c r="B98" s="91"/>
      <c r="C98" s="10"/>
      <c r="D98" s="42"/>
      <c r="E98" s="78"/>
      <c r="F98" s="78"/>
      <c r="G98" s="78"/>
      <c r="H98" s="78"/>
      <c r="I98" s="78"/>
      <c r="J98" s="123"/>
      <c r="K98" s="10"/>
      <c r="L98" s="10"/>
      <c r="M98" s="13"/>
      <c r="N98" s="10"/>
      <c r="O98" s="10"/>
      <c r="P98" s="10"/>
      <c r="Q98" s="78"/>
      <c r="R98" s="78"/>
      <c r="S98" s="78"/>
      <c r="T98" s="6" t="s">
        <v>376</v>
      </c>
      <c r="U98" s="95">
        <v>1968</v>
      </c>
      <c r="V98" s="104">
        <v>0.19</v>
      </c>
      <c r="W98" s="44" t="s">
        <v>377</v>
      </c>
      <c r="X98" s="18"/>
      <c r="Y98" s="20">
        <f t="shared" si="10"/>
        <v>0.19</v>
      </c>
      <c r="Z98" s="18"/>
      <c r="AA98" s="18"/>
      <c r="AB98" s="18"/>
    </row>
    <row r="99" spans="1:28" x14ac:dyDescent="0.25">
      <c r="A99" s="3"/>
      <c r="B99" s="91"/>
      <c r="C99" s="10"/>
      <c r="D99" s="42"/>
      <c r="E99" s="78"/>
      <c r="F99" s="78"/>
      <c r="G99" s="78"/>
      <c r="H99" s="78"/>
      <c r="I99" s="78"/>
      <c r="J99" s="123"/>
      <c r="K99" s="10"/>
      <c r="L99" s="10"/>
      <c r="M99" s="13"/>
      <c r="N99" s="10"/>
      <c r="O99" s="10"/>
      <c r="P99" s="10"/>
      <c r="Q99" s="78"/>
      <c r="R99" s="78"/>
      <c r="S99" s="78"/>
      <c r="T99" s="6" t="s">
        <v>378</v>
      </c>
      <c r="U99" s="95">
        <v>1974</v>
      </c>
      <c r="V99" s="103" t="s">
        <v>379</v>
      </c>
      <c r="W99" s="44" t="s">
        <v>380</v>
      </c>
      <c r="X99" s="18"/>
      <c r="Y99" s="20">
        <v>0.48</v>
      </c>
      <c r="Z99" s="18"/>
      <c r="AA99" s="18"/>
      <c r="AB99" s="18"/>
    </row>
    <row r="100" spans="1:28" x14ac:dyDescent="0.25">
      <c r="A100" s="3"/>
      <c r="B100" s="91"/>
      <c r="C100" s="10"/>
      <c r="D100" s="42"/>
      <c r="E100" s="78"/>
      <c r="F100" s="78"/>
      <c r="G100" s="78"/>
      <c r="H100" s="78"/>
      <c r="I100" s="78"/>
      <c r="J100" s="123"/>
      <c r="K100" s="10"/>
      <c r="L100" s="10"/>
      <c r="M100" s="13"/>
      <c r="N100" s="10"/>
      <c r="O100" s="10"/>
      <c r="P100" s="10"/>
      <c r="Q100" s="78"/>
      <c r="R100" s="78"/>
      <c r="S100" s="78"/>
      <c r="T100" s="6" t="s">
        <v>381</v>
      </c>
      <c r="U100" s="95">
        <v>1989</v>
      </c>
      <c r="V100" s="104">
        <v>0.32</v>
      </c>
      <c r="W100" s="38" t="s">
        <v>382</v>
      </c>
      <c r="X100" s="18"/>
      <c r="Y100" s="20">
        <f>V100</f>
        <v>0.32</v>
      </c>
      <c r="Z100" s="18"/>
      <c r="AA100" s="18"/>
      <c r="AB100" s="18"/>
    </row>
    <row r="101" spans="1:28" x14ac:dyDescent="0.25">
      <c r="A101" s="3"/>
      <c r="B101" s="91"/>
      <c r="C101" s="10"/>
      <c r="D101" s="42"/>
      <c r="E101" s="78"/>
      <c r="F101" s="78"/>
      <c r="G101" s="78"/>
      <c r="H101" s="78"/>
      <c r="I101" s="78"/>
      <c r="J101" s="123"/>
      <c r="K101" s="10"/>
      <c r="L101" s="10"/>
      <c r="M101" s="13"/>
      <c r="N101" s="10"/>
      <c r="O101" s="10"/>
      <c r="P101" s="10"/>
      <c r="Q101" s="78"/>
      <c r="R101" s="78"/>
      <c r="S101" s="78"/>
      <c r="T101" s="6" t="s">
        <v>383</v>
      </c>
      <c r="U101" s="95">
        <v>1969</v>
      </c>
      <c r="V101" s="103" t="s">
        <v>412</v>
      </c>
      <c r="W101" s="38" t="s">
        <v>361</v>
      </c>
      <c r="X101" s="18"/>
      <c r="Y101" s="20">
        <v>0.2</v>
      </c>
      <c r="Z101" s="18"/>
      <c r="AA101" s="18"/>
      <c r="AB101" s="18"/>
    </row>
    <row r="102" spans="1:28" x14ac:dyDescent="0.25">
      <c r="A102" s="3"/>
      <c r="B102" s="91"/>
      <c r="C102" s="10"/>
      <c r="D102" s="42"/>
      <c r="E102" s="78"/>
      <c r="F102" s="78"/>
      <c r="G102" s="78"/>
      <c r="H102" s="78"/>
      <c r="I102" s="78"/>
      <c r="J102" s="123"/>
      <c r="K102" s="10"/>
      <c r="L102" s="10"/>
      <c r="M102" s="13"/>
      <c r="N102" s="10"/>
      <c r="O102" s="10"/>
      <c r="P102" s="10"/>
      <c r="Q102" s="78"/>
      <c r="R102" s="78"/>
      <c r="S102" s="78"/>
      <c r="T102" s="6" t="s">
        <v>385</v>
      </c>
      <c r="U102" s="95">
        <v>2003</v>
      </c>
      <c r="V102" s="104">
        <v>7.6999999999999999E-2</v>
      </c>
      <c r="W102" s="44" t="s">
        <v>386</v>
      </c>
      <c r="X102" s="18"/>
      <c r="Y102" s="18">
        <f t="shared" si="10"/>
        <v>7.6999999999999999E-2</v>
      </c>
      <c r="Z102" s="18"/>
      <c r="AA102" s="18"/>
      <c r="AB102" s="18"/>
    </row>
    <row r="103" spans="1:28" ht="26.25" x14ac:dyDescent="0.25">
      <c r="A103" s="81" t="s">
        <v>1248</v>
      </c>
      <c r="B103" s="91"/>
      <c r="C103" s="10"/>
      <c r="D103" s="42"/>
      <c r="E103" s="78"/>
      <c r="F103" s="78"/>
      <c r="G103" s="78"/>
      <c r="H103" s="78"/>
      <c r="I103" s="78"/>
      <c r="J103" s="47" t="s">
        <v>1446</v>
      </c>
      <c r="K103" s="79" t="s">
        <v>1413</v>
      </c>
      <c r="L103" s="47" t="s">
        <v>25</v>
      </c>
      <c r="M103" s="13"/>
      <c r="N103" s="10"/>
      <c r="O103" s="10"/>
      <c r="P103" s="10"/>
      <c r="Q103" s="78"/>
      <c r="R103" s="78"/>
      <c r="S103" s="78"/>
      <c r="T103" s="80" t="s">
        <v>72</v>
      </c>
      <c r="U103" s="2">
        <v>1977</v>
      </c>
      <c r="V103" s="2">
        <v>0.56499999999999995</v>
      </c>
      <c r="W103" s="44" t="s">
        <v>201</v>
      </c>
      <c r="X103" s="17">
        <f t="shared" ref="X103:X104" si="11">V103</f>
        <v>0.56499999999999995</v>
      </c>
      <c r="Y103" s="18"/>
      <c r="Z103" s="18"/>
      <c r="AA103" s="18"/>
      <c r="AB103" s="19">
        <v>500</v>
      </c>
    </row>
    <row r="104" spans="1:28" ht="25.5" x14ac:dyDescent="0.25">
      <c r="A104" s="3"/>
      <c r="B104" s="91"/>
      <c r="C104" s="10"/>
      <c r="D104" s="42"/>
      <c r="E104" s="78"/>
      <c r="F104" s="78"/>
      <c r="G104" s="78"/>
      <c r="H104" s="78"/>
      <c r="I104" s="78"/>
      <c r="J104" s="123"/>
      <c r="K104" s="10"/>
      <c r="L104" s="10"/>
      <c r="M104" s="13"/>
      <c r="N104" s="10"/>
      <c r="O104" s="10"/>
      <c r="P104" s="10"/>
      <c r="Q104" s="78"/>
      <c r="R104" s="78"/>
      <c r="S104" s="78"/>
      <c r="T104" s="80" t="s">
        <v>73</v>
      </c>
      <c r="U104" s="2">
        <v>1984</v>
      </c>
      <c r="V104" s="2">
        <v>0.42</v>
      </c>
      <c r="W104" s="44" t="s">
        <v>405</v>
      </c>
      <c r="X104" s="17">
        <f t="shared" si="11"/>
        <v>0.42</v>
      </c>
      <c r="Y104" s="18"/>
      <c r="Z104" s="18"/>
      <c r="AA104" s="18"/>
      <c r="AB104" s="18"/>
    </row>
    <row r="105" spans="1:28" x14ac:dyDescent="0.25">
      <c r="A105" s="3"/>
      <c r="B105" s="91"/>
      <c r="C105" s="10"/>
      <c r="D105" s="42"/>
      <c r="E105" s="78"/>
      <c r="F105" s="78"/>
      <c r="G105" s="78"/>
      <c r="H105" s="78"/>
      <c r="I105" s="78"/>
      <c r="J105" s="123"/>
      <c r="K105" s="10"/>
      <c r="L105" s="10"/>
      <c r="M105" s="13"/>
      <c r="N105" s="10"/>
      <c r="O105" s="10"/>
      <c r="P105" s="10"/>
      <c r="Q105" s="78"/>
      <c r="R105" s="78"/>
      <c r="S105" s="78"/>
      <c r="T105" s="6" t="s">
        <v>387</v>
      </c>
      <c r="U105" s="95">
        <v>1973</v>
      </c>
      <c r="V105" s="104">
        <v>7.4999999999999997E-2</v>
      </c>
      <c r="W105" s="38" t="s">
        <v>388</v>
      </c>
      <c r="X105" s="18"/>
      <c r="Y105" s="18">
        <f>V105</f>
        <v>7.4999999999999997E-2</v>
      </c>
      <c r="Z105" s="18"/>
      <c r="AA105" s="18"/>
      <c r="AB105" s="18"/>
    </row>
    <row r="106" spans="1:28" x14ac:dyDescent="0.25">
      <c r="A106" s="3"/>
      <c r="B106" s="91"/>
      <c r="C106" s="10"/>
      <c r="D106" s="42"/>
      <c r="E106" s="78"/>
      <c r="F106" s="78"/>
      <c r="G106" s="78"/>
      <c r="H106" s="78"/>
      <c r="I106" s="78"/>
      <c r="J106" s="123"/>
      <c r="K106" s="10"/>
      <c r="L106" s="10"/>
      <c r="M106" s="13"/>
      <c r="N106" s="10"/>
      <c r="O106" s="10"/>
      <c r="P106" s="10"/>
      <c r="Q106" s="78"/>
      <c r="R106" s="78"/>
      <c r="S106" s="78"/>
      <c r="T106" s="6" t="s">
        <v>389</v>
      </c>
      <c r="U106" s="95">
        <v>1969</v>
      </c>
      <c r="V106" s="104">
        <v>4.2999999999999997E-2</v>
      </c>
      <c r="W106" s="44" t="s">
        <v>377</v>
      </c>
      <c r="X106" s="18"/>
      <c r="Y106" s="18">
        <f t="shared" ref="Y106:Y117" si="12">V106</f>
        <v>4.2999999999999997E-2</v>
      </c>
      <c r="Z106" s="18"/>
      <c r="AA106" s="18"/>
      <c r="AB106" s="18"/>
    </row>
    <row r="107" spans="1:28" x14ac:dyDescent="0.25">
      <c r="A107" s="3"/>
      <c r="B107" s="91"/>
      <c r="C107" s="10"/>
      <c r="D107" s="42"/>
      <c r="E107" s="78"/>
      <c r="F107" s="78"/>
      <c r="G107" s="78"/>
      <c r="H107" s="78"/>
      <c r="I107" s="78"/>
      <c r="J107" s="123"/>
      <c r="K107" s="10"/>
      <c r="L107" s="10"/>
      <c r="M107" s="13"/>
      <c r="N107" s="10"/>
      <c r="O107" s="10"/>
      <c r="P107" s="10"/>
      <c r="Q107" s="78"/>
      <c r="R107" s="78"/>
      <c r="S107" s="78"/>
      <c r="T107" s="6" t="s">
        <v>390</v>
      </c>
      <c r="U107" s="95">
        <v>1969</v>
      </c>
      <c r="V107" s="104">
        <v>6.0999999999999999E-2</v>
      </c>
      <c r="W107" s="38" t="s">
        <v>377</v>
      </c>
      <c r="X107" s="18"/>
      <c r="Y107" s="18">
        <f t="shared" si="12"/>
        <v>6.0999999999999999E-2</v>
      </c>
      <c r="Z107" s="18"/>
      <c r="AA107" s="18"/>
      <c r="AB107" s="18"/>
    </row>
    <row r="108" spans="1:28" x14ac:dyDescent="0.25">
      <c r="A108" s="3"/>
      <c r="B108" s="91"/>
      <c r="C108" s="10"/>
      <c r="D108" s="42"/>
      <c r="E108" s="78"/>
      <c r="F108" s="78"/>
      <c r="G108" s="78"/>
      <c r="H108" s="78"/>
      <c r="I108" s="78"/>
      <c r="J108" s="123"/>
      <c r="K108" s="10"/>
      <c r="L108" s="10"/>
      <c r="M108" s="13"/>
      <c r="N108" s="10"/>
      <c r="O108" s="10"/>
      <c r="P108" s="10"/>
      <c r="Q108" s="78"/>
      <c r="R108" s="78"/>
      <c r="S108" s="78"/>
      <c r="T108" s="6" t="s">
        <v>391</v>
      </c>
      <c r="U108" s="95">
        <v>1969</v>
      </c>
      <c r="V108" s="104">
        <v>4.2999999999999997E-2</v>
      </c>
      <c r="W108" s="38" t="s">
        <v>377</v>
      </c>
      <c r="X108" s="18"/>
      <c r="Y108" s="18">
        <f t="shared" si="12"/>
        <v>4.2999999999999997E-2</v>
      </c>
      <c r="Z108" s="18"/>
      <c r="AA108" s="18"/>
      <c r="AB108" s="18"/>
    </row>
    <row r="109" spans="1:28" x14ac:dyDescent="0.25">
      <c r="A109" s="3"/>
      <c r="B109" s="91"/>
      <c r="C109" s="10"/>
      <c r="D109" s="42"/>
      <c r="E109" s="78"/>
      <c r="F109" s="78"/>
      <c r="G109" s="78"/>
      <c r="H109" s="78"/>
      <c r="I109" s="78"/>
      <c r="J109" s="123"/>
      <c r="K109" s="10"/>
      <c r="L109" s="10"/>
      <c r="M109" s="13"/>
      <c r="N109" s="10"/>
      <c r="O109" s="10"/>
      <c r="P109" s="10"/>
      <c r="Q109" s="78"/>
      <c r="R109" s="78"/>
      <c r="S109" s="78"/>
      <c r="T109" s="9" t="s">
        <v>392</v>
      </c>
      <c r="U109" s="95">
        <v>1968</v>
      </c>
      <c r="V109" s="104">
        <v>2.7E-2</v>
      </c>
      <c r="W109" s="44" t="s">
        <v>393</v>
      </c>
      <c r="X109" s="18"/>
      <c r="Y109" s="18">
        <f t="shared" si="12"/>
        <v>2.7E-2</v>
      </c>
      <c r="Z109" s="18"/>
      <c r="AA109" s="18"/>
      <c r="AB109" s="18"/>
    </row>
    <row r="110" spans="1:28" x14ac:dyDescent="0.25">
      <c r="A110" s="3"/>
      <c r="B110" s="91"/>
      <c r="C110" s="10"/>
      <c r="D110" s="42"/>
      <c r="E110" s="78"/>
      <c r="F110" s="78"/>
      <c r="G110" s="78"/>
      <c r="H110" s="78"/>
      <c r="I110" s="78"/>
      <c r="J110" s="123"/>
      <c r="K110" s="10"/>
      <c r="L110" s="10"/>
      <c r="M110" s="13"/>
      <c r="N110" s="10"/>
      <c r="O110" s="10"/>
      <c r="P110" s="10"/>
      <c r="Q110" s="78"/>
      <c r="R110" s="78"/>
      <c r="S110" s="78"/>
      <c r="T110" s="9" t="s">
        <v>394</v>
      </c>
      <c r="U110" s="95">
        <v>1968</v>
      </c>
      <c r="V110" s="104">
        <v>6.5000000000000002E-2</v>
      </c>
      <c r="W110" s="44" t="s">
        <v>393</v>
      </c>
      <c r="X110" s="18"/>
      <c r="Y110" s="18">
        <f t="shared" si="12"/>
        <v>6.5000000000000002E-2</v>
      </c>
      <c r="Z110" s="18"/>
      <c r="AA110" s="18"/>
      <c r="AB110" s="18"/>
    </row>
    <row r="111" spans="1:28" x14ac:dyDescent="0.25">
      <c r="A111" s="3"/>
      <c r="B111" s="91"/>
      <c r="C111" s="10"/>
      <c r="D111" s="42"/>
      <c r="E111" s="78"/>
      <c r="F111" s="78"/>
      <c r="G111" s="78"/>
      <c r="H111" s="78"/>
      <c r="I111" s="78"/>
      <c r="J111" s="123"/>
      <c r="K111" s="10"/>
      <c r="L111" s="10"/>
      <c r="M111" s="13"/>
      <c r="N111" s="10"/>
      <c r="O111" s="10"/>
      <c r="P111" s="10"/>
      <c r="Q111" s="78"/>
      <c r="R111" s="78"/>
      <c r="S111" s="78"/>
      <c r="T111" s="9" t="s">
        <v>395</v>
      </c>
      <c r="U111" s="95">
        <v>1968</v>
      </c>
      <c r="V111" s="104">
        <v>0.104</v>
      </c>
      <c r="W111" s="44" t="s">
        <v>393</v>
      </c>
      <c r="X111" s="18"/>
      <c r="Y111" s="18">
        <f t="shared" si="12"/>
        <v>0.104</v>
      </c>
      <c r="Z111" s="18"/>
      <c r="AA111" s="18"/>
      <c r="AB111" s="18"/>
    </row>
    <row r="112" spans="1:28" x14ac:dyDescent="0.25">
      <c r="A112" s="3"/>
      <c r="B112" s="91"/>
      <c r="C112" s="10"/>
      <c r="D112" s="42"/>
      <c r="E112" s="78"/>
      <c r="F112" s="78"/>
      <c r="G112" s="78"/>
      <c r="H112" s="78"/>
      <c r="I112" s="78"/>
      <c r="J112" s="123"/>
      <c r="K112" s="10"/>
      <c r="L112" s="10"/>
      <c r="M112" s="13"/>
      <c r="N112" s="10"/>
      <c r="O112" s="10"/>
      <c r="P112" s="10"/>
      <c r="Q112" s="78"/>
      <c r="R112" s="78"/>
      <c r="S112" s="78"/>
      <c r="T112" s="9" t="s">
        <v>396</v>
      </c>
      <c r="U112" s="95">
        <v>1968</v>
      </c>
      <c r="V112" s="104">
        <v>8.3000000000000004E-2</v>
      </c>
      <c r="W112" s="44" t="s">
        <v>397</v>
      </c>
      <c r="X112" s="18"/>
      <c r="Y112" s="18">
        <f t="shared" si="12"/>
        <v>8.3000000000000004E-2</v>
      </c>
      <c r="Z112" s="18"/>
      <c r="AA112" s="18"/>
      <c r="AB112" s="18"/>
    </row>
    <row r="113" spans="1:28" x14ac:dyDescent="0.25">
      <c r="A113" s="3"/>
      <c r="B113" s="91"/>
      <c r="C113" s="10"/>
      <c r="D113" s="42"/>
      <c r="E113" s="78"/>
      <c r="F113" s="78"/>
      <c r="G113" s="78"/>
      <c r="H113" s="78"/>
      <c r="I113" s="78"/>
      <c r="J113" s="123"/>
      <c r="K113" s="10"/>
      <c r="L113" s="10"/>
      <c r="M113" s="13"/>
      <c r="N113" s="10"/>
      <c r="O113" s="10"/>
      <c r="P113" s="10"/>
      <c r="Q113" s="78"/>
      <c r="R113" s="78"/>
      <c r="S113" s="78"/>
      <c r="T113" s="9" t="s">
        <v>396</v>
      </c>
      <c r="U113" s="95">
        <v>1968</v>
      </c>
      <c r="V113" s="104">
        <v>1.4E-2</v>
      </c>
      <c r="W113" s="44" t="s">
        <v>398</v>
      </c>
      <c r="X113" s="18"/>
      <c r="Y113" s="18">
        <f t="shared" si="12"/>
        <v>1.4E-2</v>
      </c>
      <c r="Z113" s="18"/>
      <c r="AA113" s="18"/>
      <c r="AB113" s="18"/>
    </row>
    <row r="114" spans="1:28" x14ac:dyDescent="0.25">
      <c r="A114" s="3"/>
      <c r="B114" s="91"/>
      <c r="C114" s="10"/>
      <c r="D114" s="42"/>
      <c r="E114" s="78"/>
      <c r="F114" s="78"/>
      <c r="G114" s="78"/>
      <c r="H114" s="78"/>
      <c r="I114" s="78"/>
      <c r="J114" s="123"/>
      <c r="K114" s="10"/>
      <c r="L114" s="10"/>
      <c r="M114" s="13"/>
      <c r="N114" s="10"/>
      <c r="O114" s="10"/>
      <c r="P114" s="10"/>
      <c r="Q114" s="78"/>
      <c r="R114" s="78"/>
      <c r="S114" s="78"/>
      <c r="T114" s="9" t="s">
        <v>399</v>
      </c>
      <c r="U114" s="95">
        <v>1977</v>
      </c>
      <c r="V114" s="103" t="s">
        <v>340</v>
      </c>
      <c r="W114" s="44" t="s">
        <v>274</v>
      </c>
      <c r="X114" s="18"/>
      <c r="Y114" s="22">
        <v>0.19600000000000001</v>
      </c>
      <c r="Z114" s="18"/>
      <c r="AA114" s="18"/>
      <c r="AB114" s="18"/>
    </row>
    <row r="115" spans="1:28" x14ac:dyDescent="0.25">
      <c r="A115" s="3"/>
      <c r="B115" s="91"/>
      <c r="C115" s="10"/>
      <c r="D115" s="42"/>
      <c r="E115" s="78"/>
      <c r="F115" s="78"/>
      <c r="G115" s="78"/>
      <c r="H115" s="78"/>
      <c r="I115" s="78"/>
      <c r="J115" s="123"/>
      <c r="K115" s="10"/>
      <c r="L115" s="10"/>
      <c r="M115" s="13"/>
      <c r="N115" s="10"/>
      <c r="O115" s="10"/>
      <c r="P115" s="10"/>
      <c r="Q115" s="78"/>
      <c r="R115" s="78"/>
      <c r="S115" s="78"/>
      <c r="T115" s="9" t="s">
        <v>400</v>
      </c>
      <c r="U115" s="95">
        <v>1977</v>
      </c>
      <c r="V115" s="104">
        <v>0.12</v>
      </c>
      <c r="W115" s="44" t="s">
        <v>309</v>
      </c>
      <c r="X115" s="18"/>
      <c r="Y115" s="18">
        <f t="shared" si="12"/>
        <v>0.12</v>
      </c>
      <c r="Z115" s="18"/>
      <c r="AA115" s="18"/>
      <c r="AB115" s="18"/>
    </row>
    <row r="116" spans="1:28" x14ac:dyDescent="0.25">
      <c r="A116" s="3"/>
      <c r="B116" s="91"/>
      <c r="C116" s="10"/>
      <c r="D116" s="42"/>
      <c r="E116" s="78"/>
      <c r="F116" s="78"/>
      <c r="G116" s="78"/>
      <c r="H116" s="78"/>
      <c r="I116" s="78"/>
      <c r="J116" s="123"/>
      <c r="K116" s="10"/>
      <c r="L116" s="10"/>
      <c r="M116" s="13"/>
      <c r="N116" s="10"/>
      <c r="O116" s="10"/>
      <c r="P116" s="10"/>
      <c r="Q116" s="78"/>
      <c r="R116" s="78"/>
      <c r="S116" s="78"/>
      <c r="T116" s="9" t="s">
        <v>401</v>
      </c>
      <c r="U116" s="95">
        <v>2012</v>
      </c>
      <c r="V116" s="104">
        <v>0.183</v>
      </c>
      <c r="W116" s="44" t="s">
        <v>347</v>
      </c>
      <c r="X116" s="18"/>
      <c r="Y116" s="18">
        <f t="shared" si="12"/>
        <v>0.183</v>
      </c>
      <c r="Z116" s="18"/>
      <c r="AA116" s="18"/>
      <c r="AB116" s="18"/>
    </row>
    <row r="117" spans="1:28" x14ac:dyDescent="0.25">
      <c r="A117" s="3"/>
      <c r="B117" s="91"/>
      <c r="C117" s="10"/>
      <c r="D117" s="42"/>
      <c r="E117" s="78"/>
      <c r="F117" s="78"/>
      <c r="G117" s="78"/>
      <c r="H117" s="78"/>
      <c r="I117" s="78"/>
      <c r="J117" s="123"/>
      <c r="K117" s="10"/>
      <c r="L117" s="10"/>
      <c r="M117" s="13"/>
      <c r="N117" s="10"/>
      <c r="O117" s="10"/>
      <c r="P117" s="10"/>
      <c r="Q117" s="78"/>
      <c r="R117" s="78"/>
      <c r="S117" s="78"/>
      <c r="T117" s="9" t="s">
        <v>402</v>
      </c>
      <c r="U117" s="95">
        <v>1977</v>
      </c>
      <c r="V117" s="104">
        <v>0.15</v>
      </c>
      <c r="W117" s="44" t="s">
        <v>309</v>
      </c>
      <c r="X117" s="18"/>
      <c r="Y117" s="18">
        <f t="shared" si="12"/>
        <v>0.15</v>
      </c>
      <c r="Z117" s="18"/>
      <c r="AA117" s="18"/>
      <c r="AB117" s="18"/>
    </row>
    <row r="118" spans="1:28" x14ac:dyDescent="0.25">
      <c r="A118" s="3"/>
      <c r="B118" s="91"/>
      <c r="C118" s="10"/>
      <c r="D118" s="42"/>
      <c r="E118" s="78"/>
      <c r="F118" s="78"/>
      <c r="G118" s="78"/>
      <c r="H118" s="78"/>
      <c r="I118" s="78"/>
      <c r="J118" s="123"/>
      <c r="K118" s="10"/>
      <c r="L118" s="10"/>
      <c r="M118" s="13"/>
      <c r="N118" s="10"/>
      <c r="O118" s="10"/>
      <c r="P118" s="10"/>
      <c r="Q118" s="78"/>
      <c r="R118" s="78"/>
      <c r="S118" s="78"/>
      <c r="T118" s="9" t="s">
        <v>403</v>
      </c>
      <c r="U118" s="95">
        <v>1969</v>
      </c>
      <c r="V118" s="103" t="s">
        <v>404</v>
      </c>
      <c r="W118" s="44" t="s">
        <v>309</v>
      </c>
      <c r="X118" s="18"/>
      <c r="Y118" s="22">
        <v>0.24</v>
      </c>
      <c r="Z118" s="18"/>
      <c r="AA118" s="18"/>
      <c r="AB118" s="18"/>
    </row>
    <row r="119" spans="1:28" ht="25.5" x14ac:dyDescent="0.25">
      <c r="A119" s="81" t="s">
        <v>1249</v>
      </c>
      <c r="B119" s="91" t="s">
        <v>1555</v>
      </c>
      <c r="C119" s="10"/>
      <c r="D119" s="42"/>
      <c r="E119" s="78"/>
      <c r="F119" s="78"/>
      <c r="G119" s="78"/>
      <c r="H119" s="78"/>
      <c r="I119" s="78"/>
      <c r="J119" s="47" t="s">
        <v>1447</v>
      </c>
      <c r="K119" s="79"/>
      <c r="L119" s="47"/>
      <c r="M119" s="13"/>
      <c r="N119" s="10"/>
      <c r="O119" s="10"/>
      <c r="P119" s="10"/>
      <c r="Q119" s="78"/>
      <c r="R119" s="78"/>
      <c r="S119" s="78"/>
      <c r="T119" s="44" t="s">
        <v>74</v>
      </c>
      <c r="U119" s="2">
        <v>1985</v>
      </c>
      <c r="V119" s="2">
        <v>2.7</v>
      </c>
      <c r="W119" s="44" t="s">
        <v>201</v>
      </c>
      <c r="X119" s="17">
        <f t="shared" ref="X119:X121" si="13">V119</f>
        <v>2.7</v>
      </c>
      <c r="Y119" s="18"/>
      <c r="Z119" s="18"/>
      <c r="AA119" s="18"/>
      <c r="AB119" s="19"/>
    </row>
    <row r="120" spans="1:28" ht="25.5" x14ac:dyDescent="0.25">
      <c r="A120" s="81" t="s">
        <v>1250</v>
      </c>
      <c r="B120" s="91"/>
      <c r="C120" s="10"/>
      <c r="D120" s="42"/>
      <c r="E120" s="78"/>
      <c r="F120" s="78"/>
      <c r="G120" s="78"/>
      <c r="H120" s="78"/>
      <c r="I120" s="78"/>
      <c r="J120" s="123"/>
      <c r="K120" s="10"/>
      <c r="L120" s="10"/>
      <c r="M120" s="13"/>
      <c r="N120" s="10"/>
      <c r="O120" s="10"/>
      <c r="P120" s="10"/>
      <c r="Q120" s="78"/>
      <c r="R120" s="78"/>
      <c r="S120" s="78"/>
      <c r="T120" s="44" t="s">
        <v>75</v>
      </c>
      <c r="U120" s="2">
        <v>1985</v>
      </c>
      <c r="V120" s="2">
        <v>2.7</v>
      </c>
      <c r="W120" s="44" t="s">
        <v>201</v>
      </c>
      <c r="X120" s="17">
        <f t="shared" si="13"/>
        <v>2.7</v>
      </c>
      <c r="Y120" s="18"/>
      <c r="Z120" s="18"/>
      <c r="AA120" s="18"/>
      <c r="AB120" s="18"/>
    </row>
    <row r="121" spans="1:28" ht="26.25" x14ac:dyDescent="0.25">
      <c r="A121" s="81" t="s">
        <v>1251</v>
      </c>
      <c r="B121" s="91" t="s">
        <v>1556</v>
      </c>
      <c r="C121" s="10"/>
      <c r="D121" s="42"/>
      <c r="E121" s="78"/>
      <c r="F121" s="78"/>
      <c r="G121" s="78"/>
      <c r="H121" s="78"/>
      <c r="I121" s="78"/>
      <c r="J121" s="47" t="s">
        <v>1448</v>
      </c>
      <c r="K121" s="79" t="s">
        <v>1413</v>
      </c>
      <c r="L121" s="47" t="s">
        <v>25</v>
      </c>
      <c r="M121" s="13"/>
      <c r="N121" s="10"/>
      <c r="O121" s="10"/>
      <c r="P121" s="10"/>
      <c r="Q121" s="78"/>
      <c r="R121" s="78"/>
      <c r="S121" s="78"/>
      <c r="T121" s="96" t="s">
        <v>76</v>
      </c>
      <c r="U121" s="2">
        <v>1972</v>
      </c>
      <c r="V121" s="2">
        <v>1.6</v>
      </c>
      <c r="W121" s="44" t="s">
        <v>209</v>
      </c>
      <c r="X121" s="17">
        <f t="shared" si="13"/>
        <v>1.6</v>
      </c>
      <c r="Y121" s="18"/>
      <c r="Z121" s="18"/>
      <c r="AA121" s="18"/>
      <c r="AB121" s="19">
        <v>500</v>
      </c>
    </row>
    <row r="122" spans="1:28" ht="25.5" x14ac:dyDescent="0.25">
      <c r="A122" s="81"/>
      <c r="B122" s="91"/>
      <c r="C122" s="10"/>
      <c r="D122" s="42"/>
      <c r="E122" s="78"/>
      <c r="F122" s="78"/>
      <c r="G122" s="78"/>
      <c r="H122" s="78"/>
      <c r="I122" s="78"/>
      <c r="J122" s="47"/>
      <c r="K122" s="10"/>
      <c r="L122" s="47"/>
      <c r="M122" s="13"/>
      <c r="N122" s="10"/>
      <c r="O122" s="10"/>
      <c r="P122" s="10"/>
      <c r="Q122" s="128"/>
      <c r="R122" s="78"/>
      <c r="S122" s="78"/>
      <c r="T122" s="96" t="s">
        <v>77</v>
      </c>
      <c r="U122" s="2">
        <v>1977</v>
      </c>
      <c r="V122" s="2">
        <v>0.38500000000000001</v>
      </c>
      <c r="W122" s="44" t="s">
        <v>253</v>
      </c>
      <c r="X122" s="17">
        <f>V122</f>
        <v>0.38500000000000001</v>
      </c>
      <c r="Y122" s="18"/>
      <c r="Z122" s="18"/>
      <c r="AA122" s="18"/>
      <c r="AB122" s="24"/>
    </row>
    <row r="123" spans="1:28" ht="25.5" x14ac:dyDescent="0.25">
      <c r="A123" s="3"/>
      <c r="B123" s="91"/>
      <c r="C123" s="10"/>
      <c r="D123" s="42"/>
      <c r="E123" s="78"/>
      <c r="F123" s="78"/>
      <c r="G123" s="78"/>
      <c r="H123" s="78"/>
      <c r="I123" s="78"/>
      <c r="J123" s="47"/>
      <c r="K123" s="10"/>
      <c r="L123" s="47"/>
      <c r="M123" s="13"/>
      <c r="N123" s="10"/>
      <c r="O123" s="10"/>
      <c r="P123" s="10"/>
      <c r="Q123" s="99"/>
      <c r="R123" s="78"/>
      <c r="S123" s="78"/>
      <c r="T123" s="11" t="s">
        <v>406</v>
      </c>
      <c r="U123" s="47" t="s">
        <v>407</v>
      </c>
      <c r="V123" s="47" t="s">
        <v>408</v>
      </c>
      <c r="W123" s="44" t="s">
        <v>409</v>
      </c>
      <c r="X123" s="18"/>
      <c r="Y123" s="22">
        <v>0.64</v>
      </c>
      <c r="Z123" s="18"/>
      <c r="AA123" s="18"/>
      <c r="AB123" s="18"/>
    </row>
    <row r="124" spans="1:28" ht="26.25" x14ac:dyDescent="0.25">
      <c r="A124" s="81" t="s">
        <v>1252</v>
      </c>
      <c r="B124" s="91"/>
      <c r="C124" s="10"/>
      <c r="D124" s="42"/>
      <c r="E124" s="78"/>
      <c r="F124" s="78"/>
      <c r="G124" s="78"/>
      <c r="H124" s="78"/>
      <c r="I124" s="78"/>
      <c r="J124" s="47" t="s">
        <v>1449</v>
      </c>
      <c r="K124" s="79" t="s">
        <v>1413</v>
      </c>
      <c r="L124" s="81" t="s">
        <v>1419</v>
      </c>
      <c r="M124" s="13"/>
      <c r="N124" s="10"/>
      <c r="O124" s="10"/>
      <c r="P124" s="10"/>
      <c r="Q124" s="78"/>
      <c r="R124" s="78"/>
      <c r="S124" s="78"/>
      <c r="T124" s="96" t="s">
        <v>78</v>
      </c>
      <c r="U124" s="2">
        <v>1977</v>
      </c>
      <c r="V124" s="2">
        <v>0.21</v>
      </c>
      <c r="W124" s="44" t="s">
        <v>210</v>
      </c>
      <c r="X124" s="17">
        <f>V124</f>
        <v>0.21</v>
      </c>
      <c r="Y124" s="18"/>
      <c r="Z124" s="18"/>
      <c r="AA124" s="18"/>
      <c r="AB124" s="19">
        <v>650</v>
      </c>
    </row>
    <row r="125" spans="1:28" x14ac:dyDescent="0.25">
      <c r="A125" s="3"/>
      <c r="B125" s="91"/>
      <c r="C125" s="10"/>
      <c r="D125" s="42"/>
      <c r="E125" s="78"/>
      <c r="F125" s="78"/>
      <c r="G125" s="78"/>
      <c r="H125" s="78"/>
      <c r="I125" s="78"/>
      <c r="J125" s="123"/>
      <c r="K125" s="10"/>
      <c r="L125" s="10"/>
      <c r="M125" s="13"/>
      <c r="N125" s="10"/>
      <c r="O125" s="10"/>
      <c r="P125" s="10"/>
      <c r="Q125" s="78"/>
      <c r="R125" s="78"/>
      <c r="S125" s="78"/>
      <c r="T125" s="6" t="s">
        <v>410</v>
      </c>
      <c r="U125" s="2">
        <v>1969</v>
      </c>
      <c r="V125" s="129" t="s">
        <v>292</v>
      </c>
      <c r="W125" s="44" t="s">
        <v>397</v>
      </c>
      <c r="X125" s="18"/>
      <c r="Y125" s="25">
        <v>0.22</v>
      </c>
      <c r="Z125" s="18"/>
      <c r="AA125" s="18"/>
      <c r="AB125" s="18"/>
    </row>
    <row r="126" spans="1:28" x14ac:dyDescent="0.25">
      <c r="A126" s="3"/>
      <c r="B126" s="91"/>
      <c r="C126" s="10"/>
      <c r="D126" s="42"/>
      <c r="E126" s="78"/>
      <c r="F126" s="78"/>
      <c r="G126" s="78"/>
      <c r="H126" s="78"/>
      <c r="I126" s="78"/>
      <c r="J126" s="123"/>
      <c r="K126" s="10"/>
      <c r="L126" s="10"/>
      <c r="M126" s="13"/>
      <c r="N126" s="10"/>
      <c r="O126" s="10"/>
      <c r="P126" s="10"/>
      <c r="Q126" s="78"/>
      <c r="R126" s="78"/>
      <c r="S126" s="78"/>
      <c r="T126" s="6" t="s">
        <v>411</v>
      </c>
      <c r="U126" s="2">
        <v>1970</v>
      </c>
      <c r="V126" s="129" t="s">
        <v>412</v>
      </c>
      <c r="W126" s="44" t="s">
        <v>273</v>
      </c>
      <c r="X126" s="18"/>
      <c r="Y126" s="25">
        <v>0.2</v>
      </c>
      <c r="Z126" s="18"/>
      <c r="AA126" s="18"/>
      <c r="AB126" s="18"/>
    </row>
    <row r="127" spans="1:28" x14ac:dyDescent="0.25">
      <c r="A127" s="3"/>
      <c r="B127" s="91"/>
      <c r="C127" s="10"/>
      <c r="D127" s="42"/>
      <c r="E127" s="78"/>
      <c r="F127" s="78"/>
      <c r="G127" s="78"/>
      <c r="H127" s="78"/>
      <c r="I127" s="78"/>
      <c r="J127" s="123"/>
      <c r="K127" s="10"/>
      <c r="L127" s="10"/>
      <c r="M127" s="13"/>
      <c r="N127" s="10"/>
      <c r="O127" s="10"/>
      <c r="P127" s="10"/>
      <c r="Q127" s="78"/>
      <c r="R127" s="78"/>
      <c r="S127" s="78"/>
      <c r="T127" s="6" t="s">
        <v>413</v>
      </c>
      <c r="U127" s="2">
        <v>1970</v>
      </c>
      <c r="V127" s="129" t="s">
        <v>412</v>
      </c>
      <c r="W127" s="44" t="s">
        <v>397</v>
      </c>
      <c r="X127" s="18"/>
      <c r="Y127" s="25">
        <v>0.2</v>
      </c>
      <c r="Z127" s="18"/>
      <c r="AA127" s="18"/>
      <c r="AB127" s="18"/>
    </row>
    <row r="128" spans="1:28" x14ac:dyDescent="0.25">
      <c r="A128" s="3"/>
      <c r="B128" s="91"/>
      <c r="C128" s="10"/>
      <c r="D128" s="42"/>
      <c r="E128" s="78"/>
      <c r="F128" s="78"/>
      <c r="G128" s="78"/>
      <c r="H128" s="78"/>
      <c r="I128" s="78"/>
      <c r="J128" s="123"/>
      <c r="K128" s="10"/>
      <c r="L128" s="10"/>
      <c r="M128" s="13"/>
      <c r="N128" s="10"/>
      <c r="O128" s="10"/>
      <c r="P128" s="10"/>
      <c r="Q128" s="78"/>
      <c r="R128" s="78"/>
      <c r="S128" s="78"/>
      <c r="T128" s="6" t="s">
        <v>414</v>
      </c>
      <c r="U128" s="2">
        <v>1972</v>
      </c>
      <c r="V128" s="130">
        <v>0.114</v>
      </c>
      <c r="W128" s="44" t="s">
        <v>270</v>
      </c>
      <c r="X128" s="18"/>
      <c r="Y128" s="26">
        <f t="shared" ref="Y128:Y133" si="14">V128</f>
        <v>0.114</v>
      </c>
      <c r="Z128" s="18"/>
      <c r="AA128" s="18"/>
      <c r="AB128" s="18"/>
    </row>
    <row r="129" spans="1:28" x14ac:dyDescent="0.25">
      <c r="A129" s="3"/>
      <c r="B129" s="91"/>
      <c r="C129" s="10"/>
      <c r="D129" s="42"/>
      <c r="E129" s="78"/>
      <c r="F129" s="78"/>
      <c r="G129" s="78"/>
      <c r="H129" s="78"/>
      <c r="I129" s="78"/>
      <c r="J129" s="123"/>
      <c r="K129" s="10"/>
      <c r="L129" s="10"/>
      <c r="M129" s="13"/>
      <c r="N129" s="10"/>
      <c r="O129" s="10"/>
      <c r="P129" s="10"/>
      <c r="Q129" s="78"/>
      <c r="R129" s="78"/>
      <c r="S129" s="78"/>
      <c r="T129" s="6" t="s">
        <v>415</v>
      </c>
      <c r="U129" s="2">
        <v>1972</v>
      </c>
      <c r="V129" s="130">
        <v>0.17399999999999999</v>
      </c>
      <c r="W129" s="44" t="s">
        <v>416</v>
      </c>
      <c r="X129" s="18"/>
      <c r="Y129" s="26">
        <f t="shared" si="14"/>
        <v>0.17399999999999999</v>
      </c>
      <c r="Z129" s="18"/>
      <c r="AA129" s="18"/>
      <c r="AB129" s="18"/>
    </row>
    <row r="130" spans="1:28" x14ac:dyDescent="0.25">
      <c r="A130" s="3"/>
      <c r="B130" s="91"/>
      <c r="C130" s="10"/>
      <c r="D130" s="42"/>
      <c r="E130" s="78"/>
      <c r="F130" s="78"/>
      <c r="G130" s="78"/>
      <c r="H130" s="78"/>
      <c r="I130" s="78"/>
      <c r="J130" s="123"/>
      <c r="K130" s="10"/>
      <c r="L130" s="10"/>
      <c r="M130" s="13"/>
      <c r="N130" s="10"/>
      <c r="O130" s="10"/>
      <c r="P130" s="10"/>
      <c r="Q130" s="78"/>
      <c r="R130" s="78"/>
      <c r="S130" s="78"/>
      <c r="T130" s="6" t="s">
        <v>417</v>
      </c>
      <c r="U130" s="2">
        <v>1971</v>
      </c>
      <c r="V130" s="130">
        <v>7.4999999999999997E-2</v>
      </c>
      <c r="W130" s="38" t="s">
        <v>416</v>
      </c>
      <c r="X130" s="18"/>
      <c r="Y130" s="26">
        <f t="shared" si="14"/>
        <v>7.4999999999999997E-2</v>
      </c>
      <c r="Z130" s="18"/>
      <c r="AA130" s="18"/>
      <c r="AB130" s="18"/>
    </row>
    <row r="131" spans="1:28" x14ac:dyDescent="0.25">
      <c r="A131" s="3"/>
      <c r="B131" s="91"/>
      <c r="C131" s="10"/>
      <c r="D131" s="42"/>
      <c r="E131" s="78"/>
      <c r="F131" s="78"/>
      <c r="G131" s="78"/>
      <c r="H131" s="78"/>
      <c r="I131" s="78"/>
      <c r="J131" s="123"/>
      <c r="K131" s="10"/>
      <c r="L131" s="10"/>
      <c r="M131" s="13"/>
      <c r="N131" s="10"/>
      <c r="O131" s="10"/>
      <c r="P131" s="10"/>
      <c r="Q131" s="78"/>
      <c r="R131" s="78"/>
      <c r="S131" s="78"/>
      <c r="T131" s="6" t="s">
        <v>418</v>
      </c>
      <c r="U131" s="2">
        <v>1970</v>
      </c>
      <c r="V131" s="130">
        <v>0.129</v>
      </c>
      <c r="W131" s="44" t="s">
        <v>419</v>
      </c>
      <c r="X131" s="18"/>
      <c r="Y131" s="26">
        <f t="shared" si="14"/>
        <v>0.129</v>
      </c>
      <c r="Z131" s="18"/>
      <c r="AA131" s="18"/>
      <c r="AB131" s="18"/>
    </row>
    <row r="132" spans="1:28" x14ac:dyDescent="0.25">
      <c r="A132" s="3"/>
      <c r="B132" s="91"/>
      <c r="C132" s="10"/>
      <c r="D132" s="42"/>
      <c r="E132" s="78"/>
      <c r="F132" s="78"/>
      <c r="G132" s="78"/>
      <c r="H132" s="78"/>
      <c r="I132" s="78"/>
      <c r="J132" s="123"/>
      <c r="K132" s="10"/>
      <c r="L132" s="10"/>
      <c r="M132" s="13"/>
      <c r="N132" s="10"/>
      <c r="O132" s="10"/>
      <c r="P132" s="10"/>
      <c r="Q132" s="78"/>
      <c r="R132" s="78"/>
      <c r="S132" s="78"/>
      <c r="T132" s="6" t="s">
        <v>420</v>
      </c>
      <c r="U132" s="2">
        <v>1970</v>
      </c>
      <c r="V132" s="130">
        <v>0.17499999999999999</v>
      </c>
      <c r="W132" s="44" t="s">
        <v>341</v>
      </c>
      <c r="X132" s="18"/>
      <c r="Y132" s="26">
        <f t="shared" si="14"/>
        <v>0.17499999999999999</v>
      </c>
      <c r="Z132" s="18"/>
      <c r="AA132" s="18"/>
      <c r="AB132" s="18"/>
    </row>
    <row r="133" spans="1:28" x14ac:dyDescent="0.25">
      <c r="A133" s="3"/>
      <c r="B133" s="91"/>
      <c r="C133" s="10"/>
      <c r="D133" s="42"/>
      <c r="E133" s="78"/>
      <c r="F133" s="78"/>
      <c r="G133" s="78"/>
      <c r="H133" s="78"/>
      <c r="I133" s="78"/>
      <c r="J133" s="123"/>
      <c r="K133" s="10"/>
      <c r="L133" s="10"/>
      <c r="M133" s="13"/>
      <c r="N133" s="10"/>
      <c r="O133" s="10"/>
      <c r="P133" s="10"/>
      <c r="Q133" s="78"/>
      <c r="R133" s="78"/>
      <c r="S133" s="78"/>
      <c r="T133" s="6" t="s">
        <v>421</v>
      </c>
      <c r="U133" s="2">
        <v>1970</v>
      </c>
      <c r="V133" s="130">
        <v>4.4999999999999998E-2</v>
      </c>
      <c r="W133" s="38" t="s">
        <v>419</v>
      </c>
      <c r="X133" s="18"/>
      <c r="Y133" s="26">
        <f t="shared" si="14"/>
        <v>4.4999999999999998E-2</v>
      </c>
      <c r="Z133" s="18"/>
      <c r="AA133" s="18"/>
      <c r="AB133" s="18"/>
    </row>
    <row r="134" spans="1:28" x14ac:dyDescent="0.25">
      <c r="A134" s="3"/>
      <c r="B134" s="91"/>
      <c r="C134" s="10"/>
      <c r="D134" s="42"/>
      <c r="E134" s="78"/>
      <c r="F134" s="78"/>
      <c r="G134" s="78"/>
      <c r="H134" s="78"/>
      <c r="I134" s="78"/>
      <c r="J134" s="123"/>
      <c r="K134" s="10"/>
      <c r="L134" s="10"/>
      <c r="M134" s="13"/>
      <c r="N134" s="10"/>
      <c r="O134" s="10"/>
      <c r="P134" s="10"/>
      <c r="Q134" s="78"/>
      <c r="R134" s="78"/>
      <c r="S134" s="78"/>
      <c r="T134" s="6" t="s">
        <v>422</v>
      </c>
      <c r="U134" s="97">
        <v>1989</v>
      </c>
      <c r="V134" s="129" t="s">
        <v>292</v>
      </c>
      <c r="W134" s="44" t="s">
        <v>423</v>
      </c>
      <c r="X134" s="18"/>
      <c r="Y134" s="25">
        <v>0.22</v>
      </c>
      <c r="Z134" s="18"/>
      <c r="AA134" s="18"/>
      <c r="AB134" s="18"/>
    </row>
    <row r="135" spans="1:28" ht="26.25" x14ac:dyDescent="0.25">
      <c r="A135" s="81" t="s">
        <v>1265</v>
      </c>
      <c r="B135" s="91"/>
      <c r="C135" s="10"/>
      <c r="D135" s="42"/>
      <c r="E135" s="78"/>
      <c r="F135" s="78"/>
      <c r="G135" s="78"/>
      <c r="H135" s="78"/>
      <c r="I135" s="78"/>
      <c r="J135" s="47" t="s">
        <v>1450</v>
      </c>
      <c r="K135" s="79" t="s">
        <v>1413</v>
      </c>
      <c r="L135" s="47" t="s">
        <v>22</v>
      </c>
      <c r="M135" s="13"/>
      <c r="N135" s="10"/>
      <c r="O135" s="10"/>
      <c r="P135" s="10"/>
      <c r="Q135" s="78"/>
      <c r="R135" s="78"/>
      <c r="S135" s="78"/>
      <c r="T135" s="5" t="s">
        <v>79</v>
      </c>
      <c r="U135" s="2">
        <v>1977</v>
      </c>
      <c r="V135" s="95">
        <v>0.2</v>
      </c>
      <c r="W135" s="44" t="s">
        <v>201</v>
      </c>
      <c r="X135" s="17">
        <f t="shared" ref="X135:X136" si="15">V135</f>
        <v>0.2</v>
      </c>
      <c r="Y135" s="18"/>
      <c r="Z135" s="18"/>
      <c r="AA135" s="18"/>
      <c r="AB135" s="19">
        <v>800</v>
      </c>
    </row>
    <row r="136" spans="1:28" x14ac:dyDescent="0.25">
      <c r="A136" s="3"/>
      <c r="B136" s="91"/>
      <c r="C136" s="10"/>
      <c r="D136" s="42"/>
      <c r="E136" s="78"/>
      <c r="F136" s="78"/>
      <c r="G136" s="78"/>
      <c r="H136" s="78"/>
      <c r="I136" s="78"/>
      <c r="J136" s="123"/>
      <c r="K136" s="10"/>
      <c r="L136" s="10"/>
      <c r="M136" s="13"/>
      <c r="N136" s="10"/>
      <c r="O136" s="10"/>
      <c r="P136" s="10"/>
      <c r="Q136" s="78"/>
      <c r="R136" s="78"/>
      <c r="S136" s="78"/>
      <c r="T136" s="5" t="s">
        <v>80</v>
      </c>
      <c r="U136" s="2">
        <v>1973</v>
      </c>
      <c r="V136" s="95">
        <v>0.43</v>
      </c>
      <c r="W136" s="44" t="s">
        <v>201</v>
      </c>
      <c r="X136" s="17">
        <f t="shared" si="15"/>
        <v>0.43</v>
      </c>
      <c r="Y136" s="18"/>
      <c r="Z136" s="18"/>
      <c r="AA136" s="18"/>
      <c r="AB136" s="18"/>
    </row>
    <row r="137" spans="1:28" ht="25.5" x14ac:dyDescent="0.25">
      <c r="A137" s="3"/>
      <c r="B137" s="91"/>
      <c r="C137" s="10"/>
      <c r="D137" s="42"/>
      <c r="E137" s="78"/>
      <c r="F137" s="78"/>
      <c r="G137" s="78"/>
      <c r="H137" s="78"/>
      <c r="I137" s="78"/>
      <c r="J137" s="123"/>
      <c r="K137" s="10"/>
      <c r="L137" s="10"/>
      <c r="M137" s="13"/>
      <c r="N137" s="10"/>
      <c r="O137" s="10"/>
      <c r="P137" s="10"/>
      <c r="Q137" s="78"/>
      <c r="R137" s="78"/>
      <c r="S137" s="78"/>
      <c r="T137" s="6" t="s">
        <v>424</v>
      </c>
      <c r="U137" s="47" t="s">
        <v>436</v>
      </c>
      <c r="V137" s="129" t="s">
        <v>440</v>
      </c>
      <c r="W137" s="44" t="s">
        <v>441</v>
      </c>
      <c r="X137" s="18"/>
      <c r="Y137" s="20">
        <v>0.05</v>
      </c>
      <c r="Z137" s="18"/>
      <c r="AA137" s="18"/>
      <c r="AB137" s="18"/>
    </row>
    <row r="138" spans="1:28" ht="25.5" x14ac:dyDescent="0.25">
      <c r="A138" s="3"/>
      <c r="B138" s="91"/>
      <c r="C138" s="10"/>
      <c r="D138" s="42"/>
      <c r="E138" s="78"/>
      <c r="F138" s="78"/>
      <c r="G138" s="78"/>
      <c r="H138" s="78"/>
      <c r="I138" s="78"/>
      <c r="J138" s="123"/>
      <c r="K138" s="10"/>
      <c r="L138" s="10"/>
      <c r="M138" s="13"/>
      <c r="N138" s="10"/>
      <c r="O138" s="10"/>
      <c r="P138" s="10"/>
      <c r="Q138" s="78"/>
      <c r="R138" s="78"/>
      <c r="S138" s="78"/>
      <c r="T138" s="6" t="s">
        <v>425</v>
      </c>
      <c r="U138" s="47" t="s">
        <v>436</v>
      </c>
      <c r="V138" s="129" t="s">
        <v>440</v>
      </c>
      <c r="W138" s="44" t="s">
        <v>441</v>
      </c>
      <c r="X138" s="18"/>
      <c r="Y138" s="20">
        <v>0.05</v>
      </c>
      <c r="Z138" s="18"/>
      <c r="AA138" s="18"/>
      <c r="AB138" s="18"/>
    </row>
    <row r="139" spans="1:28" x14ac:dyDescent="0.25">
      <c r="A139" s="3"/>
      <c r="B139" s="91"/>
      <c r="C139" s="10"/>
      <c r="D139" s="42"/>
      <c r="E139" s="78"/>
      <c r="F139" s="78"/>
      <c r="G139" s="78"/>
      <c r="H139" s="78"/>
      <c r="I139" s="78"/>
      <c r="J139" s="123"/>
      <c r="K139" s="10"/>
      <c r="L139" s="10"/>
      <c r="M139" s="13"/>
      <c r="N139" s="10"/>
      <c r="O139" s="10"/>
      <c r="P139" s="10"/>
      <c r="Q139" s="78"/>
      <c r="R139" s="78"/>
      <c r="S139" s="78"/>
      <c r="T139" s="6" t="s">
        <v>426</v>
      </c>
      <c r="U139" s="2">
        <v>1976</v>
      </c>
      <c r="V139" s="129" t="s">
        <v>427</v>
      </c>
      <c r="W139" s="44" t="s">
        <v>339</v>
      </c>
      <c r="X139" s="18"/>
      <c r="Y139" s="22">
        <v>0.36</v>
      </c>
      <c r="Z139" s="18"/>
      <c r="AA139" s="18"/>
      <c r="AB139" s="18"/>
    </row>
    <row r="140" spans="1:28" x14ac:dyDescent="0.25">
      <c r="A140" s="3"/>
      <c r="B140" s="91"/>
      <c r="C140" s="10"/>
      <c r="D140" s="42"/>
      <c r="E140" s="78"/>
      <c r="F140" s="78"/>
      <c r="G140" s="78"/>
      <c r="H140" s="78"/>
      <c r="I140" s="78"/>
      <c r="J140" s="123"/>
      <c r="K140" s="10"/>
      <c r="L140" s="10"/>
      <c r="M140" s="13"/>
      <c r="N140" s="10"/>
      <c r="O140" s="10"/>
      <c r="P140" s="10"/>
      <c r="Q140" s="78"/>
      <c r="R140" s="78"/>
      <c r="S140" s="78"/>
      <c r="T140" s="6" t="s">
        <v>428</v>
      </c>
      <c r="U140" s="2">
        <v>1976</v>
      </c>
      <c r="V140" s="129" t="s">
        <v>1196</v>
      </c>
      <c r="W140" s="38" t="s">
        <v>270</v>
      </c>
      <c r="X140" s="18"/>
      <c r="Y140" s="22">
        <v>0.185</v>
      </c>
      <c r="Z140" s="18"/>
      <c r="AA140" s="18"/>
      <c r="AB140" s="18"/>
    </row>
    <row r="141" spans="1:28" x14ac:dyDescent="0.25">
      <c r="A141" s="3"/>
      <c r="B141" s="91"/>
      <c r="C141" s="10"/>
      <c r="D141" s="42"/>
      <c r="E141" s="78"/>
      <c r="F141" s="78"/>
      <c r="G141" s="78"/>
      <c r="H141" s="78"/>
      <c r="I141" s="78"/>
      <c r="J141" s="123"/>
      <c r="K141" s="10"/>
      <c r="L141" s="10"/>
      <c r="M141" s="13"/>
      <c r="N141" s="10"/>
      <c r="O141" s="10"/>
      <c r="P141" s="10"/>
      <c r="Q141" s="78"/>
      <c r="R141" s="78"/>
      <c r="S141" s="78"/>
      <c r="T141" s="6" t="s">
        <v>429</v>
      </c>
      <c r="U141" s="2">
        <v>1976</v>
      </c>
      <c r="V141" s="129" t="s">
        <v>430</v>
      </c>
      <c r="W141" s="38" t="s">
        <v>297</v>
      </c>
      <c r="X141" s="18"/>
      <c r="Y141" s="22">
        <v>0.16800000000000001</v>
      </c>
      <c r="Z141" s="18"/>
      <c r="AA141" s="18"/>
      <c r="AB141" s="18"/>
    </row>
    <row r="142" spans="1:28" ht="25.5" x14ac:dyDescent="0.25">
      <c r="A142" s="3"/>
      <c r="B142" s="91"/>
      <c r="C142" s="10"/>
      <c r="D142" s="42"/>
      <c r="E142" s="78"/>
      <c r="F142" s="78"/>
      <c r="G142" s="78"/>
      <c r="H142" s="78"/>
      <c r="I142" s="78"/>
      <c r="J142" s="123"/>
      <c r="K142" s="10"/>
      <c r="L142" s="10"/>
      <c r="M142" s="13"/>
      <c r="N142" s="10"/>
      <c r="O142" s="10"/>
      <c r="P142" s="10"/>
      <c r="Q142" s="78"/>
      <c r="R142" s="78"/>
      <c r="S142" s="78"/>
      <c r="T142" s="6" t="s">
        <v>431</v>
      </c>
      <c r="U142" s="47" t="s">
        <v>437</v>
      </c>
      <c r="V142" s="129" t="s">
        <v>306</v>
      </c>
      <c r="W142" s="44" t="s">
        <v>442</v>
      </c>
      <c r="X142" s="18"/>
      <c r="Y142" s="22">
        <v>0.68</v>
      </c>
      <c r="Z142" s="18"/>
      <c r="AA142" s="18"/>
      <c r="AB142" s="18"/>
    </row>
    <row r="143" spans="1:28" ht="25.5" x14ac:dyDescent="0.25">
      <c r="A143" s="3"/>
      <c r="B143" s="91"/>
      <c r="C143" s="10"/>
      <c r="D143" s="42"/>
      <c r="E143" s="78"/>
      <c r="F143" s="78"/>
      <c r="G143" s="78"/>
      <c r="H143" s="78"/>
      <c r="I143" s="78"/>
      <c r="J143" s="123"/>
      <c r="K143" s="10"/>
      <c r="L143" s="10"/>
      <c r="M143" s="13"/>
      <c r="N143" s="10"/>
      <c r="O143" s="10"/>
      <c r="P143" s="10"/>
      <c r="Q143" s="78"/>
      <c r="R143" s="78"/>
      <c r="S143" s="78"/>
      <c r="T143" s="6" t="s">
        <v>432</v>
      </c>
      <c r="U143" s="47" t="s">
        <v>438</v>
      </c>
      <c r="V143" s="129" t="s">
        <v>433</v>
      </c>
      <c r="W143" s="44" t="s">
        <v>443</v>
      </c>
      <c r="X143" s="18"/>
      <c r="Y143" s="22">
        <v>0.14599999999999999</v>
      </c>
      <c r="Z143" s="18"/>
      <c r="AA143" s="18"/>
      <c r="AB143" s="18"/>
    </row>
    <row r="144" spans="1:28" ht="25.5" x14ac:dyDescent="0.25">
      <c r="A144" s="3"/>
      <c r="B144" s="91"/>
      <c r="C144" s="10"/>
      <c r="D144" s="42"/>
      <c r="E144" s="78"/>
      <c r="F144" s="78"/>
      <c r="G144" s="78"/>
      <c r="H144" s="78"/>
      <c r="I144" s="78"/>
      <c r="J144" s="123"/>
      <c r="K144" s="10"/>
      <c r="L144" s="10"/>
      <c r="M144" s="13"/>
      <c r="N144" s="10"/>
      <c r="O144" s="10"/>
      <c r="P144" s="10"/>
      <c r="Q144" s="78"/>
      <c r="R144" s="78"/>
      <c r="S144" s="78"/>
      <c r="T144" s="6" t="s">
        <v>434</v>
      </c>
      <c r="U144" s="47" t="s">
        <v>439</v>
      </c>
      <c r="V144" s="129" t="s">
        <v>435</v>
      </c>
      <c r="W144" s="38" t="s">
        <v>444</v>
      </c>
      <c r="X144" s="18"/>
      <c r="Y144" s="22">
        <v>0.3</v>
      </c>
      <c r="Z144" s="18"/>
      <c r="AA144" s="18"/>
      <c r="AB144" s="18"/>
    </row>
    <row r="145" spans="1:28" ht="26.25" x14ac:dyDescent="0.25">
      <c r="A145" s="81" t="s">
        <v>1253</v>
      </c>
      <c r="B145" s="91"/>
      <c r="C145" s="2">
        <v>1992</v>
      </c>
      <c r="D145" s="5" t="s">
        <v>81</v>
      </c>
      <c r="E145" s="97">
        <v>0.39300000000000002</v>
      </c>
      <c r="F145" s="81" t="s">
        <v>212</v>
      </c>
      <c r="G145" s="2">
        <v>8</v>
      </c>
      <c r="H145" s="2"/>
      <c r="I145" s="2">
        <v>8</v>
      </c>
      <c r="J145" s="47" t="s">
        <v>1451</v>
      </c>
      <c r="K145" s="79" t="s">
        <v>1416</v>
      </c>
      <c r="L145" s="47" t="s">
        <v>26</v>
      </c>
      <c r="M145" s="39" t="s">
        <v>445</v>
      </c>
      <c r="N145" s="95">
        <v>1963</v>
      </c>
      <c r="O145" s="98">
        <v>0.879</v>
      </c>
      <c r="P145" s="47" t="s">
        <v>446</v>
      </c>
      <c r="Q145" s="97">
        <v>28</v>
      </c>
      <c r="R145" s="97"/>
      <c r="S145" s="2">
        <v>28</v>
      </c>
      <c r="T145" s="10"/>
      <c r="U145" s="78"/>
      <c r="V145" s="99"/>
      <c r="W145" s="42"/>
      <c r="X145" s="18"/>
      <c r="Y145" s="18"/>
      <c r="Z145" s="18">
        <f t="shared" ref="Z145:Z146" si="16">E145</f>
        <v>0.39300000000000002</v>
      </c>
      <c r="AA145" s="21">
        <f>O145</f>
        <v>0.879</v>
      </c>
      <c r="AB145" s="19">
        <v>250</v>
      </c>
    </row>
    <row r="146" spans="1:28" x14ac:dyDescent="0.25">
      <c r="A146" s="3"/>
      <c r="B146" s="91"/>
      <c r="C146" s="97">
        <v>1978</v>
      </c>
      <c r="D146" s="5" t="s">
        <v>82</v>
      </c>
      <c r="E146" s="97">
        <v>0.52800000000000002</v>
      </c>
      <c r="F146" s="81" t="s">
        <v>213</v>
      </c>
      <c r="G146" s="131">
        <v>12</v>
      </c>
      <c r="H146" s="58"/>
      <c r="I146" s="131">
        <v>12</v>
      </c>
      <c r="J146" s="123"/>
      <c r="K146" s="10"/>
      <c r="L146" s="10"/>
      <c r="M146" s="13"/>
      <c r="N146" s="10"/>
      <c r="O146" s="10"/>
      <c r="P146" s="10"/>
      <c r="Q146" s="78"/>
      <c r="R146" s="78"/>
      <c r="S146" s="102"/>
      <c r="T146" s="5" t="s">
        <v>83</v>
      </c>
      <c r="U146" s="97">
        <v>1973</v>
      </c>
      <c r="V146" s="2">
        <v>0.04</v>
      </c>
      <c r="W146" s="44" t="s">
        <v>201</v>
      </c>
      <c r="X146" s="17">
        <f t="shared" ref="X146:X147" si="17">V146</f>
        <v>0.04</v>
      </c>
      <c r="Y146" s="18"/>
      <c r="Z146" s="18">
        <f t="shared" si="16"/>
        <v>0.52800000000000002</v>
      </c>
      <c r="AA146" s="18"/>
      <c r="AB146" s="18"/>
    </row>
    <row r="147" spans="1:28" ht="26.25" x14ac:dyDescent="0.25">
      <c r="A147" s="81" t="s">
        <v>1254</v>
      </c>
      <c r="B147" s="91"/>
      <c r="C147" s="10"/>
      <c r="D147" s="42"/>
      <c r="E147" s="78"/>
      <c r="F147" s="78"/>
      <c r="G147" s="78"/>
      <c r="H147" s="78"/>
      <c r="I147" s="78"/>
      <c r="J147" s="92" t="s">
        <v>1514</v>
      </c>
      <c r="K147" s="79" t="s">
        <v>1415</v>
      </c>
      <c r="L147" s="100" t="s">
        <v>26</v>
      </c>
      <c r="M147" s="13"/>
      <c r="N147" s="101"/>
      <c r="O147" s="10"/>
      <c r="P147" s="10"/>
      <c r="Q147" s="78"/>
      <c r="R147" s="78"/>
      <c r="S147" s="102"/>
      <c r="T147" s="5" t="s">
        <v>84</v>
      </c>
      <c r="U147" s="78">
        <v>1991</v>
      </c>
      <c r="V147" s="2">
        <v>0.54</v>
      </c>
      <c r="W147" s="38" t="s">
        <v>214</v>
      </c>
      <c r="X147" s="17">
        <f t="shared" si="17"/>
        <v>0.54</v>
      </c>
      <c r="Y147" s="18"/>
      <c r="Z147" s="18"/>
      <c r="AA147" s="18"/>
      <c r="AB147" s="19">
        <v>250</v>
      </c>
    </row>
    <row r="148" spans="1:28" ht="26.25" x14ac:dyDescent="0.25">
      <c r="A148" s="81" t="s">
        <v>1266</v>
      </c>
      <c r="B148" s="91" t="s">
        <v>1557</v>
      </c>
      <c r="C148" s="10"/>
      <c r="D148" s="42"/>
      <c r="E148" s="78"/>
      <c r="F148" s="78"/>
      <c r="G148" s="78"/>
      <c r="H148" s="78"/>
      <c r="I148" s="78"/>
      <c r="J148" s="47" t="s">
        <v>1452</v>
      </c>
      <c r="K148" s="79" t="s">
        <v>1416</v>
      </c>
      <c r="L148" s="103" t="s">
        <v>26</v>
      </c>
      <c r="M148" s="13"/>
      <c r="N148" s="10"/>
      <c r="O148" s="10"/>
      <c r="P148" s="10"/>
      <c r="Q148" s="78"/>
      <c r="R148" s="78"/>
      <c r="S148" s="102"/>
      <c r="T148" s="5" t="s">
        <v>85</v>
      </c>
      <c r="U148" s="2">
        <v>1977</v>
      </c>
      <c r="V148" s="2">
        <v>0.35</v>
      </c>
      <c r="W148" s="44" t="s">
        <v>209</v>
      </c>
      <c r="X148" s="17">
        <f t="shared" ref="X148" si="18">V148</f>
        <v>0.35</v>
      </c>
      <c r="Y148" s="18"/>
      <c r="Z148" s="18"/>
      <c r="AA148" s="18"/>
      <c r="AB148" s="19">
        <v>250</v>
      </c>
    </row>
    <row r="149" spans="1:28" x14ac:dyDescent="0.25">
      <c r="A149" s="3"/>
      <c r="B149" s="91"/>
      <c r="C149" s="10"/>
      <c r="D149" s="42"/>
      <c r="E149" s="78"/>
      <c r="F149" s="78"/>
      <c r="G149" s="78"/>
      <c r="H149" s="78"/>
      <c r="I149" s="78"/>
      <c r="J149" s="123"/>
      <c r="K149" s="10"/>
      <c r="L149" s="10"/>
      <c r="M149" s="13"/>
      <c r="N149" s="10"/>
      <c r="O149" s="10"/>
      <c r="P149" s="10"/>
      <c r="Q149" s="78"/>
      <c r="R149" s="78"/>
      <c r="S149" s="102"/>
      <c r="T149" s="5" t="s">
        <v>86</v>
      </c>
      <c r="U149" s="2">
        <v>1976</v>
      </c>
      <c r="V149" s="47" t="s">
        <v>215</v>
      </c>
      <c r="W149" s="44" t="s">
        <v>209</v>
      </c>
      <c r="X149" s="17">
        <v>0.3</v>
      </c>
      <c r="Y149" s="18"/>
      <c r="Z149" s="18"/>
      <c r="AA149" s="18"/>
      <c r="AB149" s="18"/>
    </row>
    <row r="150" spans="1:28" x14ac:dyDescent="0.25">
      <c r="A150" s="3"/>
      <c r="B150" s="91"/>
      <c r="C150" s="10"/>
      <c r="D150" s="42"/>
      <c r="E150" s="78"/>
      <c r="F150" s="78"/>
      <c r="G150" s="78"/>
      <c r="H150" s="78"/>
      <c r="I150" s="78"/>
      <c r="J150" s="123"/>
      <c r="K150" s="10"/>
      <c r="L150" s="10"/>
      <c r="M150" s="13"/>
      <c r="N150" s="10"/>
      <c r="O150" s="10"/>
      <c r="P150" s="10"/>
      <c r="Q150" s="78"/>
      <c r="R150" s="78"/>
      <c r="S150" s="102"/>
      <c r="T150" s="6" t="s">
        <v>447</v>
      </c>
      <c r="U150" s="2">
        <v>1984</v>
      </c>
      <c r="V150" s="47" t="s">
        <v>451</v>
      </c>
      <c r="W150" s="38" t="s">
        <v>452</v>
      </c>
      <c r="X150" s="18"/>
      <c r="Y150" s="22">
        <v>0.08</v>
      </c>
      <c r="Z150" s="18"/>
      <c r="AA150" s="18"/>
      <c r="AB150" s="18"/>
    </row>
    <row r="151" spans="1:28" x14ac:dyDescent="0.25">
      <c r="A151" s="3"/>
      <c r="B151" s="91"/>
      <c r="C151" s="10"/>
      <c r="D151" s="42"/>
      <c r="E151" s="78"/>
      <c r="F151" s="78"/>
      <c r="G151" s="78"/>
      <c r="H151" s="78"/>
      <c r="I151" s="78"/>
      <c r="J151" s="123"/>
      <c r="K151" s="10"/>
      <c r="L151" s="10"/>
      <c r="M151" s="13"/>
      <c r="N151" s="10"/>
      <c r="O151" s="10"/>
      <c r="P151" s="10"/>
      <c r="Q151" s="78"/>
      <c r="R151" s="78"/>
      <c r="S151" s="102"/>
      <c r="T151" s="6" t="s">
        <v>448</v>
      </c>
      <c r="U151" s="2">
        <v>1975</v>
      </c>
      <c r="V151" s="2">
        <v>0.125</v>
      </c>
      <c r="W151" s="44" t="s">
        <v>453</v>
      </c>
      <c r="X151" s="18"/>
      <c r="Y151" s="18">
        <v>0.125</v>
      </c>
      <c r="Z151" s="18"/>
      <c r="AA151" s="18"/>
      <c r="AB151" s="18"/>
    </row>
    <row r="152" spans="1:28" x14ac:dyDescent="0.25">
      <c r="A152" s="3"/>
      <c r="B152" s="91"/>
      <c r="C152" s="10"/>
      <c r="D152" s="42"/>
      <c r="E152" s="78"/>
      <c r="F152" s="78"/>
      <c r="G152" s="78"/>
      <c r="H152" s="78"/>
      <c r="I152" s="78"/>
      <c r="J152" s="123"/>
      <c r="K152" s="10"/>
      <c r="L152" s="10"/>
      <c r="M152" s="13"/>
      <c r="N152" s="10"/>
      <c r="O152" s="10"/>
      <c r="P152" s="10"/>
      <c r="Q152" s="78"/>
      <c r="R152" s="78"/>
      <c r="S152" s="102"/>
      <c r="T152" s="6" t="s">
        <v>449</v>
      </c>
      <c r="U152" s="2">
        <v>1975</v>
      </c>
      <c r="V152" s="2">
        <v>0.14599999999999999</v>
      </c>
      <c r="W152" s="44" t="s">
        <v>453</v>
      </c>
      <c r="X152" s="18"/>
      <c r="Y152" s="18">
        <v>0.14599999999999999</v>
      </c>
      <c r="Z152" s="18"/>
      <c r="AA152" s="18"/>
      <c r="AB152" s="18"/>
    </row>
    <row r="153" spans="1:28" x14ac:dyDescent="0.25">
      <c r="A153" s="3"/>
      <c r="B153" s="91"/>
      <c r="C153" s="10"/>
      <c r="D153" s="42"/>
      <c r="E153" s="78"/>
      <c r="F153" s="78"/>
      <c r="G153" s="78"/>
      <c r="H153" s="78"/>
      <c r="I153" s="78"/>
      <c r="J153" s="123"/>
      <c r="K153" s="10"/>
      <c r="L153" s="10"/>
      <c r="M153" s="13"/>
      <c r="N153" s="10"/>
      <c r="O153" s="10"/>
      <c r="P153" s="10"/>
      <c r="Q153" s="78"/>
      <c r="R153" s="78"/>
      <c r="S153" s="102"/>
      <c r="T153" s="6" t="s">
        <v>450</v>
      </c>
      <c r="U153" s="2">
        <v>1975</v>
      </c>
      <c r="V153" s="2">
        <v>0.14199999999999999</v>
      </c>
      <c r="W153" s="44" t="s">
        <v>454</v>
      </c>
      <c r="X153" s="18"/>
      <c r="Y153" s="18">
        <v>0.14199999999999999</v>
      </c>
      <c r="Z153" s="18"/>
      <c r="AA153" s="18"/>
      <c r="AB153" s="18"/>
    </row>
    <row r="154" spans="1:28" ht="26.25" x14ac:dyDescent="0.25">
      <c r="A154" s="81" t="s">
        <v>1267</v>
      </c>
      <c r="B154" s="91"/>
      <c r="C154" s="10"/>
      <c r="D154" s="42"/>
      <c r="E154" s="78"/>
      <c r="F154" s="78"/>
      <c r="G154" s="78"/>
      <c r="H154" s="78"/>
      <c r="I154" s="78"/>
      <c r="J154" s="47" t="s">
        <v>1453</v>
      </c>
      <c r="K154" s="79" t="s">
        <v>1413</v>
      </c>
      <c r="L154" s="47" t="s">
        <v>22</v>
      </c>
      <c r="M154" s="13"/>
      <c r="N154" s="10"/>
      <c r="O154" s="10"/>
      <c r="P154" s="10"/>
      <c r="Q154" s="78"/>
      <c r="R154" s="78"/>
      <c r="S154" s="102"/>
      <c r="T154" s="5" t="s">
        <v>87</v>
      </c>
      <c r="U154" s="2">
        <v>1977</v>
      </c>
      <c r="V154" s="2">
        <v>0.9</v>
      </c>
      <c r="W154" s="44" t="s">
        <v>200</v>
      </c>
      <c r="X154" s="17">
        <f t="shared" ref="X154" si="19">V154</f>
        <v>0.9</v>
      </c>
      <c r="Y154" s="18"/>
      <c r="Z154" s="18"/>
      <c r="AA154" s="18"/>
      <c r="AB154" s="19">
        <v>800</v>
      </c>
    </row>
    <row r="155" spans="1:28" ht="25.5" x14ac:dyDescent="0.25">
      <c r="A155" s="3"/>
      <c r="B155" s="91"/>
      <c r="C155" s="10"/>
      <c r="D155" s="42"/>
      <c r="E155" s="78"/>
      <c r="F155" s="78"/>
      <c r="G155" s="78"/>
      <c r="H155" s="78"/>
      <c r="I155" s="78"/>
      <c r="J155" s="123"/>
      <c r="K155" s="10"/>
      <c r="L155" s="10"/>
      <c r="M155" s="13"/>
      <c r="N155" s="10"/>
      <c r="O155" s="10"/>
      <c r="P155" s="10"/>
      <c r="Q155" s="78"/>
      <c r="R155" s="78"/>
      <c r="S155" s="78"/>
      <c r="T155" s="6" t="s">
        <v>455</v>
      </c>
      <c r="U155" s="2">
        <v>1978</v>
      </c>
      <c r="V155" s="47" t="s">
        <v>470</v>
      </c>
      <c r="W155" s="44" t="s">
        <v>471</v>
      </c>
      <c r="X155" s="18"/>
      <c r="Y155" s="21">
        <v>0.115</v>
      </c>
      <c r="Z155" s="18"/>
      <c r="AA155" s="18"/>
      <c r="AB155" s="18"/>
    </row>
    <row r="156" spans="1:28" x14ac:dyDescent="0.25">
      <c r="A156" s="3"/>
      <c r="B156" s="91"/>
      <c r="C156" s="10"/>
      <c r="D156" s="42"/>
      <c r="E156" s="78"/>
      <c r="F156" s="78"/>
      <c r="G156" s="78"/>
      <c r="H156" s="78"/>
      <c r="I156" s="78"/>
      <c r="J156" s="123"/>
      <c r="K156" s="10"/>
      <c r="L156" s="10"/>
      <c r="M156" s="13"/>
      <c r="N156" s="10"/>
      <c r="O156" s="10"/>
      <c r="P156" s="10"/>
      <c r="Q156" s="78"/>
      <c r="R156" s="78"/>
      <c r="S156" s="78"/>
      <c r="T156" s="6" t="s">
        <v>456</v>
      </c>
      <c r="U156" s="2">
        <v>1984</v>
      </c>
      <c r="V156" s="47" t="s">
        <v>292</v>
      </c>
      <c r="W156" s="44" t="s">
        <v>457</v>
      </c>
      <c r="X156" s="18"/>
      <c r="Y156" s="22">
        <v>0.22</v>
      </c>
      <c r="Z156" s="18"/>
      <c r="AA156" s="18"/>
      <c r="AB156" s="18"/>
    </row>
    <row r="157" spans="1:28" x14ac:dyDescent="0.25">
      <c r="A157" s="3"/>
      <c r="B157" s="91"/>
      <c r="C157" s="10"/>
      <c r="D157" s="42"/>
      <c r="E157" s="78"/>
      <c r="F157" s="78"/>
      <c r="G157" s="78"/>
      <c r="H157" s="78"/>
      <c r="I157" s="78"/>
      <c r="J157" s="123"/>
      <c r="K157" s="10"/>
      <c r="L157" s="10"/>
      <c r="M157" s="13"/>
      <c r="N157" s="10"/>
      <c r="O157" s="10"/>
      <c r="P157" s="10"/>
      <c r="Q157" s="78"/>
      <c r="R157" s="78"/>
      <c r="S157" s="78"/>
      <c r="T157" s="6" t="s">
        <v>458</v>
      </c>
      <c r="U157" s="2">
        <v>1972</v>
      </c>
      <c r="V157" s="2">
        <v>0.09</v>
      </c>
      <c r="W157" s="44" t="s">
        <v>397</v>
      </c>
      <c r="X157" s="18"/>
      <c r="Y157" s="21">
        <f>V157</f>
        <v>0.09</v>
      </c>
      <c r="Z157" s="18"/>
      <c r="AA157" s="18"/>
      <c r="AB157" s="18"/>
    </row>
    <row r="158" spans="1:28" x14ac:dyDescent="0.25">
      <c r="A158" s="3"/>
      <c r="B158" s="91"/>
      <c r="C158" s="10"/>
      <c r="D158" s="42"/>
      <c r="E158" s="78"/>
      <c r="F158" s="78"/>
      <c r="G158" s="78"/>
      <c r="H158" s="78"/>
      <c r="I158" s="78"/>
      <c r="J158" s="123"/>
      <c r="K158" s="10"/>
      <c r="L158" s="10"/>
      <c r="M158" s="13"/>
      <c r="N158" s="10"/>
      <c r="O158" s="10"/>
      <c r="P158" s="10"/>
      <c r="Q158" s="78"/>
      <c r="R158" s="78"/>
      <c r="S158" s="78"/>
      <c r="T158" s="6" t="s">
        <v>459</v>
      </c>
      <c r="U158" s="2">
        <v>1972</v>
      </c>
      <c r="V158" s="2">
        <v>0.08</v>
      </c>
      <c r="W158" s="38" t="s">
        <v>460</v>
      </c>
      <c r="X158" s="18"/>
      <c r="Y158" s="21">
        <f t="shared" ref="Y158:Y165" si="20">V158</f>
        <v>0.08</v>
      </c>
      <c r="Z158" s="18"/>
      <c r="AA158" s="18"/>
      <c r="AB158" s="18"/>
    </row>
    <row r="159" spans="1:28" x14ac:dyDescent="0.25">
      <c r="A159" s="3"/>
      <c r="B159" s="91"/>
      <c r="C159" s="10"/>
      <c r="D159" s="42"/>
      <c r="E159" s="78"/>
      <c r="F159" s="78"/>
      <c r="G159" s="78"/>
      <c r="H159" s="78"/>
      <c r="I159" s="78"/>
      <c r="J159" s="123"/>
      <c r="K159" s="10"/>
      <c r="L159" s="10"/>
      <c r="M159" s="13"/>
      <c r="N159" s="10"/>
      <c r="O159" s="10"/>
      <c r="P159" s="10"/>
      <c r="Q159" s="78"/>
      <c r="R159" s="78"/>
      <c r="S159" s="78"/>
      <c r="T159" s="6" t="s">
        <v>461</v>
      </c>
      <c r="U159" s="2">
        <v>1972</v>
      </c>
      <c r="V159" s="2">
        <v>5.2999999999999999E-2</v>
      </c>
      <c r="W159" s="38" t="s">
        <v>460</v>
      </c>
      <c r="X159" s="18"/>
      <c r="Y159" s="21">
        <f t="shared" si="20"/>
        <v>5.2999999999999999E-2</v>
      </c>
      <c r="Z159" s="18"/>
      <c r="AA159" s="18"/>
      <c r="AB159" s="18"/>
    </row>
    <row r="160" spans="1:28" x14ac:dyDescent="0.25">
      <c r="A160" s="3"/>
      <c r="B160" s="91"/>
      <c r="C160" s="10"/>
      <c r="D160" s="42"/>
      <c r="E160" s="78"/>
      <c r="F160" s="78"/>
      <c r="G160" s="78"/>
      <c r="H160" s="78"/>
      <c r="I160" s="78"/>
      <c r="J160" s="123"/>
      <c r="K160" s="10"/>
      <c r="L160" s="10"/>
      <c r="M160" s="13"/>
      <c r="N160" s="10"/>
      <c r="O160" s="10"/>
      <c r="P160" s="10"/>
      <c r="Q160" s="78"/>
      <c r="R160" s="78"/>
      <c r="S160" s="78"/>
      <c r="T160" s="9" t="s">
        <v>462</v>
      </c>
      <c r="U160" s="2">
        <v>1972</v>
      </c>
      <c r="V160" s="2">
        <v>7.4999999999999997E-2</v>
      </c>
      <c r="W160" s="44" t="s">
        <v>463</v>
      </c>
      <c r="X160" s="18"/>
      <c r="Y160" s="21">
        <f t="shared" si="20"/>
        <v>7.4999999999999997E-2</v>
      </c>
      <c r="Z160" s="18"/>
      <c r="AA160" s="18"/>
      <c r="AB160" s="18"/>
    </row>
    <row r="161" spans="1:28" x14ac:dyDescent="0.25">
      <c r="A161" s="3"/>
      <c r="B161" s="91"/>
      <c r="C161" s="10"/>
      <c r="D161" s="42"/>
      <c r="E161" s="78"/>
      <c r="F161" s="78"/>
      <c r="G161" s="78"/>
      <c r="H161" s="78"/>
      <c r="I161" s="78"/>
      <c r="J161" s="123"/>
      <c r="K161" s="10"/>
      <c r="L161" s="10"/>
      <c r="M161" s="13"/>
      <c r="N161" s="10"/>
      <c r="O161" s="10"/>
      <c r="P161" s="10"/>
      <c r="Q161" s="78"/>
      <c r="R161" s="78"/>
      <c r="S161" s="78"/>
      <c r="T161" s="6" t="s">
        <v>464</v>
      </c>
      <c r="U161" s="2">
        <v>1972</v>
      </c>
      <c r="V161" s="2">
        <v>0.05</v>
      </c>
      <c r="W161" s="44" t="s">
        <v>397</v>
      </c>
      <c r="X161" s="18"/>
      <c r="Y161" s="21">
        <f t="shared" si="20"/>
        <v>0.05</v>
      </c>
      <c r="Z161" s="18"/>
      <c r="AA161" s="18"/>
      <c r="AB161" s="18"/>
    </row>
    <row r="162" spans="1:28" x14ac:dyDescent="0.25">
      <c r="A162" s="3"/>
      <c r="B162" s="91"/>
      <c r="C162" s="10"/>
      <c r="D162" s="42"/>
      <c r="E162" s="78"/>
      <c r="F162" s="78"/>
      <c r="G162" s="78"/>
      <c r="H162" s="78"/>
      <c r="I162" s="78"/>
      <c r="J162" s="123"/>
      <c r="K162" s="10"/>
      <c r="L162" s="10"/>
      <c r="M162" s="13"/>
      <c r="N162" s="10"/>
      <c r="O162" s="10"/>
      <c r="P162" s="10"/>
      <c r="Q162" s="78"/>
      <c r="R162" s="78"/>
      <c r="S162" s="78"/>
      <c r="T162" s="6" t="s">
        <v>465</v>
      </c>
      <c r="U162" s="2">
        <v>1972</v>
      </c>
      <c r="V162" s="2">
        <v>5.6000000000000001E-2</v>
      </c>
      <c r="W162" s="38" t="s">
        <v>275</v>
      </c>
      <c r="X162" s="18"/>
      <c r="Y162" s="21">
        <f t="shared" si="20"/>
        <v>5.6000000000000001E-2</v>
      </c>
      <c r="Z162" s="18"/>
      <c r="AA162" s="18"/>
      <c r="AB162" s="18"/>
    </row>
    <row r="163" spans="1:28" x14ac:dyDescent="0.25">
      <c r="A163" s="3"/>
      <c r="B163" s="91"/>
      <c r="C163" s="10"/>
      <c r="D163" s="42"/>
      <c r="E163" s="78"/>
      <c r="F163" s="78"/>
      <c r="G163" s="78"/>
      <c r="H163" s="78"/>
      <c r="I163" s="78"/>
      <c r="J163" s="123"/>
      <c r="K163" s="10"/>
      <c r="L163" s="10"/>
      <c r="M163" s="13"/>
      <c r="N163" s="10"/>
      <c r="O163" s="10"/>
      <c r="P163" s="10"/>
      <c r="Q163" s="78"/>
      <c r="R163" s="78"/>
      <c r="S163" s="78"/>
      <c r="T163" s="6" t="s">
        <v>466</v>
      </c>
      <c r="U163" s="2">
        <v>1972</v>
      </c>
      <c r="V163" s="2">
        <v>8.1000000000000003E-2</v>
      </c>
      <c r="W163" s="38" t="s">
        <v>463</v>
      </c>
      <c r="X163" s="18"/>
      <c r="Y163" s="21">
        <f t="shared" si="20"/>
        <v>8.1000000000000003E-2</v>
      </c>
      <c r="Z163" s="18"/>
      <c r="AA163" s="18"/>
      <c r="AB163" s="18"/>
    </row>
    <row r="164" spans="1:28" x14ac:dyDescent="0.25">
      <c r="A164" s="3"/>
      <c r="B164" s="91"/>
      <c r="C164" s="10"/>
      <c r="D164" s="42"/>
      <c r="E164" s="78"/>
      <c r="F164" s="78"/>
      <c r="G164" s="78"/>
      <c r="H164" s="78"/>
      <c r="I164" s="78"/>
      <c r="J164" s="123"/>
      <c r="K164" s="10"/>
      <c r="L164" s="10"/>
      <c r="M164" s="13"/>
      <c r="N164" s="10"/>
      <c r="O164" s="10"/>
      <c r="P164" s="10"/>
      <c r="Q164" s="78"/>
      <c r="R164" s="78"/>
      <c r="S164" s="78"/>
      <c r="T164" s="6" t="s">
        <v>467</v>
      </c>
      <c r="U164" s="2">
        <v>1972</v>
      </c>
      <c r="V164" s="2">
        <v>0.2</v>
      </c>
      <c r="W164" s="44" t="s">
        <v>298</v>
      </c>
      <c r="X164" s="18"/>
      <c r="Y164" s="21">
        <f t="shared" si="20"/>
        <v>0.2</v>
      </c>
      <c r="Z164" s="18"/>
      <c r="AA164" s="18"/>
      <c r="AB164" s="18"/>
    </row>
    <row r="165" spans="1:28" x14ac:dyDescent="0.25">
      <c r="A165" s="3"/>
      <c r="B165" s="91"/>
      <c r="C165" s="10"/>
      <c r="D165" s="42"/>
      <c r="E165" s="78"/>
      <c r="F165" s="78"/>
      <c r="G165" s="78"/>
      <c r="H165" s="78"/>
      <c r="I165" s="78"/>
      <c r="J165" s="123"/>
      <c r="K165" s="10"/>
      <c r="L165" s="10"/>
      <c r="M165" s="13"/>
      <c r="N165" s="10"/>
      <c r="O165" s="10"/>
      <c r="P165" s="10"/>
      <c r="Q165" s="78"/>
      <c r="R165" s="78"/>
      <c r="S165" s="78"/>
      <c r="T165" s="6" t="s">
        <v>469</v>
      </c>
      <c r="U165" s="2">
        <v>1972</v>
      </c>
      <c r="V165" s="2">
        <v>0.06</v>
      </c>
      <c r="W165" s="38" t="s">
        <v>468</v>
      </c>
      <c r="X165" s="18"/>
      <c r="Y165" s="21">
        <f t="shared" si="20"/>
        <v>0.06</v>
      </c>
      <c r="Z165" s="18"/>
      <c r="AA165" s="18"/>
      <c r="AB165" s="18"/>
    </row>
    <row r="166" spans="1:28" ht="26.25" x14ac:dyDescent="0.25">
      <c r="A166" s="81" t="s">
        <v>1268</v>
      </c>
      <c r="B166" s="91"/>
      <c r="C166" s="10"/>
      <c r="D166" s="42"/>
      <c r="E166" s="78"/>
      <c r="F166" s="78"/>
      <c r="G166" s="78"/>
      <c r="H166" s="78"/>
      <c r="I166" s="78"/>
      <c r="J166" s="47" t="s">
        <v>1515</v>
      </c>
      <c r="K166" s="79" t="s">
        <v>1414</v>
      </c>
      <c r="L166" s="47" t="s">
        <v>22</v>
      </c>
      <c r="M166" s="13"/>
      <c r="N166" s="10"/>
      <c r="O166" s="10"/>
      <c r="P166" s="10"/>
      <c r="Q166" s="78"/>
      <c r="R166" s="78"/>
      <c r="S166" s="78"/>
      <c r="T166" s="80" t="s">
        <v>88</v>
      </c>
      <c r="U166" s="2">
        <v>1977</v>
      </c>
      <c r="V166" s="2">
        <v>0.23</v>
      </c>
      <c r="W166" s="44" t="s">
        <v>207</v>
      </c>
      <c r="X166" s="17">
        <f t="shared" ref="X166:X167" si="21">V166</f>
        <v>0.23</v>
      </c>
      <c r="Y166" s="18"/>
      <c r="Z166" s="18"/>
      <c r="AA166" s="18"/>
      <c r="AB166" s="19">
        <v>800</v>
      </c>
    </row>
    <row r="167" spans="1:28" x14ac:dyDescent="0.25">
      <c r="A167" s="3"/>
      <c r="B167" s="91"/>
      <c r="C167" s="10"/>
      <c r="D167" s="42"/>
      <c r="E167" s="78"/>
      <c r="F167" s="78"/>
      <c r="G167" s="78"/>
      <c r="H167" s="78"/>
      <c r="I167" s="78"/>
      <c r="J167" s="123"/>
      <c r="K167" s="10"/>
      <c r="L167" s="10"/>
      <c r="M167" s="13"/>
      <c r="N167" s="10"/>
      <c r="O167" s="10"/>
      <c r="P167" s="10"/>
      <c r="Q167" s="78"/>
      <c r="R167" s="78"/>
      <c r="S167" s="78"/>
      <c r="T167" s="80" t="s">
        <v>89</v>
      </c>
      <c r="U167" s="2">
        <v>1977</v>
      </c>
      <c r="V167" s="2">
        <v>0.28000000000000003</v>
      </c>
      <c r="W167" s="44" t="s">
        <v>201</v>
      </c>
      <c r="X167" s="17">
        <f t="shared" si="21"/>
        <v>0.28000000000000003</v>
      </c>
      <c r="Y167" s="18"/>
      <c r="Z167" s="18"/>
      <c r="AA167" s="18"/>
      <c r="AB167" s="18"/>
    </row>
    <row r="168" spans="1:28" x14ac:dyDescent="0.25">
      <c r="A168" s="3"/>
      <c r="B168" s="91"/>
      <c r="C168" s="10"/>
      <c r="D168" s="42"/>
      <c r="E168" s="78"/>
      <c r="F168" s="78"/>
      <c r="G168" s="78"/>
      <c r="H168" s="78"/>
      <c r="I168" s="78"/>
      <c r="J168" s="123"/>
      <c r="K168" s="10"/>
      <c r="L168" s="10"/>
      <c r="M168" s="13"/>
      <c r="N168" s="10"/>
      <c r="O168" s="10"/>
      <c r="P168" s="10"/>
      <c r="Q168" s="78"/>
      <c r="R168" s="78"/>
      <c r="S168" s="78"/>
      <c r="T168" s="6" t="s">
        <v>472</v>
      </c>
      <c r="U168" s="2">
        <v>1975</v>
      </c>
      <c r="V168" s="47" t="s">
        <v>473</v>
      </c>
      <c r="W168" s="44" t="s">
        <v>474</v>
      </c>
      <c r="X168" s="18"/>
      <c r="Y168" s="22">
        <v>0.26</v>
      </c>
      <c r="Z168" s="18"/>
      <c r="AA168" s="18"/>
      <c r="AB168" s="18"/>
    </row>
    <row r="169" spans="1:28" x14ac:dyDescent="0.25">
      <c r="A169" s="3"/>
      <c r="B169" s="91"/>
      <c r="C169" s="10"/>
      <c r="D169" s="42"/>
      <c r="E169" s="78"/>
      <c r="F169" s="78"/>
      <c r="G169" s="78"/>
      <c r="H169" s="78"/>
      <c r="I169" s="78"/>
      <c r="J169" s="123"/>
      <c r="K169" s="10"/>
      <c r="L169" s="10"/>
      <c r="M169" s="13"/>
      <c r="N169" s="10"/>
      <c r="O169" s="10"/>
      <c r="P169" s="10"/>
      <c r="Q169" s="78"/>
      <c r="R169" s="78"/>
      <c r="S169" s="78"/>
      <c r="T169" s="6" t="s">
        <v>475</v>
      </c>
      <c r="U169" s="2">
        <v>1975</v>
      </c>
      <c r="V169" s="2">
        <v>7.0000000000000007E-2</v>
      </c>
      <c r="W169" s="44" t="s">
        <v>476</v>
      </c>
      <c r="X169" s="18"/>
      <c r="Y169" s="21">
        <v>7.0000000000000007E-2</v>
      </c>
      <c r="Z169" s="18"/>
      <c r="AA169" s="18"/>
      <c r="AB169" s="18"/>
    </row>
    <row r="170" spans="1:28" x14ac:dyDescent="0.25">
      <c r="A170" s="3"/>
      <c r="B170" s="91"/>
      <c r="C170" s="10"/>
      <c r="D170" s="42"/>
      <c r="E170" s="78"/>
      <c r="F170" s="78"/>
      <c r="G170" s="78"/>
      <c r="H170" s="78"/>
      <c r="I170" s="78"/>
      <c r="J170" s="123"/>
      <c r="K170" s="10"/>
      <c r="L170" s="10"/>
      <c r="M170" s="13"/>
      <c r="N170" s="10"/>
      <c r="O170" s="10"/>
      <c r="P170" s="10"/>
      <c r="Q170" s="78"/>
      <c r="R170" s="78"/>
      <c r="S170" s="78"/>
      <c r="T170" s="6" t="s">
        <v>477</v>
      </c>
      <c r="U170" s="2">
        <v>1970</v>
      </c>
      <c r="V170" s="47" t="s">
        <v>478</v>
      </c>
      <c r="W170" s="44" t="s">
        <v>342</v>
      </c>
      <c r="X170" s="18"/>
      <c r="Y170" s="22">
        <v>0.15</v>
      </c>
      <c r="Z170" s="18"/>
      <c r="AA170" s="18"/>
      <c r="AB170" s="18"/>
    </row>
    <row r="171" spans="1:28" x14ac:dyDescent="0.25">
      <c r="A171" s="3"/>
      <c r="B171" s="91"/>
      <c r="C171" s="10"/>
      <c r="D171" s="42"/>
      <c r="E171" s="78"/>
      <c r="F171" s="78"/>
      <c r="G171" s="78"/>
      <c r="H171" s="78"/>
      <c r="I171" s="78"/>
      <c r="J171" s="123"/>
      <c r="K171" s="10"/>
      <c r="L171" s="10"/>
      <c r="M171" s="13"/>
      <c r="N171" s="10"/>
      <c r="O171" s="10"/>
      <c r="P171" s="10"/>
      <c r="Q171" s="78"/>
      <c r="R171" s="78"/>
      <c r="S171" s="78"/>
      <c r="T171" s="6" t="s">
        <v>479</v>
      </c>
      <c r="U171" s="2">
        <v>1985</v>
      </c>
      <c r="V171" s="2">
        <v>0.125</v>
      </c>
      <c r="W171" s="44" t="s">
        <v>341</v>
      </c>
      <c r="X171" s="18"/>
      <c r="Y171" s="21">
        <v>0.125</v>
      </c>
      <c r="Z171" s="18"/>
      <c r="AA171" s="18"/>
      <c r="AB171" s="18"/>
    </row>
    <row r="172" spans="1:28" x14ac:dyDescent="0.25">
      <c r="A172" s="3"/>
      <c r="B172" s="91"/>
      <c r="C172" s="10"/>
      <c r="D172" s="42"/>
      <c r="E172" s="78"/>
      <c r="F172" s="78"/>
      <c r="G172" s="78"/>
      <c r="H172" s="78"/>
      <c r="I172" s="78"/>
      <c r="J172" s="123"/>
      <c r="K172" s="10"/>
      <c r="L172" s="10"/>
      <c r="M172" s="13"/>
      <c r="N172" s="10"/>
      <c r="O172" s="10"/>
      <c r="P172" s="10"/>
      <c r="Q172" s="78"/>
      <c r="R172" s="78"/>
      <c r="S172" s="78"/>
      <c r="T172" s="6" t="s">
        <v>480</v>
      </c>
      <c r="U172" s="2">
        <v>1985</v>
      </c>
      <c r="V172" s="2">
        <v>0.06</v>
      </c>
      <c r="W172" s="44" t="s">
        <v>341</v>
      </c>
      <c r="X172" s="18"/>
      <c r="Y172" s="21">
        <f>V172</f>
        <v>0.06</v>
      </c>
      <c r="Z172" s="18"/>
      <c r="AA172" s="18"/>
      <c r="AB172" s="18"/>
    </row>
    <row r="173" spans="1:28" x14ac:dyDescent="0.25">
      <c r="A173" s="3"/>
      <c r="B173" s="91"/>
      <c r="C173" s="10"/>
      <c r="D173" s="42"/>
      <c r="E173" s="78"/>
      <c r="F173" s="78"/>
      <c r="G173" s="78"/>
      <c r="H173" s="78"/>
      <c r="I173" s="78"/>
      <c r="J173" s="123"/>
      <c r="K173" s="10"/>
      <c r="L173" s="10"/>
      <c r="M173" s="13"/>
      <c r="N173" s="10"/>
      <c r="O173" s="10"/>
      <c r="P173" s="10"/>
      <c r="Q173" s="78"/>
      <c r="R173" s="78"/>
      <c r="S173" s="78"/>
      <c r="T173" s="6" t="s">
        <v>481</v>
      </c>
      <c r="U173" s="2">
        <v>1985</v>
      </c>
      <c r="V173" s="2">
        <v>7.8E-2</v>
      </c>
      <c r="W173" s="38" t="s">
        <v>341</v>
      </c>
      <c r="X173" s="18"/>
      <c r="Y173" s="21">
        <f t="shared" ref="Y173:Y180" si="22">V173</f>
        <v>7.8E-2</v>
      </c>
      <c r="Z173" s="18"/>
      <c r="AA173" s="18"/>
      <c r="AB173" s="18"/>
    </row>
    <row r="174" spans="1:28" x14ac:dyDescent="0.25">
      <c r="A174" s="3"/>
      <c r="B174" s="91"/>
      <c r="C174" s="10"/>
      <c r="D174" s="42"/>
      <c r="E174" s="78"/>
      <c r="F174" s="78"/>
      <c r="G174" s="78"/>
      <c r="H174" s="78"/>
      <c r="I174" s="78"/>
      <c r="J174" s="123"/>
      <c r="K174" s="10"/>
      <c r="L174" s="10"/>
      <c r="M174" s="13"/>
      <c r="N174" s="10"/>
      <c r="O174" s="10"/>
      <c r="P174" s="10"/>
      <c r="Q174" s="78"/>
      <c r="R174" s="78"/>
      <c r="S174" s="78"/>
      <c r="T174" s="6" t="s">
        <v>1411</v>
      </c>
      <c r="U174" s="2">
        <v>1985</v>
      </c>
      <c r="V174" s="2" t="s">
        <v>482</v>
      </c>
      <c r="W174" s="38" t="s">
        <v>341</v>
      </c>
      <c r="X174" s="18"/>
      <c r="Y174" s="22">
        <v>0.126</v>
      </c>
      <c r="Z174" s="18"/>
      <c r="AA174" s="18"/>
      <c r="AB174" s="18"/>
    </row>
    <row r="175" spans="1:28" x14ac:dyDescent="0.25">
      <c r="A175" s="3"/>
      <c r="B175" s="91"/>
      <c r="C175" s="10"/>
      <c r="D175" s="42"/>
      <c r="E175" s="78"/>
      <c r="F175" s="78"/>
      <c r="G175" s="78"/>
      <c r="H175" s="78"/>
      <c r="I175" s="78"/>
      <c r="J175" s="123"/>
      <c r="K175" s="10"/>
      <c r="L175" s="10"/>
      <c r="M175" s="13"/>
      <c r="N175" s="10"/>
      <c r="O175" s="10"/>
      <c r="P175" s="10"/>
      <c r="Q175" s="78"/>
      <c r="R175" s="78"/>
      <c r="S175" s="78"/>
      <c r="T175" s="6" t="s">
        <v>483</v>
      </c>
      <c r="U175" s="2">
        <v>1980</v>
      </c>
      <c r="V175" s="2">
        <v>0.17</v>
      </c>
      <c r="W175" s="44" t="s">
        <v>484</v>
      </c>
      <c r="X175" s="18"/>
      <c r="Y175" s="21">
        <f t="shared" si="22"/>
        <v>0.17</v>
      </c>
      <c r="Z175" s="18"/>
      <c r="AA175" s="18"/>
      <c r="AB175" s="18"/>
    </row>
    <row r="176" spans="1:28" x14ac:dyDescent="0.25">
      <c r="A176" s="3"/>
      <c r="B176" s="91"/>
      <c r="C176" s="10"/>
      <c r="D176" s="42"/>
      <c r="E176" s="78"/>
      <c r="F176" s="78"/>
      <c r="G176" s="78"/>
      <c r="H176" s="78"/>
      <c r="I176" s="78"/>
      <c r="J176" s="123"/>
      <c r="K176" s="10"/>
      <c r="L176" s="10"/>
      <c r="M176" s="13"/>
      <c r="N176" s="10"/>
      <c r="O176" s="10"/>
      <c r="P176" s="10"/>
      <c r="Q176" s="78"/>
      <c r="R176" s="78"/>
      <c r="S176" s="78"/>
      <c r="T176" s="6" t="s">
        <v>485</v>
      </c>
      <c r="U176" s="2">
        <v>1980</v>
      </c>
      <c r="V176" s="2">
        <v>0.2</v>
      </c>
      <c r="W176" s="44" t="s">
        <v>486</v>
      </c>
      <c r="X176" s="18"/>
      <c r="Y176" s="21">
        <f t="shared" si="22"/>
        <v>0.2</v>
      </c>
      <c r="Z176" s="18"/>
      <c r="AA176" s="18"/>
      <c r="AB176" s="18"/>
    </row>
    <row r="177" spans="1:28" x14ac:dyDescent="0.25">
      <c r="A177" s="3"/>
      <c r="B177" s="91"/>
      <c r="C177" s="10"/>
      <c r="D177" s="42"/>
      <c r="E177" s="78"/>
      <c r="F177" s="78"/>
      <c r="G177" s="78"/>
      <c r="H177" s="78"/>
      <c r="I177" s="78"/>
      <c r="J177" s="123"/>
      <c r="K177" s="10"/>
      <c r="L177" s="10"/>
      <c r="M177" s="13"/>
      <c r="N177" s="10"/>
      <c r="O177" s="10"/>
      <c r="P177" s="10"/>
      <c r="Q177" s="78"/>
      <c r="R177" s="78"/>
      <c r="S177" s="78"/>
      <c r="T177" s="9" t="s">
        <v>487</v>
      </c>
      <c r="U177" s="2">
        <v>1980</v>
      </c>
      <c r="V177" s="47" t="s">
        <v>1383</v>
      </c>
      <c r="W177" s="38" t="s">
        <v>296</v>
      </c>
      <c r="X177" s="18"/>
      <c r="Y177" s="22">
        <v>0.47</v>
      </c>
      <c r="Z177" s="18"/>
      <c r="AA177" s="18"/>
      <c r="AB177" s="18"/>
    </row>
    <row r="178" spans="1:28" x14ac:dyDescent="0.25">
      <c r="A178" s="3"/>
      <c r="B178" s="91"/>
      <c r="C178" s="10"/>
      <c r="D178" s="42"/>
      <c r="E178" s="78"/>
      <c r="F178" s="78"/>
      <c r="G178" s="78"/>
      <c r="H178" s="78"/>
      <c r="I178" s="78"/>
      <c r="J178" s="123"/>
      <c r="K178" s="10"/>
      <c r="L178" s="10"/>
      <c r="M178" s="13"/>
      <c r="N178" s="10"/>
      <c r="O178" s="10"/>
      <c r="P178" s="10"/>
      <c r="Q178" s="78"/>
      <c r="R178" s="78"/>
      <c r="S178" s="78"/>
      <c r="T178" s="6" t="s">
        <v>488</v>
      </c>
      <c r="U178" s="2">
        <v>1972</v>
      </c>
      <c r="V178" s="2">
        <v>7.4999999999999997E-2</v>
      </c>
      <c r="W178" s="44" t="s">
        <v>343</v>
      </c>
      <c r="X178" s="18"/>
      <c r="Y178" s="21">
        <f t="shared" si="22"/>
        <v>7.4999999999999997E-2</v>
      </c>
      <c r="Z178" s="18"/>
      <c r="AA178" s="18"/>
      <c r="AB178" s="18"/>
    </row>
    <row r="179" spans="1:28" x14ac:dyDescent="0.25">
      <c r="A179" s="3"/>
      <c r="B179" s="91"/>
      <c r="C179" s="10"/>
      <c r="D179" s="42"/>
      <c r="E179" s="78"/>
      <c r="F179" s="78"/>
      <c r="G179" s="78"/>
      <c r="H179" s="78"/>
      <c r="I179" s="78"/>
      <c r="J179" s="123"/>
      <c r="K179" s="10"/>
      <c r="L179" s="10"/>
      <c r="M179" s="13"/>
      <c r="N179" s="10"/>
      <c r="O179" s="10"/>
      <c r="P179" s="10"/>
      <c r="Q179" s="78"/>
      <c r="R179" s="78"/>
      <c r="S179" s="78"/>
      <c r="T179" s="6" t="s">
        <v>489</v>
      </c>
      <c r="U179" s="2">
        <v>1973</v>
      </c>
      <c r="V179" s="2">
        <v>0.06</v>
      </c>
      <c r="W179" s="44" t="s">
        <v>309</v>
      </c>
      <c r="X179" s="18"/>
      <c r="Y179" s="21">
        <f t="shared" si="22"/>
        <v>0.06</v>
      </c>
      <c r="Z179" s="18"/>
      <c r="AA179" s="18"/>
      <c r="AB179" s="18"/>
    </row>
    <row r="180" spans="1:28" x14ac:dyDescent="0.25">
      <c r="A180" s="3"/>
      <c r="B180" s="91"/>
      <c r="C180" s="10"/>
      <c r="D180" s="42"/>
      <c r="E180" s="78"/>
      <c r="F180" s="78"/>
      <c r="G180" s="78"/>
      <c r="H180" s="78"/>
      <c r="I180" s="78"/>
      <c r="J180" s="123"/>
      <c r="K180" s="10"/>
      <c r="L180" s="10"/>
      <c r="M180" s="13"/>
      <c r="N180" s="10"/>
      <c r="O180" s="10"/>
      <c r="P180" s="10"/>
      <c r="Q180" s="78"/>
      <c r="R180" s="78"/>
      <c r="S180" s="78"/>
      <c r="T180" s="6" t="s">
        <v>490</v>
      </c>
      <c r="U180" s="2">
        <v>1973</v>
      </c>
      <c r="V180" s="2">
        <v>9.5000000000000001E-2</v>
      </c>
      <c r="W180" s="38" t="s">
        <v>491</v>
      </c>
      <c r="X180" s="18"/>
      <c r="Y180" s="21">
        <f t="shared" si="22"/>
        <v>9.5000000000000001E-2</v>
      </c>
      <c r="Z180" s="18"/>
      <c r="AA180" s="18"/>
      <c r="AB180" s="18"/>
    </row>
    <row r="181" spans="1:28" ht="25.5" x14ac:dyDescent="0.25">
      <c r="A181" s="3"/>
      <c r="B181" s="91"/>
      <c r="C181" s="10"/>
      <c r="D181" s="42"/>
      <c r="E181" s="78"/>
      <c r="F181" s="78"/>
      <c r="G181" s="78"/>
      <c r="H181" s="78"/>
      <c r="I181" s="78"/>
      <c r="J181" s="123"/>
      <c r="K181" s="10"/>
      <c r="L181" s="10"/>
      <c r="M181" s="13"/>
      <c r="N181" s="10"/>
      <c r="O181" s="10"/>
      <c r="P181" s="10"/>
      <c r="Q181" s="78"/>
      <c r="R181" s="78"/>
      <c r="S181" s="78"/>
      <c r="T181" s="6" t="s">
        <v>1410</v>
      </c>
      <c r="U181" s="2">
        <v>2013</v>
      </c>
      <c r="V181" s="2" t="s">
        <v>492</v>
      </c>
      <c r="W181" s="44" t="s">
        <v>493</v>
      </c>
      <c r="X181" s="18"/>
      <c r="Y181" s="22">
        <v>0.01</v>
      </c>
      <c r="Z181" s="18"/>
      <c r="AA181" s="18"/>
      <c r="AB181" s="18"/>
    </row>
    <row r="182" spans="1:28" ht="26.25" x14ac:dyDescent="0.25">
      <c r="A182" s="81" t="s">
        <v>1269</v>
      </c>
      <c r="B182" s="91"/>
      <c r="C182" s="10"/>
      <c r="D182" s="42"/>
      <c r="E182" s="78"/>
      <c r="F182" s="78"/>
      <c r="G182" s="78"/>
      <c r="H182" s="78"/>
      <c r="I182" s="78"/>
      <c r="J182" s="47" t="s">
        <v>1454</v>
      </c>
      <c r="K182" s="79" t="s">
        <v>1413</v>
      </c>
      <c r="L182" s="47" t="s">
        <v>494</v>
      </c>
      <c r="M182" s="13"/>
      <c r="N182" s="10"/>
      <c r="O182" s="10"/>
      <c r="P182" s="10"/>
      <c r="Q182" s="78"/>
      <c r="R182" s="78"/>
      <c r="S182" s="78"/>
      <c r="T182" s="5" t="s">
        <v>90</v>
      </c>
      <c r="U182" s="2">
        <v>1980</v>
      </c>
      <c r="V182" s="2">
        <v>0.47499999999999998</v>
      </c>
      <c r="W182" s="44" t="s">
        <v>217</v>
      </c>
      <c r="X182" s="17">
        <f t="shared" ref="X182:X183" si="23">V182</f>
        <v>0.47499999999999998</v>
      </c>
      <c r="Y182" s="18"/>
      <c r="Z182" s="18"/>
      <c r="AA182" s="18"/>
      <c r="AB182" s="19">
        <v>1260</v>
      </c>
    </row>
    <row r="183" spans="1:28" x14ac:dyDescent="0.25">
      <c r="A183" s="3"/>
      <c r="B183" s="91"/>
      <c r="C183" s="10"/>
      <c r="D183" s="42"/>
      <c r="E183" s="78"/>
      <c r="F183" s="78"/>
      <c r="G183" s="78"/>
      <c r="H183" s="78"/>
      <c r="I183" s="78"/>
      <c r="J183" s="123"/>
      <c r="K183" s="10"/>
      <c r="L183" s="10"/>
      <c r="M183" s="13"/>
      <c r="N183" s="10"/>
      <c r="O183" s="10"/>
      <c r="P183" s="10"/>
      <c r="Q183" s="78"/>
      <c r="R183" s="78"/>
      <c r="S183" s="78"/>
      <c r="T183" s="5" t="s">
        <v>91</v>
      </c>
      <c r="U183" s="2">
        <v>1982</v>
      </c>
      <c r="V183" s="2">
        <v>0.37</v>
      </c>
      <c r="W183" s="44" t="s">
        <v>218</v>
      </c>
      <c r="X183" s="17">
        <f t="shared" si="23"/>
        <v>0.37</v>
      </c>
      <c r="Y183" s="18"/>
      <c r="Z183" s="18"/>
      <c r="AA183" s="18"/>
      <c r="AB183" s="18"/>
    </row>
    <row r="184" spans="1:28" x14ac:dyDescent="0.25">
      <c r="A184" s="3"/>
      <c r="B184" s="91"/>
      <c r="C184" s="10"/>
      <c r="D184" s="42"/>
      <c r="E184" s="78"/>
      <c r="F184" s="78"/>
      <c r="G184" s="78"/>
      <c r="H184" s="78"/>
      <c r="I184" s="78"/>
      <c r="J184" s="123"/>
      <c r="K184" s="10"/>
      <c r="L184" s="10"/>
      <c r="M184" s="13"/>
      <c r="N184" s="10"/>
      <c r="O184" s="10"/>
      <c r="P184" s="10"/>
      <c r="Q184" s="78"/>
      <c r="R184" s="78"/>
      <c r="S184" s="78"/>
      <c r="T184" s="6" t="s">
        <v>495</v>
      </c>
      <c r="U184" s="2">
        <v>1979</v>
      </c>
      <c r="V184" s="2">
        <v>0.08</v>
      </c>
      <c r="W184" s="38" t="s">
        <v>496</v>
      </c>
      <c r="X184" s="18"/>
      <c r="Y184" s="18">
        <f>V184</f>
        <v>0.08</v>
      </c>
      <c r="Z184" s="18"/>
      <c r="AA184" s="18"/>
      <c r="AB184" s="18"/>
    </row>
    <row r="185" spans="1:28" x14ac:dyDescent="0.25">
      <c r="A185" s="3"/>
      <c r="B185" s="91"/>
      <c r="C185" s="10"/>
      <c r="D185" s="42"/>
      <c r="E185" s="78"/>
      <c r="F185" s="78"/>
      <c r="G185" s="78"/>
      <c r="H185" s="78"/>
      <c r="I185" s="78"/>
      <c r="J185" s="123"/>
      <c r="K185" s="10"/>
      <c r="L185" s="10"/>
      <c r="M185" s="13"/>
      <c r="N185" s="10"/>
      <c r="O185" s="10"/>
      <c r="P185" s="10"/>
      <c r="Q185" s="78"/>
      <c r="R185" s="78"/>
      <c r="S185" s="78"/>
      <c r="T185" s="6" t="s">
        <v>497</v>
      </c>
      <c r="U185" s="2">
        <v>1991</v>
      </c>
      <c r="V185" s="2">
        <v>0.16</v>
      </c>
      <c r="W185" s="44" t="s">
        <v>357</v>
      </c>
      <c r="X185" s="18"/>
      <c r="Y185" s="18">
        <f t="shared" ref="Y185:Y189" si="24">V185</f>
        <v>0.16</v>
      </c>
      <c r="Z185" s="18"/>
      <c r="AA185" s="18"/>
      <c r="AB185" s="18"/>
    </row>
    <row r="186" spans="1:28" x14ac:dyDescent="0.25">
      <c r="A186" s="3"/>
      <c r="B186" s="91"/>
      <c r="C186" s="10"/>
      <c r="D186" s="42"/>
      <c r="E186" s="78"/>
      <c r="F186" s="78"/>
      <c r="G186" s="78"/>
      <c r="H186" s="78"/>
      <c r="I186" s="78"/>
      <c r="J186" s="123"/>
      <c r="K186" s="10"/>
      <c r="L186" s="10"/>
      <c r="M186" s="13"/>
      <c r="N186" s="10"/>
      <c r="O186" s="10"/>
      <c r="P186" s="10"/>
      <c r="Q186" s="78"/>
      <c r="R186" s="78"/>
      <c r="S186" s="78"/>
      <c r="T186" s="6" t="s">
        <v>498</v>
      </c>
      <c r="U186" s="2">
        <v>1987</v>
      </c>
      <c r="V186" s="2">
        <v>5.5E-2</v>
      </c>
      <c r="W186" s="44" t="s">
        <v>275</v>
      </c>
      <c r="X186" s="18"/>
      <c r="Y186" s="18">
        <f t="shared" si="24"/>
        <v>5.5E-2</v>
      </c>
      <c r="Z186" s="18"/>
      <c r="AA186" s="18"/>
      <c r="AB186" s="18"/>
    </row>
    <row r="187" spans="1:28" x14ac:dyDescent="0.25">
      <c r="A187" s="3"/>
      <c r="B187" s="91"/>
      <c r="C187" s="10"/>
      <c r="D187" s="42"/>
      <c r="E187" s="78"/>
      <c r="F187" s="78"/>
      <c r="G187" s="78"/>
      <c r="H187" s="78"/>
      <c r="I187" s="78"/>
      <c r="J187" s="123"/>
      <c r="K187" s="10"/>
      <c r="L187" s="10"/>
      <c r="M187" s="13"/>
      <c r="N187" s="10"/>
      <c r="O187" s="10"/>
      <c r="P187" s="10"/>
      <c r="Q187" s="78"/>
      <c r="R187" s="78"/>
      <c r="S187" s="78"/>
      <c r="T187" s="6" t="s">
        <v>499</v>
      </c>
      <c r="U187" s="2">
        <v>1987</v>
      </c>
      <c r="V187" s="2">
        <v>0.08</v>
      </c>
      <c r="W187" s="44" t="s">
        <v>274</v>
      </c>
      <c r="X187" s="18"/>
      <c r="Y187" s="18">
        <f t="shared" si="24"/>
        <v>0.08</v>
      </c>
      <c r="Z187" s="18"/>
      <c r="AA187" s="18"/>
      <c r="AB187" s="18"/>
    </row>
    <row r="188" spans="1:28" x14ac:dyDescent="0.25">
      <c r="A188" s="3"/>
      <c r="B188" s="91"/>
      <c r="C188" s="10"/>
      <c r="D188" s="42"/>
      <c r="E188" s="78"/>
      <c r="F188" s="78"/>
      <c r="G188" s="78"/>
      <c r="H188" s="78"/>
      <c r="I188" s="78"/>
      <c r="J188" s="123"/>
      <c r="K188" s="10"/>
      <c r="L188" s="10"/>
      <c r="M188" s="13"/>
      <c r="N188" s="10"/>
      <c r="O188" s="10"/>
      <c r="P188" s="10"/>
      <c r="Q188" s="78"/>
      <c r="R188" s="78"/>
      <c r="S188" s="78"/>
      <c r="T188" s="6" t="s">
        <v>500</v>
      </c>
      <c r="U188" s="2">
        <v>1987</v>
      </c>
      <c r="V188" s="2">
        <v>0.1</v>
      </c>
      <c r="W188" s="38" t="s">
        <v>341</v>
      </c>
      <c r="X188" s="18"/>
      <c r="Y188" s="18">
        <f t="shared" si="24"/>
        <v>0.1</v>
      </c>
      <c r="Z188" s="18"/>
      <c r="AA188" s="18"/>
      <c r="AB188" s="18"/>
    </row>
    <row r="189" spans="1:28" x14ac:dyDescent="0.25">
      <c r="A189" s="3"/>
      <c r="B189" s="91"/>
      <c r="C189" s="10"/>
      <c r="D189" s="42"/>
      <c r="E189" s="78"/>
      <c r="F189" s="78"/>
      <c r="G189" s="78"/>
      <c r="H189" s="78"/>
      <c r="I189" s="78"/>
      <c r="J189" s="123"/>
      <c r="K189" s="10"/>
      <c r="L189" s="10"/>
      <c r="M189" s="13"/>
      <c r="N189" s="10"/>
      <c r="O189" s="10"/>
      <c r="P189" s="10"/>
      <c r="Q189" s="78"/>
      <c r="R189" s="78"/>
      <c r="S189" s="78"/>
      <c r="T189" s="6" t="s">
        <v>501</v>
      </c>
      <c r="U189" s="2">
        <v>1981</v>
      </c>
      <c r="V189" s="2">
        <v>0.112</v>
      </c>
      <c r="W189" s="44" t="s">
        <v>339</v>
      </c>
      <c r="X189" s="18"/>
      <c r="Y189" s="18">
        <f t="shared" si="24"/>
        <v>0.112</v>
      </c>
      <c r="Z189" s="18"/>
      <c r="AA189" s="18"/>
      <c r="AB189" s="18"/>
    </row>
    <row r="190" spans="1:28" ht="25.5" x14ac:dyDescent="0.25">
      <c r="A190" s="3"/>
      <c r="B190" s="91"/>
      <c r="C190" s="10"/>
      <c r="D190" s="42"/>
      <c r="E190" s="78"/>
      <c r="F190" s="78"/>
      <c r="G190" s="78"/>
      <c r="H190" s="78"/>
      <c r="I190" s="78"/>
      <c r="J190" s="123"/>
      <c r="K190" s="10"/>
      <c r="L190" s="10"/>
      <c r="M190" s="13"/>
      <c r="N190" s="10"/>
      <c r="O190" s="10"/>
      <c r="P190" s="10"/>
      <c r="Q190" s="78"/>
      <c r="R190" s="78"/>
      <c r="S190" s="78"/>
      <c r="T190" s="6" t="s">
        <v>502</v>
      </c>
      <c r="U190" s="2">
        <v>1985</v>
      </c>
      <c r="V190" s="47" t="s">
        <v>435</v>
      </c>
      <c r="W190" s="44" t="s">
        <v>509</v>
      </c>
      <c r="X190" s="18"/>
      <c r="Y190" s="22">
        <v>0.3</v>
      </c>
      <c r="Z190" s="18"/>
      <c r="AA190" s="18"/>
      <c r="AB190" s="18"/>
    </row>
    <row r="191" spans="1:28" x14ac:dyDescent="0.25">
      <c r="A191" s="3"/>
      <c r="B191" s="91"/>
      <c r="C191" s="10"/>
      <c r="D191" s="42"/>
      <c r="E191" s="78"/>
      <c r="F191" s="78"/>
      <c r="G191" s="78"/>
      <c r="H191" s="78"/>
      <c r="I191" s="78"/>
      <c r="J191" s="123"/>
      <c r="K191" s="10"/>
      <c r="L191" s="10"/>
      <c r="M191" s="13"/>
      <c r="N191" s="10"/>
      <c r="O191" s="10"/>
      <c r="P191" s="10"/>
      <c r="Q191" s="78"/>
      <c r="R191" s="78"/>
      <c r="S191" s="78"/>
      <c r="T191" s="6" t="s">
        <v>503</v>
      </c>
      <c r="U191" s="2">
        <v>1985</v>
      </c>
      <c r="V191" s="47" t="s">
        <v>504</v>
      </c>
      <c r="W191" s="44" t="s">
        <v>505</v>
      </c>
      <c r="X191" s="18"/>
      <c r="Y191" s="22">
        <v>0.54</v>
      </c>
      <c r="Z191" s="18"/>
      <c r="AA191" s="18"/>
      <c r="AB191" s="18"/>
    </row>
    <row r="192" spans="1:28" x14ac:dyDescent="0.25">
      <c r="A192" s="3"/>
      <c r="B192" s="91"/>
      <c r="C192" s="10"/>
      <c r="D192" s="42"/>
      <c r="E192" s="78"/>
      <c r="F192" s="78"/>
      <c r="G192" s="78"/>
      <c r="H192" s="78"/>
      <c r="I192" s="78"/>
      <c r="J192" s="123"/>
      <c r="K192" s="10"/>
      <c r="L192" s="10"/>
      <c r="M192" s="13"/>
      <c r="N192" s="10"/>
      <c r="O192" s="10"/>
      <c r="P192" s="10"/>
      <c r="Q192" s="78"/>
      <c r="R192" s="78"/>
      <c r="S192" s="78"/>
      <c r="T192" s="6" t="s">
        <v>503</v>
      </c>
      <c r="U192" s="2">
        <v>1985</v>
      </c>
      <c r="V192" s="47" t="s">
        <v>504</v>
      </c>
      <c r="W192" s="44" t="s">
        <v>339</v>
      </c>
      <c r="X192" s="18"/>
      <c r="Y192" s="22">
        <v>0.54</v>
      </c>
      <c r="Z192" s="18"/>
      <c r="AA192" s="18"/>
      <c r="AB192" s="18"/>
    </row>
    <row r="193" spans="1:28" x14ac:dyDescent="0.25">
      <c r="A193" s="3"/>
      <c r="B193" s="91"/>
      <c r="C193" s="10"/>
      <c r="D193" s="42"/>
      <c r="E193" s="78"/>
      <c r="F193" s="78"/>
      <c r="G193" s="78"/>
      <c r="H193" s="78"/>
      <c r="I193" s="78"/>
      <c r="J193" s="123"/>
      <c r="K193" s="10"/>
      <c r="L193" s="10"/>
      <c r="M193" s="13"/>
      <c r="N193" s="10"/>
      <c r="O193" s="10"/>
      <c r="P193" s="10"/>
      <c r="Q193" s="78"/>
      <c r="R193" s="78"/>
      <c r="S193" s="78"/>
      <c r="T193" s="6" t="s">
        <v>506</v>
      </c>
      <c r="U193" s="2">
        <v>1986</v>
      </c>
      <c r="V193" s="47" t="s">
        <v>507</v>
      </c>
      <c r="W193" s="44" t="s">
        <v>508</v>
      </c>
      <c r="X193" s="18"/>
      <c r="Y193" s="22">
        <v>0.56000000000000005</v>
      </c>
      <c r="Z193" s="18"/>
      <c r="AA193" s="18"/>
      <c r="AB193" s="18"/>
    </row>
    <row r="194" spans="1:28" ht="26.25" x14ac:dyDescent="0.25">
      <c r="A194" s="47" t="s">
        <v>1255</v>
      </c>
      <c r="B194" s="82" t="s">
        <v>510</v>
      </c>
      <c r="C194" s="83"/>
      <c r="D194" s="84"/>
      <c r="E194" s="85"/>
      <c r="F194" s="85"/>
      <c r="G194" s="85"/>
      <c r="H194" s="85"/>
      <c r="I194" s="85"/>
      <c r="J194" s="86" t="s">
        <v>1455</v>
      </c>
      <c r="K194" s="79" t="s">
        <v>1413</v>
      </c>
      <c r="L194" s="47" t="s">
        <v>22</v>
      </c>
      <c r="M194" s="41"/>
      <c r="N194" s="83"/>
      <c r="O194" s="83"/>
      <c r="P194" s="83"/>
      <c r="Q194" s="85"/>
      <c r="R194" s="85"/>
      <c r="S194" s="85"/>
      <c r="T194" s="44" t="s">
        <v>92</v>
      </c>
      <c r="U194" s="2">
        <v>2014</v>
      </c>
      <c r="V194" s="2">
        <v>0.18</v>
      </c>
      <c r="W194" s="44" t="s">
        <v>1191</v>
      </c>
      <c r="X194" s="17">
        <f t="shared" ref="X194" si="25">V194</f>
        <v>0.18</v>
      </c>
      <c r="Y194" s="18"/>
      <c r="Z194" s="18"/>
      <c r="AA194" s="18"/>
      <c r="AB194" s="19">
        <v>800</v>
      </c>
    </row>
    <row r="195" spans="1:28" x14ac:dyDescent="0.25">
      <c r="A195" s="3"/>
      <c r="B195" s="91"/>
      <c r="C195" s="10"/>
      <c r="D195" s="42"/>
      <c r="E195" s="78"/>
      <c r="F195" s="78"/>
      <c r="G195" s="78"/>
      <c r="H195" s="78"/>
      <c r="I195" s="78"/>
      <c r="J195" s="123"/>
      <c r="K195" s="10"/>
      <c r="L195" s="10"/>
      <c r="M195" s="13"/>
      <c r="N195" s="10"/>
      <c r="O195" s="10"/>
      <c r="P195" s="10"/>
      <c r="Q195" s="78"/>
      <c r="R195" s="78"/>
      <c r="S195" s="78"/>
      <c r="T195" s="6" t="s">
        <v>511</v>
      </c>
      <c r="U195" s="95">
        <v>1988</v>
      </c>
      <c r="V195" s="104">
        <v>0.155</v>
      </c>
      <c r="W195" s="44" t="s">
        <v>30</v>
      </c>
      <c r="X195" s="18"/>
      <c r="Y195" s="18">
        <f>V195</f>
        <v>0.155</v>
      </c>
      <c r="Z195" s="18"/>
      <c r="AA195" s="18"/>
      <c r="AB195" s="18"/>
    </row>
    <row r="196" spans="1:28" x14ac:dyDescent="0.25">
      <c r="A196" s="3"/>
      <c r="B196" s="91"/>
      <c r="C196" s="10"/>
      <c r="D196" s="42"/>
      <c r="E196" s="78"/>
      <c r="F196" s="78"/>
      <c r="G196" s="78"/>
      <c r="H196" s="78"/>
      <c r="I196" s="78"/>
      <c r="J196" s="123"/>
      <c r="K196" s="10"/>
      <c r="L196" s="10"/>
      <c r="M196" s="13"/>
      <c r="N196" s="10"/>
      <c r="O196" s="10"/>
      <c r="P196" s="10"/>
      <c r="Q196" s="78"/>
      <c r="R196" s="78"/>
      <c r="S196" s="78"/>
      <c r="T196" s="6" t="s">
        <v>512</v>
      </c>
      <c r="U196" s="95">
        <v>1988</v>
      </c>
      <c r="V196" s="104">
        <v>0.03</v>
      </c>
      <c r="W196" s="38" t="s">
        <v>30</v>
      </c>
      <c r="X196" s="18"/>
      <c r="Y196" s="18">
        <f t="shared" ref="Y196:Y197" si="26">V196</f>
        <v>0.03</v>
      </c>
      <c r="Z196" s="18"/>
      <c r="AA196" s="18"/>
      <c r="AB196" s="18"/>
    </row>
    <row r="197" spans="1:28" x14ac:dyDescent="0.25">
      <c r="A197" s="3"/>
      <c r="B197" s="91"/>
      <c r="C197" s="10"/>
      <c r="D197" s="42"/>
      <c r="E197" s="78"/>
      <c r="F197" s="78"/>
      <c r="G197" s="78"/>
      <c r="H197" s="78"/>
      <c r="I197" s="78"/>
      <c r="J197" s="123"/>
      <c r="K197" s="10"/>
      <c r="L197" s="10"/>
      <c r="M197" s="13"/>
      <c r="N197" s="10"/>
      <c r="O197" s="10"/>
      <c r="P197" s="10"/>
      <c r="Q197" s="78"/>
      <c r="R197" s="78"/>
      <c r="S197" s="78"/>
      <c r="T197" s="6" t="s">
        <v>513</v>
      </c>
      <c r="U197" s="95">
        <v>1988</v>
      </c>
      <c r="V197" s="104">
        <v>0.125</v>
      </c>
      <c r="W197" s="44" t="s">
        <v>514</v>
      </c>
      <c r="X197" s="18"/>
      <c r="Y197" s="18">
        <f t="shared" si="26"/>
        <v>0.125</v>
      </c>
      <c r="Z197" s="18"/>
      <c r="AA197" s="18"/>
      <c r="AB197" s="18"/>
    </row>
    <row r="198" spans="1:28" x14ac:dyDescent="0.25">
      <c r="A198" s="78"/>
      <c r="B198" s="91"/>
      <c r="C198" s="10"/>
      <c r="D198" s="42"/>
      <c r="E198" s="78"/>
      <c r="F198" s="78"/>
      <c r="G198" s="78"/>
      <c r="H198" s="78"/>
      <c r="I198" s="78"/>
      <c r="J198" s="123"/>
      <c r="K198" s="10"/>
      <c r="L198" s="10"/>
      <c r="M198" s="13"/>
      <c r="N198" s="10"/>
      <c r="O198" s="10"/>
      <c r="P198" s="10"/>
      <c r="Q198" s="78"/>
      <c r="R198" s="78"/>
      <c r="S198" s="78"/>
      <c r="T198" s="6" t="s">
        <v>515</v>
      </c>
      <c r="U198" s="95">
        <v>1986</v>
      </c>
      <c r="V198" s="103" t="s">
        <v>516</v>
      </c>
      <c r="W198" s="38" t="s">
        <v>517</v>
      </c>
      <c r="X198" s="18"/>
      <c r="Y198" s="22">
        <v>0.18</v>
      </c>
      <c r="Z198" s="18"/>
      <c r="AA198" s="18"/>
      <c r="AB198" s="18"/>
    </row>
    <row r="199" spans="1:28" ht="26.25" x14ac:dyDescent="0.25">
      <c r="A199" s="47" t="s">
        <v>1270</v>
      </c>
      <c r="B199" s="91"/>
      <c r="C199" s="10"/>
      <c r="D199" s="42"/>
      <c r="E199" s="78"/>
      <c r="F199" s="78"/>
      <c r="G199" s="78"/>
      <c r="H199" s="78"/>
      <c r="I199" s="78"/>
      <c r="J199" s="12" t="s">
        <v>1516</v>
      </c>
      <c r="K199" s="79" t="s">
        <v>1414</v>
      </c>
      <c r="L199" s="100" t="s">
        <v>28</v>
      </c>
      <c r="M199" s="13"/>
      <c r="N199" s="10"/>
      <c r="O199" s="10"/>
      <c r="P199" s="10"/>
      <c r="Q199" s="78"/>
      <c r="R199" s="78"/>
      <c r="S199" s="78"/>
      <c r="T199" s="5" t="s">
        <v>1193</v>
      </c>
      <c r="U199" s="95">
        <v>2014</v>
      </c>
      <c r="V199" s="104">
        <v>0.20100000000000001</v>
      </c>
      <c r="W199" s="38" t="s">
        <v>201</v>
      </c>
      <c r="X199" s="17">
        <f t="shared" ref="X199:X201" si="27">V199</f>
        <v>0.20100000000000001</v>
      </c>
      <c r="Y199" s="18"/>
      <c r="Z199" s="18"/>
      <c r="AA199" s="18"/>
      <c r="AB199" s="19">
        <v>2000</v>
      </c>
    </row>
    <row r="200" spans="1:28" ht="26.25" x14ac:dyDescent="0.25">
      <c r="A200" s="47" t="s">
        <v>1271</v>
      </c>
      <c r="B200" s="91"/>
      <c r="C200" s="10"/>
      <c r="D200" s="42"/>
      <c r="E200" s="78"/>
      <c r="F200" s="78"/>
      <c r="G200" s="78"/>
      <c r="H200" s="78"/>
      <c r="I200" s="78"/>
      <c r="J200" s="47" t="s">
        <v>1456</v>
      </c>
      <c r="K200" s="79" t="s">
        <v>1413</v>
      </c>
      <c r="L200" s="47" t="s">
        <v>25</v>
      </c>
      <c r="M200" s="13"/>
      <c r="N200" s="10"/>
      <c r="O200" s="10"/>
      <c r="P200" s="10"/>
      <c r="Q200" s="78"/>
      <c r="R200" s="78"/>
      <c r="S200" s="78"/>
      <c r="T200" s="80" t="s">
        <v>1194</v>
      </c>
      <c r="U200" s="2">
        <v>2014</v>
      </c>
      <c r="V200" s="2">
        <v>0.217</v>
      </c>
      <c r="W200" s="44" t="s">
        <v>201</v>
      </c>
      <c r="X200" s="17">
        <f t="shared" si="27"/>
        <v>0.217</v>
      </c>
      <c r="Y200" s="18"/>
      <c r="Z200" s="18"/>
      <c r="AA200" s="18"/>
      <c r="AB200" s="19">
        <v>500</v>
      </c>
    </row>
    <row r="201" spans="1:28" x14ac:dyDescent="0.25">
      <c r="A201" s="3"/>
      <c r="B201" s="91"/>
      <c r="C201" s="10"/>
      <c r="D201" s="42"/>
      <c r="E201" s="78"/>
      <c r="F201" s="78"/>
      <c r="G201" s="78"/>
      <c r="H201" s="78"/>
      <c r="I201" s="78"/>
      <c r="J201" s="123"/>
      <c r="K201" s="10"/>
      <c r="L201" s="10"/>
      <c r="M201" s="13"/>
      <c r="N201" s="10"/>
      <c r="O201" s="10"/>
      <c r="P201" s="10"/>
      <c r="Q201" s="78"/>
      <c r="R201" s="78"/>
      <c r="S201" s="78"/>
      <c r="T201" s="80" t="s">
        <v>93</v>
      </c>
      <c r="U201" s="2">
        <v>1977</v>
      </c>
      <c r="V201" s="2">
        <v>0.52800000000000002</v>
      </c>
      <c r="W201" s="44" t="s">
        <v>207</v>
      </c>
      <c r="X201" s="17">
        <f t="shared" si="27"/>
        <v>0.52800000000000002</v>
      </c>
      <c r="Y201" s="18"/>
      <c r="Z201" s="18"/>
      <c r="AA201" s="18"/>
      <c r="AB201" s="18"/>
    </row>
    <row r="202" spans="1:28" x14ac:dyDescent="0.25">
      <c r="A202" s="3"/>
      <c r="B202" s="91"/>
      <c r="C202" s="10"/>
      <c r="D202" s="42"/>
      <c r="E202" s="78"/>
      <c r="F202" s="78"/>
      <c r="G202" s="78"/>
      <c r="H202" s="78"/>
      <c r="I202" s="78"/>
      <c r="J202" s="123"/>
      <c r="K202" s="10"/>
      <c r="L202" s="10"/>
      <c r="M202" s="13"/>
      <c r="N202" s="10"/>
      <c r="O202" s="10"/>
      <c r="P202" s="10"/>
      <c r="Q202" s="78"/>
      <c r="R202" s="78"/>
      <c r="S202" s="78"/>
      <c r="T202" s="6" t="s">
        <v>415</v>
      </c>
      <c r="U202" s="95">
        <v>1976</v>
      </c>
      <c r="V202" s="104">
        <v>0.14000000000000001</v>
      </c>
      <c r="W202" s="44" t="s">
        <v>344</v>
      </c>
      <c r="X202" s="18"/>
      <c r="Y202" s="18">
        <f>V202</f>
        <v>0.14000000000000001</v>
      </c>
      <c r="Z202" s="18"/>
      <c r="AA202" s="18"/>
      <c r="AB202" s="18"/>
    </row>
    <row r="203" spans="1:28" x14ac:dyDescent="0.25">
      <c r="A203" s="3"/>
      <c r="B203" s="91"/>
      <c r="C203" s="10"/>
      <c r="D203" s="42"/>
      <c r="E203" s="78"/>
      <c r="F203" s="78"/>
      <c r="G203" s="78"/>
      <c r="H203" s="78"/>
      <c r="I203" s="78"/>
      <c r="J203" s="123"/>
      <c r="K203" s="10"/>
      <c r="L203" s="10"/>
      <c r="M203" s="13"/>
      <c r="N203" s="10"/>
      <c r="O203" s="10"/>
      <c r="P203" s="10"/>
      <c r="Q203" s="78"/>
      <c r="R203" s="78"/>
      <c r="S203" s="78"/>
      <c r="T203" s="6" t="s">
        <v>518</v>
      </c>
      <c r="U203" s="95">
        <v>1976</v>
      </c>
      <c r="V203" s="104">
        <v>0.05</v>
      </c>
      <c r="W203" s="44" t="s">
        <v>344</v>
      </c>
      <c r="X203" s="18"/>
      <c r="Y203" s="18">
        <f t="shared" ref="Y203:Y219" si="28">V203</f>
        <v>0.05</v>
      </c>
      <c r="Z203" s="18"/>
      <c r="AA203" s="18"/>
      <c r="AB203" s="18"/>
    </row>
    <row r="204" spans="1:28" x14ac:dyDescent="0.25">
      <c r="A204" s="3"/>
      <c r="B204" s="91"/>
      <c r="C204" s="10"/>
      <c r="D204" s="42"/>
      <c r="E204" s="78"/>
      <c r="F204" s="78"/>
      <c r="G204" s="78"/>
      <c r="H204" s="78"/>
      <c r="I204" s="78"/>
      <c r="J204" s="123"/>
      <c r="K204" s="10"/>
      <c r="L204" s="10"/>
      <c r="M204" s="13"/>
      <c r="N204" s="10"/>
      <c r="O204" s="10"/>
      <c r="P204" s="10"/>
      <c r="Q204" s="78"/>
      <c r="R204" s="78"/>
      <c r="S204" s="78"/>
      <c r="T204" s="6" t="s">
        <v>519</v>
      </c>
      <c r="U204" s="95">
        <v>1976</v>
      </c>
      <c r="V204" s="104">
        <v>0.03</v>
      </c>
      <c r="W204" s="44" t="s">
        <v>344</v>
      </c>
      <c r="X204" s="18"/>
      <c r="Y204" s="18">
        <f t="shared" si="28"/>
        <v>0.03</v>
      </c>
      <c r="Z204" s="18"/>
      <c r="AA204" s="18"/>
      <c r="AB204" s="18"/>
    </row>
    <row r="205" spans="1:28" x14ac:dyDescent="0.25">
      <c r="A205" s="3"/>
      <c r="B205" s="91"/>
      <c r="C205" s="10"/>
      <c r="D205" s="42"/>
      <c r="E205" s="78"/>
      <c r="F205" s="78"/>
      <c r="G205" s="78"/>
      <c r="H205" s="78"/>
      <c r="I205" s="78"/>
      <c r="J205" s="123"/>
      <c r="K205" s="10"/>
      <c r="L205" s="10"/>
      <c r="M205" s="13"/>
      <c r="N205" s="10"/>
      <c r="O205" s="10"/>
      <c r="P205" s="10"/>
      <c r="Q205" s="78"/>
      <c r="R205" s="78"/>
      <c r="S205" s="78"/>
      <c r="T205" s="6" t="s">
        <v>425</v>
      </c>
      <c r="U205" s="95">
        <v>1976</v>
      </c>
      <c r="V205" s="104">
        <v>8.4000000000000005E-2</v>
      </c>
      <c r="W205" s="44" t="s">
        <v>520</v>
      </c>
      <c r="X205" s="18"/>
      <c r="Y205" s="18">
        <f t="shared" si="28"/>
        <v>8.4000000000000005E-2</v>
      </c>
      <c r="Z205" s="18"/>
      <c r="AA205" s="18"/>
      <c r="AB205" s="18"/>
    </row>
    <row r="206" spans="1:28" x14ac:dyDescent="0.25">
      <c r="A206" s="3"/>
      <c r="B206" s="91"/>
      <c r="C206" s="10"/>
      <c r="D206" s="42"/>
      <c r="E206" s="78"/>
      <c r="F206" s="78"/>
      <c r="G206" s="78"/>
      <c r="H206" s="78"/>
      <c r="I206" s="78"/>
      <c r="J206" s="123"/>
      <c r="K206" s="10"/>
      <c r="L206" s="10"/>
      <c r="M206" s="13"/>
      <c r="N206" s="10"/>
      <c r="O206" s="10"/>
      <c r="P206" s="10"/>
      <c r="Q206" s="78"/>
      <c r="R206" s="78"/>
      <c r="S206" s="78"/>
      <c r="T206" s="6" t="s">
        <v>521</v>
      </c>
      <c r="U206" s="95">
        <v>1976</v>
      </c>
      <c r="V206" s="104">
        <v>0.06</v>
      </c>
      <c r="W206" s="38" t="s">
        <v>419</v>
      </c>
      <c r="X206" s="18"/>
      <c r="Y206" s="18">
        <f t="shared" si="28"/>
        <v>0.06</v>
      </c>
      <c r="Z206" s="18"/>
      <c r="AA206" s="18"/>
      <c r="AB206" s="18"/>
    </row>
    <row r="207" spans="1:28" x14ac:dyDescent="0.25">
      <c r="A207" s="3"/>
      <c r="B207" s="91"/>
      <c r="C207" s="10"/>
      <c r="D207" s="42"/>
      <c r="E207" s="78"/>
      <c r="F207" s="78"/>
      <c r="G207" s="78"/>
      <c r="H207" s="78"/>
      <c r="I207" s="78"/>
      <c r="J207" s="123"/>
      <c r="K207" s="10"/>
      <c r="L207" s="10"/>
      <c r="M207" s="13"/>
      <c r="N207" s="10"/>
      <c r="O207" s="10"/>
      <c r="P207" s="10"/>
      <c r="Q207" s="78"/>
      <c r="R207" s="78"/>
      <c r="S207" s="78"/>
      <c r="T207" s="6" t="s">
        <v>522</v>
      </c>
      <c r="U207" s="95">
        <v>1976</v>
      </c>
      <c r="V207" s="104">
        <v>0.03</v>
      </c>
      <c r="W207" s="38" t="s">
        <v>419</v>
      </c>
      <c r="X207" s="18"/>
      <c r="Y207" s="18">
        <f t="shared" si="28"/>
        <v>0.03</v>
      </c>
      <c r="Z207" s="18"/>
      <c r="AA207" s="18"/>
      <c r="AB207" s="18"/>
    </row>
    <row r="208" spans="1:28" x14ac:dyDescent="0.25">
      <c r="A208" s="3"/>
      <c r="B208" s="91"/>
      <c r="C208" s="10"/>
      <c r="D208" s="42"/>
      <c r="E208" s="78"/>
      <c r="F208" s="78"/>
      <c r="G208" s="78"/>
      <c r="H208" s="78"/>
      <c r="I208" s="78"/>
      <c r="J208" s="123"/>
      <c r="K208" s="10"/>
      <c r="L208" s="10"/>
      <c r="M208" s="13"/>
      <c r="N208" s="10"/>
      <c r="O208" s="10"/>
      <c r="P208" s="10"/>
      <c r="Q208" s="78"/>
      <c r="R208" s="78"/>
      <c r="S208" s="78"/>
      <c r="T208" s="6" t="s">
        <v>523</v>
      </c>
      <c r="U208" s="95">
        <v>1976</v>
      </c>
      <c r="V208" s="104">
        <v>7.4999999999999997E-2</v>
      </c>
      <c r="W208" s="38" t="s">
        <v>354</v>
      </c>
      <c r="X208" s="18"/>
      <c r="Y208" s="18">
        <f t="shared" si="28"/>
        <v>7.4999999999999997E-2</v>
      </c>
      <c r="Z208" s="18"/>
      <c r="AA208" s="18"/>
      <c r="AB208" s="18"/>
    </row>
    <row r="209" spans="1:28" x14ac:dyDescent="0.25">
      <c r="A209" s="3"/>
      <c r="B209" s="91"/>
      <c r="C209" s="10"/>
      <c r="D209" s="42"/>
      <c r="E209" s="78"/>
      <c r="F209" s="78"/>
      <c r="G209" s="78"/>
      <c r="H209" s="78"/>
      <c r="I209" s="78"/>
      <c r="J209" s="123"/>
      <c r="K209" s="10"/>
      <c r="L209" s="10"/>
      <c r="M209" s="13"/>
      <c r="N209" s="10"/>
      <c r="O209" s="10"/>
      <c r="P209" s="10"/>
      <c r="Q209" s="78"/>
      <c r="R209" s="78"/>
      <c r="S209" s="78"/>
      <c r="T209" s="6" t="s">
        <v>420</v>
      </c>
      <c r="U209" s="95">
        <v>1976</v>
      </c>
      <c r="V209" s="104">
        <v>0.11</v>
      </c>
      <c r="W209" s="44" t="s">
        <v>524</v>
      </c>
      <c r="X209" s="18"/>
      <c r="Y209" s="18">
        <f t="shared" si="28"/>
        <v>0.11</v>
      </c>
      <c r="Z209" s="18"/>
      <c r="AA209" s="18"/>
      <c r="AB209" s="18"/>
    </row>
    <row r="210" spans="1:28" x14ac:dyDescent="0.25">
      <c r="A210" s="3"/>
      <c r="B210" s="91"/>
      <c r="C210" s="10"/>
      <c r="D210" s="42"/>
      <c r="E210" s="78"/>
      <c r="F210" s="78"/>
      <c r="G210" s="78"/>
      <c r="H210" s="78"/>
      <c r="I210" s="78"/>
      <c r="J210" s="123"/>
      <c r="K210" s="10"/>
      <c r="L210" s="10"/>
      <c r="M210" s="13"/>
      <c r="N210" s="10"/>
      <c r="O210" s="10"/>
      <c r="P210" s="10"/>
      <c r="Q210" s="78"/>
      <c r="R210" s="78"/>
      <c r="S210" s="78"/>
      <c r="T210" s="6" t="s">
        <v>525</v>
      </c>
      <c r="U210" s="95">
        <v>1976</v>
      </c>
      <c r="V210" s="104">
        <v>4.2999999999999997E-2</v>
      </c>
      <c r="W210" s="38" t="s">
        <v>274</v>
      </c>
      <c r="X210" s="18"/>
      <c r="Y210" s="18">
        <f t="shared" si="28"/>
        <v>4.2999999999999997E-2</v>
      </c>
      <c r="Z210" s="18"/>
      <c r="AA210" s="18"/>
      <c r="AB210" s="18"/>
    </row>
    <row r="211" spans="1:28" x14ac:dyDescent="0.25">
      <c r="A211" s="3"/>
      <c r="B211" s="91"/>
      <c r="C211" s="10"/>
      <c r="D211" s="42"/>
      <c r="E211" s="78"/>
      <c r="F211" s="78"/>
      <c r="G211" s="78"/>
      <c r="H211" s="78"/>
      <c r="I211" s="78"/>
      <c r="J211" s="123"/>
      <c r="K211" s="10"/>
      <c r="L211" s="10"/>
      <c r="M211" s="13"/>
      <c r="N211" s="10"/>
      <c r="O211" s="10"/>
      <c r="P211" s="10"/>
      <c r="Q211" s="78"/>
      <c r="R211" s="78"/>
      <c r="S211" s="78"/>
      <c r="T211" s="6" t="s">
        <v>459</v>
      </c>
      <c r="U211" s="95">
        <v>1976</v>
      </c>
      <c r="V211" s="104">
        <v>5.6000000000000001E-2</v>
      </c>
      <c r="W211" s="38" t="s">
        <v>526</v>
      </c>
      <c r="X211" s="18"/>
      <c r="Y211" s="18">
        <f t="shared" si="28"/>
        <v>5.6000000000000001E-2</v>
      </c>
      <c r="Z211" s="18"/>
      <c r="AA211" s="18"/>
      <c r="AB211" s="18"/>
    </row>
    <row r="212" spans="1:28" x14ac:dyDescent="0.25">
      <c r="A212" s="3"/>
      <c r="B212" s="91"/>
      <c r="C212" s="10"/>
      <c r="D212" s="42"/>
      <c r="E212" s="78"/>
      <c r="F212" s="78"/>
      <c r="G212" s="78"/>
      <c r="H212" s="78"/>
      <c r="I212" s="78"/>
      <c r="J212" s="123"/>
      <c r="K212" s="10"/>
      <c r="L212" s="10"/>
      <c r="M212" s="13"/>
      <c r="N212" s="10"/>
      <c r="O212" s="10"/>
      <c r="P212" s="10"/>
      <c r="Q212" s="78"/>
      <c r="R212" s="78"/>
      <c r="S212" s="78"/>
      <c r="T212" s="6" t="s">
        <v>501</v>
      </c>
      <c r="U212" s="95">
        <v>1975</v>
      </c>
      <c r="V212" s="104">
        <v>6.3E-2</v>
      </c>
      <c r="W212" s="44" t="s">
        <v>270</v>
      </c>
      <c r="X212" s="18"/>
      <c r="Y212" s="18">
        <f t="shared" si="28"/>
        <v>6.3E-2</v>
      </c>
      <c r="Z212" s="18"/>
      <c r="AA212" s="18"/>
      <c r="AB212" s="18"/>
    </row>
    <row r="213" spans="1:28" x14ac:dyDescent="0.25">
      <c r="A213" s="3"/>
      <c r="B213" s="91"/>
      <c r="C213" s="10"/>
      <c r="D213" s="42"/>
      <c r="E213" s="78"/>
      <c r="F213" s="78"/>
      <c r="G213" s="78"/>
      <c r="H213" s="78"/>
      <c r="I213" s="78"/>
      <c r="J213" s="123"/>
      <c r="K213" s="10"/>
      <c r="L213" s="10"/>
      <c r="M213" s="13"/>
      <c r="N213" s="10"/>
      <c r="O213" s="10"/>
      <c r="P213" s="10"/>
      <c r="Q213" s="78"/>
      <c r="R213" s="78"/>
      <c r="S213" s="78"/>
      <c r="T213" s="6" t="s">
        <v>255</v>
      </c>
      <c r="U213" s="95">
        <v>1975</v>
      </c>
      <c r="V213" s="104">
        <v>5.7000000000000002E-2</v>
      </c>
      <c r="W213" s="38" t="s">
        <v>310</v>
      </c>
      <c r="X213" s="18"/>
      <c r="Y213" s="18">
        <f t="shared" si="28"/>
        <v>5.7000000000000002E-2</v>
      </c>
      <c r="Z213" s="18"/>
      <c r="AA213" s="18"/>
      <c r="AB213" s="18"/>
    </row>
    <row r="214" spans="1:28" x14ac:dyDescent="0.25">
      <c r="A214" s="3"/>
      <c r="B214" s="91"/>
      <c r="C214" s="10"/>
      <c r="D214" s="42"/>
      <c r="E214" s="78"/>
      <c r="F214" s="78"/>
      <c r="G214" s="78"/>
      <c r="H214" s="78"/>
      <c r="I214" s="78"/>
      <c r="J214" s="123"/>
      <c r="K214" s="10"/>
      <c r="L214" s="10"/>
      <c r="M214" s="13"/>
      <c r="N214" s="10"/>
      <c r="O214" s="10"/>
      <c r="P214" s="10"/>
      <c r="Q214" s="78"/>
      <c r="R214" s="78"/>
      <c r="S214" s="78"/>
      <c r="T214" s="6" t="s">
        <v>363</v>
      </c>
      <c r="U214" s="95">
        <v>1975</v>
      </c>
      <c r="V214" s="104">
        <v>7.0000000000000007E-2</v>
      </c>
      <c r="W214" s="38" t="s">
        <v>310</v>
      </c>
      <c r="X214" s="18"/>
      <c r="Y214" s="18">
        <f t="shared" si="28"/>
        <v>7.0000000000000007E-2</v>
      </c>
      <c r="Z214" s="18"/>
      <c r="AA214" s="18"/>
      <c r="AB214" s="18"/>
    </row>
    <row r="215" spans="1:28" x14ac:dyDescent="0.25">
      <c r="A215" s="3"/>
      <c r="B215" s="91"/>
      <c r="C215" s="10"/>
      <c r="D215" s="42"/>
      <c r="E215" s="78"/>
      <c r="F215" s="78"/>
      <c r="G215" s="78"/>
      <c r="H215" s="78"/>
      <c r="I215" s="78"/>
      <c r="J215" s="123"/>
      <c r="K215" s="10"/>
      <c r="L215" s="10"/>
      <c r="M215" s="13"/>
      <c r="N215" s="10"/>
      <c r="O215" s="10"/>
      <c r="P215" s="10"/>
      <c r="Q215" s="78"/>
      <c r="R215" s="78"/>
      <c r="S215" s="78"/>
      <c r="T215" s="6" t="s">
        <v>527</v>
      </c>
      <c r="U215" s="95">
        <v>1975</v>
      </c>
      <c r="V215" s="104">
        <v>0.08</v>
      </c>
      <c r="W215" s="38" t="s">
        <v>310</v>
      </c>
      <c r="X215" s="18"/>
      <c r="Y215" s="18">
        <f t="shared" si="28"/>
        <v>0.08</v>
      </c>
      <c r="Z215" s="18"/>
      <c r="AA215" s="18"/>
      <c r="AB215" s="18"/>
    </row>
    <row r="216" spans="1:28" x14ac:dyDescent="0.25">
      <c r="A216" s="3"/>
      <c r="B216" s="91"/>
      <c r="C216" s="10"/>
      <c r="D216" s="42"/>
      <c r="E216" s="78"/>
      <c r="F216" s="78"/>
      <c r="G216" s="78"/>
      <c r="H216" s="78"/>
      <c r="I216" s="78"/>
      <c r="J216" s="123"/>
      <c r="K216" s="10"/>
      <c r="L216" s="10"/>
      <c r="M216" s="13"/>
      <c r="N216" s="10"/>
      <c r="O216" s="10"/>
      <c r="P216" s="10"/>
      <c r="Q216" s="78"/>
      <c r="R216" s="78"/>
      <c r="S216" s="78"/>
      <c r="T216" s="6" t="s">
        <v>528</v>
      </c>
      <c r="U216" s="95">
        <v>1975</v>
      </c>
      <c r="V216" s="104">
        <v>8.3000000000000004E-2</v>
      </c>
      <c r="W216" s="38" t="s">
        <v>275</v>
      </c>
      <c r="X216" s="18"/>
      <c r="Y216" s="18">
        <f t="shared" si="28"/>
        <v>8.3000000000000004E-2</v>
      </c>
      <c r="Z216" s="18"/>
      <c r="AA216" s="18"/>
      <c r="AB216" s="18"/>
    </row>
    <row r="217" spans="1:28" x14ac:dyDescent="0.25">
      <c r="A217" s="78"/>
      <c r="B217" s="91"/>
      <c r="C217" s="10"/>
      <c r="D217" s="42"/>
      <c r="E217" s="78"/>
      <c r="F217" s="78"/>
      <c r="G217" s="78"/>
      <c r="H217" s="78"/>
      <c r="I217" s="78"/>
      <c r="J217" s="123"/>
      <c r="K217" s="10"/>
      <c r="L217" s="10"/>
      <c r="M217" s="13"/>
      <c r="N217" s="10"/>
      <c r="O217" s="10"/>
      <c r="P217" s="10"/>
      <c r="Q217" s="78"/>
      <c r="R217" s="78"/>
      <c r="S217" s="78"/>
      <c r="T217" s="6" t="s">
        <v>529</v>
      </c>
      <c r="U217" s="95">
        <v>1984</v>
      </c>
      <c r="V217" s="103" t="s">
        <v>530</v>
      </c>
      <c r="W217" s="44" t="s">
        <v>339</v>
      </c>
      <c r="X217" s="18"/>
      <c r="Y217" s="22">
        <v>0.25</v>
      </c>
      <c r="Z217" s="18"/>
      <c r="AA217" s="18"/>
      <c r="AB217" s="18"/>
    </row>
    <row r="218" spans="1:28" x14ac:dyDescent="0.25">
      <c r="A218" s="3"/>
      <c r="B218" s="91"/>
      <c r="C218" s="10"/>
      <c r="D218" s="42"/>
      <c r="E218" s="78"/>
      <c r="F218" s="78"/>
      <c r="G218" s="78"/>
      <c r="H218" s="78"/>
      <c r="I218" s="78"/>
      <c r="J218" s="123"/>
      <c r="K218" s="10"/>
      <c r="L218" s="10"/>
      <c r="M218" s="13"/>
      <c r="N218" s="10"/>
      <c r="O218" s="10"/>
      <c r="P218" s="10"/>
      <c r="Q218" s="78"/>
      <c r="R218" s="78"/>
      <c r="S218" s="78"/>
      <c r="T218" s="6" t="s">
        <v>531</v>
      </c>
      <c r="U218" s="95">
        <v>1973</v>
      </c>
      <c r="V218" s="104">
        <v>0.22</v>
      </c>
      <c r="W218" s="44" t="s">
        <v>270</v>
      </c>
      <c r="X218" s="18"/>
      <c r="Y218" s="18">
        <f t="shared" si="28"/>
        <v>0.22</v>
      </c>
      <c r="Z218" s="18"/>
      <c r="AA218" s="18"/>
      <c r="AB218" s="18"/>
    </row>
    <row r="219" spans="1:28" x14ac:dyDescent="0.25">
      <c r="A219" s="3"/>
      <c r="B219" s="91"/>
      <c r="C219" s="10"/>
      <c r="D219" s="42"/>
      <c r="E219" s="78"/>
      <c r="F219" s="78"/>
      <c r="G219" s="78"/>
      <c r="H219" s="78"/>
      <c r="I219" s="78"/>
      <c r="J219" s="123"/>
      <c r="K219" s="10"/>
      <c r="L219" s="10"/>
      <c r="M219" s="13"/>
      <c r="N219" s="10"/>
      <c r="O219" s="10"/>
      <c r="P219" s="10"/>
      <c r="Q219" s="78"/>
      <c r="R219" s="78"/>
      <c r="S219" s="78"/>
      <c r="T219" s="6" t="s">
        <v>532</v>
      </c>
      <c r="U219" s="95">
        <v>2014</v>
      </c>
      <c r="V219" s="104">
        <v>0.15</v>
      </c>
      <c r="W219" s="44" t="s">
        <v>533</v>
      </c>
      <c r="X219" s="18"/>
      <c r="Y219" s="18">
        <f t="shared" si="28"/>
        <v>0.15</v>
      </c>
      <c r="Z219" s="18"/>
      <c r="AA219" s="18"/>
      <c r="AB219" s="18"/>
    </row>
    <row r="220" spans="1:28" ht="26.25" x14ac:dyDescent="0.25">
      <c r="A220" s="47" t="s">
        <v>1272</v>
      </c>
      <c r="B220" s="91"/>
      <c r="C220" s="10"/>
      <c r="D220" s="42"/>
      <c r="E220" s="78"/>
      <c r="F220" s="78"/>
      <c r="G220" s="78"/>
      <c r="H220" s="78"/>
      <c r="I220" s="78"/>
      <c r="J220" s="47" t="s">
        <v>1457</v>
      </c>
      <c r="K220" s="79" t="s">
        <v>1413</v>
      </c>
      <c r="L220" s="47" t="s">
        <v>22</v>
      </c>
      <c r="M220" s="13"/>
      <c r="N220" s="10"/>
      <c r="O220" s="10"/>
      <c r="P220" s="10"/>
      <c r="Q220" s="78"/>
      <c r="R220" s="78"/>
      <c r="S220" s="78"/>
      <c r="T220" s="80" t="s">
        <v>94</v>
      </c>
      <c r="U220" s="2">
        <v>1977</v>
      </c>
      <c r="V220" s="2">
        <v>0.25</v>
      </c>
      <c r="W220" s="44" t="s">
        <v>205</v>
      </c>
      <c r="X220" s="17">
        <f t="shared" ref="X220" si="29">V220</f>
        <v>0.25</v>
      </c>
      <c r="Y220" s="18"/>
      <c r="Z220" s="18"/>
      <c r="AA220" s="18"/>
      <c r="AB220" s="19">
        <v>800</v>
      </c>
    </row>
    <row r="221" spans="1:28" x14ac:dyDescent="0.25">
      <c r="A221" s="3"/>
      <c r="B221" s="91"/>
      <c r="C221" s="10"/>
      <c r="D221" s="42"/>
      <c r="E221" s="78"/>
      <c r="F221" s="78"/>
      <c r="G221" s="78"/>
      <c r="H221" s="78"/>
      <c r="I221" s="78"/>
      <c r="J221" s="123"/>
      <c r="K221" s="10"/>
      <c r="L221" s="10"/>
      <c r="M221" s="13"/>
      <c r="N221" s="10"/>
      <c r="O221" s="10"/>
      <c r="P221" s="10"/>
      <c r="Q221" s="78"/>
      <c r="R221" s="78"/>
      <c r="S221" s="78"/>
      <c r="T221" s="6" t="s">
        <v>534</v>
      </c>
      <c r="U221" s="95">
        <v>1984</v>
      </c>
      <c r="V221" s="103" t="s">
        <v>535</v>
      </c>
      <c r="W221" s="44" t="s">
        <v>339</v>
      </c>
      <c r="X221" s="18"/>
      <c r="Y221" s="25">
        <v>0.15</v>
      </c>
      <c r="Z221" s="18"/>
      <c r="AA221" s="18"/>
      <c r="AB221" s="18"/>
    </row>
    <row r="222" spans="1:28" x14ac:dyDescent="0.25">
      <c r="A222" s="3"/>
      <c r="B222" s="91"/>
      <c r="C222" s="10"/>
      <c r="D222" s="42"/>
      <c r="E222" s="78"/>
      <c r="F222" s="78"/>
      <c r="G222" s="78"/>
      <c r="H222" s="78"/>
      <c r="I222" s="78"/>
      <c r="J222" s="123"/>
      <c r="K222" s="10"/>
      <c r="L222" s="10"/>
      <c r="M222" s="13"/>
      <c r="N222" s="10"/>
      <c r="O222" s="10"/>
      <c r="P222" s="10"/>
      <c r="Q222" s="78"/>
      <c r="R222" s="78"/>
      <c r="S222" s="78"/>
      <c r="T222" s="6" t="s">
        <v>324</v>
      </c>
      <c r="U222" s="95">
        <v>1987</v>
      </c>
      <c r="V222" s="103" t="s">
        <v>451</v>
      </c>
      <c r="W222" s="44" t="s">
        <v>536</v>
      </c>
      <c r="X222" s="18"/>
      <c r="Y222" s="25">
        <v>0.08</v>
      </c>
      <c r="Z222" s="18"/>
      <c r="AA222" s="18"/>
      <c r="AB222" s="18"/>
    </row>
    <row r="223" spans="1:28" x14ac:dyDescent="0.25">
      <c r="A223" s="3"/>
      <c r="B223" s="91"/>
      <c r="C223" s="10"/>
      <c r="D223" s="42"/>
      <c r="E223" s="78"/>
      <c r="F223" s="78"/>
      <c r="G223" s="78"/>
      <c r="H223" s="78"/>
      <c r="I223" s="78"/>
      <c r="J223" s="123"/>
      <c r="K223" s="10"/>
      <c r="L223" s="10"/>
      <c r="M223" s="13"/>
      <c r="N223" s="10"/>
      <c r="O223" s="10"/>
      <c r="P223" s="10"/>
      <c r="Q223" s="78"/>
      <c r="R223" s="78"/>
      <c r="S223" s="78"/>
      <c r="T223" s="9" t="s">
        <v>537</v>
      </c>
      <c r="U223" s="95">
        <v>1987</v>
      </c>
      <c r="V223" s="103" t="s">
        <v>292</v>
      </c>
      <c r="W223" s="44" t="s">
        <v>538</v>
      </c>
      <c r="X223" s="18"/>
      <c r="Y223" s="25">
        <v>0.22</v>
      </c>
      <c r="Z223" s="18"/>
      <c r="AA223" s="18"/>
      <c r="AB223" s="18"/>
    </row>
    <row r="224" spans="1:28" x14ac:dyDescent="0.25">
      <c r="A224" s="3"/>
      <c r="B224" s="91"/>
      <c r="C224" s="10"/>
      <c r="D224" s="42"/>
      <c r="E224" s="78"/>
      <c r="F224" s="78"/>
      <c r="G224" s="78"/>
      <c r="H224" s="78"/>
      <c r="I224" s="78"/>
      <c r="J224" s="123"/>
      <c r="K224" s="10"/>
      <c r="L224" s="10"/>
      <c r="M224" s="13"/>
      <c r="N224" s="10"/>
      <c r="O224" s="10"/>
      <c r="P224" s="10"/>
      <c r="Q224" s="78"/>
      <c r="R224" s="78"/>
      <c r="S224" s="78"/>
      <c r="T224" s="6" t="s">
        <v>410</v>
      </c>
      <c r="U224" s="95">
        <v>1987</v>
      </c>
      <c r="V224" s="103" t="s">
        <v>435</v>
      </c>
      <c r="W224" s="44" t="s">
        <v>364</v>
      </c>
      <c r="X224" s="18"/>
      <c r="Y224" s="25">
        <v>0.3</v>
      </c>
      <c r="Z224" s="18"/>
      <c r="AA224" s="18"/>
      <c r="AB224" s="18"/>
    </row>
    <row r="225" spans="1:28" x14ac:dyDescent="0.25">
      <c r="A225" s="3"/>
      <c r="B225" s="91"/>
      <c r="C225" s="10"/>
      <c r="D225" s="42"/>
      <c r="E225" s="78"/>
      <c r="F225" s="78"/>
      <c r="G225" s="78"/>
      <c r="H225" s="78"/>
      <c r="I225" s="78"/>
      <c r="J225" s="123"/>
      <c r="K225" s="10"/>
      <c r="L225" s="10"/>
      <c r="M225" s="13"/>
      <c r="N225" s="10"/>
      <c r="O225" s="10"/>
      <c r="P225" s="10"/>
      <c r="Q225" s="78"/>
      <c r="R225" s="78"/>
      <c r="S225" s="78"/>
      <c r="T225" s="6" t="s">
        <v>539</v>
      </c>
      <c r="U225" s="95">
        <v>1983</v>
      </c>
      <c r="V225" s="103" t="s">
        <v>540</v>
      </c>
      <c r="W225" s="44" t="s">
        <v>541</v>
      </c>
      <c r="X225" s="18"/>
      <c r="Y225" s="25">
        <v>0.4</v>
      </c>
      <c r="Z225" s="18"/>
      <c r="AA225" s="18"/>
      <c r="AB225" s="18"/>
    </row>
    <row r="226" spans="1:28" x14ac:dyDescent="0.25">
      <c r="A226" s="3"/>
      <c r="B226" s="91"/>
      <c r="C226" s="10"/>
      <c r="D226" s="42"/>
      <c r="E226" s="78"/>
      <c r="F226" s="78"/>
      <c r="G226" s="78"/>
      <c r="H226" s="78"/>
      <c r="I226" s="78"/>
      <c r="J226" s="123"/>
      <c r="K226" s="10"/>
      <c r="L226" s="10"/>
      <c r="M226" s="13"/>
      <c r="N226" s="10"/>
      <c r="O226" s="10"/>
      <c r="P226" s="10"/>
      <c r="Q226" s="78"/>
      <c r="R226" s="78"/>
      <c r="S226" s="78"/>
      <c r="T226" s="6" t="s">
        <v>542</v>
      </c>
      <c r="U226" s="95">
        <v>1983</v>
      </c>
      <c r="V226" s="104">
        <v>0.09</v>
      </c>
      <c r="W226" s="38" t="s">
        <v>343</v>
      </c>
      <c r="X226" s="18"/>
      <c r="Y226" s="26">
        <f t="shared" ref="Y226:Y228" si="30">V226</f>
        <v>0.09</v>
      </c>
      <c r="Z226" s="18"/>
      <c r="AA226" s="18"/>
      <c r="AB226" s="18"/>
    </row>
    <row r="227" spans="1:28" x14ac:dyDescent="0.25">
      <c r="A227" s="3"/>
      <c r="B227" s="91"/>
      <c r="C227" s="10"/>
      <c r="D227" s="42"/>
      <c r="E227" s="78"/>
      <c r="F227" s="78"/>
      <c r="G227" s="78"/>
      <c r="H227" s="78"/>
      <c r="I227" s="78"/>
      <c r="J227" s="123"/>
      <c r="K227" s="10"/>
      <c r="L227" s="10"/>
      <c r="M227" s="13"/>
      <c r="N227" s="10"/>
      <c r="O227" s="10"/>
      <c r="P227" s="10"/>
      <c r="Q227" s="78"/>
      <c r="R227" s="78"/>
      <c r="S227" s="78"/>
      <c r="T227" s="6" t="s">
        <v>543</v>
      </c>
      <c r="U227" s="95">
        <v>1974</v>
      </c>
      <c r="V227" s="104">
        <v>0.106</v>
      </c>
      <c r="W227" s="44" t="s">
        <v>270</v>
      </c>
      <c r="X227" s="18"/>
      <c r="Y227" s="26">
        <f t="shared" si="30"/>
        <v>0.106</v>
      </c>
      <c r="Z227" s="18"/>
      <c r="AA227" s="18"/>
      <c r="AB227" s="18"/>
    </row>
    <row r="228" spans="1:28" x14ac:dyDescent="0.25">
      <c r="A228" s="3"/>
      <c r="B228" s="91"/>
      <c r="C228" s="10"/>
      <c r="D228" s="42"/>
      <c r="E228" s="78"/>
      <c r="F228" s="78"/>
      <c r="G228" s="78"/>
      <c r="H228" s="78"/>
      <c r="I228" s="78"/>
      <c r="J228" s="123"/>
      <c r="K228" s="10"/>
      <c r="L228" s="10"/>
      <c r="M228" s="13"/>
      <c r="N228" s="10"/>
      <c r="O228" s="10"/>
      <c r="P228" s="10"/>
      <c r="Q228" s="78"/>
      <c r="R228" s="78"/>
      <c r="S228" s="78"/>
      <c r="T228" s="6" t="s">
        <v>331</v>
      </c>
      <c r="U228" s="95">
        <v>1974</v>
      </c>
      <c r="V228" s="104">
        <v>7.0000000000000007E-2</v>
      </c>
      <c r="W228" s="38" t="s">
        <v>544</v>
      </c>
      <c r="X228" s="18"/>
      <c r="Y228" s="26">
        <f t="shared" si="30"/>
        <v>7.0000000000000007E-2</v>
      </c>
      <c r="Z228" s="18"/>
      <c r="AA228" s="18"/>
      <c r="AB228" s="18"/>
    </row>
    <row r="229" spans="1:28" x14ac:dyDescent="0.25">
      <c r="A229" s="3"/>
      <c r="B229" s="91"/>
      <c r="C229" s="10"/>
      <c r="D229" s="42"/>
      <c r="E229" s="78"/>
      <c r="F229" s="78"/>
      <c r="G229" s="78"/>
      <c r="H229" s="78"/>
      <c r="I229" s="78"/>
      <c r="J229" s="123"/>
      <c r="K229" s="10"/>
      <c r="L229" s="10"/>
      <c r="M229" s="13"/>
      <c r="N229" s="10"/>
      <c r="O229" s="10"/>
      <c r="P229" s="10"/>
      <c r="Q229" s="78"/>
      <c r="R229" s="78"/>
      <c r="S229" s="78"/>
      <c r="T229" s="6" t="s">
        <v>545</v>
      </c>
      <c r="U229" s="95">
        <v>1977</v>
      </c>
      <c r="V229" s="103" t="s">
        <v>546</v>
      </c>
      <c r="W229" s="38" t="s">
        <v>339</v>
      </c>
      <c r="X229" s="18"/>
      <c r="Y229" s="25">
        <v>0.12</v>
      </c>
      <c r="Z229" s="18"/>
      <c r="AA229" s="18"/>
      <c r="AB229" s="18"/>
    </row>
    <row r="230" spans="1:28" ht="26.25" x14ac:dyDescent="0.25">
      <c r="A230" s="47" t="s">
        <v>1273</v>
      </c>
      <c r="B230" s="91"/>
      <c r="C230" s="10"/>
      <c r="D230" s="42"/>
      <c r="E230" s="78"/>
      <c r="F230" s="78"/>
      <c r="G230" s="78"/>
      <c r="H230" s="78"/>
      <c r="I230" s="78"/>
      <c r="J230" s="47" t="s">
        <v>1458</v>
      </c>
      <c r="K230" s="79" t="s">
        <v>1413</v>
      </c>
      <c r="L230" s="47" t="s">
        <v>22</v>
      </c>
      <c r="M230" s="13"/>
      <c r="N230" s="10"/>
      <c r="O230" s="10"/>
      <c r="P230" s="10"/>
      <c r="Q230" s="78"/>
      <c r="R230" s="78"/>
      <c r="S230" s="78"/>
      <c r="T230" s="80" t="s">
        <v>95</v>
      </c>
      <c r="U230" s="2">
        <v>1973</v>
      </c>
      <c r="V230" s="2">
        <v>0.48</v>
      </c>
      <c r="W230" s="44" t="s">
        <v>201</v>
      </c>
      <c r="X230" s="17">
        <f t="shared" ref="X230" si="31">V230</f>
        <v>0.48</v>
      </c>
      <c r="Y230" s="18"/>
      <c r="Z230" s="18"/>
      <c r="AA230" s="18"/>
      <c r="AB230" s="19">
        <v>800</v>
      </c>
    </row>
    <row r="231" spans="1:28" x14ac:dyDescent="0.25">
      <c r="A231" s="12"/>
      <c r="B231" s="91"/>
      <c r="C231" s="10"/>
      <c r="D231" s="42"/>
      <c r="E231" s="78"/>
      <c r="F231" s="78"/>
      <c r="G231" s="78"/>
      <c r="H231" s="78"/>
      <c r="I231" s="78"/>
      <c r="J231" s="123"/>
      <c r="K231" s="10"/>
      <c r="L231" s="10"/>
      <c r="M231" s="13"/>
      <c r="N231" s="10"/>
      <c r="O231" s="10"/>
      <c r="P231" s="10"/>
      <c r="Q231" s="78"/>
      <c r="R231" s="78"/>
      <c r="S231" s="78"/>
      <c r="T231" s="6" t="s">
        <v>547</v>
      </c>
      <c r="U231" s="95">
        <v>1973</v>
      </c>
      <c r="V231" s="103" t="s">
        <v>548</v>
      </c>
      <c r="W231" s="44" t="s">
        <v>397</v>
      </c>
      <c r="X231" s="18"/>
      <c r="Y231" s="25">
        <v>6.6000000000000003E-2</v>
      </c>
      <c r="Z231" s="18"/>
      <c r="AA231" s="18"/>
      <c r="AB231" s="18"/>
    </row>
    <row r="232" spans="1:28" x14ac:dyDescent="0.25">
      <c r="A232" s="12"/>
      <c r="B232" s="91"/>
      <c r="C232" s="10"/>
      <c r="D232" s="42"/>
      <c r="E232" s="78"/>
      <c r="F232" s="78"/>
      <c r="G232" s="78"/>
      <c r="H232" s="78"/>
      <c r="I232" s="78"/>
      <c r="J232" s="123"/>
      <c r="K232" s="10"/>
      <c r="L232" s="10"/>
      <c r="M232" s="13"/>
      <c r="N232" s="10"/>
      <c r="O232" s="10"/>
      <c r="P232" s="10"/>
      <c r="Q232" s="78"/>
      <c r="R232" s="78"/>
      <c r="S232" s="78"/>
      <c r="T232" s="6" t="s">
        <v>547</v>
      </c>
      <c r="U232" s="95">
        <v>1973</v>
      </c>
      <c r="V232" s="103" t="s">
        <v>549</v>
      </c>
      <c r="W232" s="44" t="s">
        <v>397</v>
      </c>
      <c r="X232" s="18"/>
      <c r="Y232" s="25">
        <v>4.5999999999999999E-2</v>
      </c>
      <c r="Z232" s="18"/>
      <c r="AA232" s="18"/>
      <c r="AB232" s="18"/>
    </row>
    <row r="233" spans="1:28" x14ac:dyDescent="0.25">
      <c r="A233" s="12"/>
      <c r="B233" s="91"/>
      <c r="C233" s="10"/>
      <c r="D233" s="42"/>
      <c r="E233" s="78"/>
      <c r="F233" s="78"/>
      <c r="G233" s="78"/>
      <c r="H233" s="78"/>
      <c r="I233" s="78"/>
      <c r="J233" s="123"/>
      <c r="K233" s="10"/>
      <c r="L233" s="10"/>
      <c r="M233" s="13"/>
      <c r="N233" s="10"/>
      <c r="O233" s="10"/>
      <c r="P233" s="10"/>
      <c r="Q233" s="78"/>
      <c r="R233" s="78"/>
      <c r="S233" s="78"/>
      <c r="T233" s="6" t="s">
        <v>550</v>
      </c>
      <c r="U233" s="95">
        <v>1973</v>
      </c>
      <c r="V233" s="104">
        <v>4.3999999999999997E-2</v>
      </c>
      <c r="W233" s="38" t="s">
        <v>551</v>
      </c>
      <c r="X233" s="18"/>
      <c r="Y233" s="26">
        <f t="shared" ref="Y233:Y240" si="32">V233</f>
        <v>4.3999999999999997E-2</v>
      </c>
      <c r="Z233" s="18"/>
      <c r="AA233" s="18"/>
      <c r="AB233" s="18"/>
    </row>
    <row r="234" spans="1:28" x14ac:dyDescent="0.25">
      <c r="A234" s="12"/>
      <c r="B234" s="91"/>
      <c r="C234" s="10"/>
      <c r="D234" s="42"/>
      <c r="E234" s="78"/>
      <c r="F234" s="78"/>
      <c r="G234" s="78"/>
      <c r="H234" s="78"/>
      <c r="I234" s="78"/>
      <c r="J234" s="123"/>
      <c r="K234" s="10"/>
      <c r="L234" s="10"/>
      <c r="M234" s="13"/>
      <c r="N234" s="10"/>
      <c r="O234" s="10"/>
      <c r="P234" s="10"/>
      <c r="Q234" s="78"/>
      <c r="R234" s="78"/>
      <c r="S234" s="78"/>
      <c r="T234" s="6" t="s">
        <v>495</v>
      </c>
      <c r="U234" s="95">
        <v>1973</v>
      </c>
      <c r="V234" s="104">
        <v>7.0000000000000007E-2</v>
      </c>
      <c r="W234" s="44" t="s">
        <v>552</v>
      </c>
      <c r="X234" s="18"/>
      <c r="Y234" s="26">
        <f t="shared" si="32"/>
        <v>7.0000000000000007E-2</v>
      </c>
      <c r="Z234" s="18"/>
      <c r="AA234" s="18"/>
      <c r="AB234" s="18"/>
    </row>
    <row r="235" spans="1:28" x14ac:dyDescent="0.25">
      <c r="A235" s="12"/>
      <c r="B235" s="91"/>
      <c r="C235" s="10"/>
      <c r="D235" s="42"/>
      <c r="E235" s="78"/>
      <c r="F235" s="78"/>
      <c r="G235" s="78"/>
      <c r="H235" s="78"/>
      <c r="I235" s="78"/>
      <c r="J235" s="123"/>
      <c r="K235" s="10"/>
      <c r="L235" s="10"/>
      <c r="M235" s="13"/>
      <c r="N235" s="10"/>
      <c r="O235" s="10"/>
      <c r="P235" s="10"/>
      <c r="Q235" s="78"/>
      <c r="R235" s="78"/>
      <c r="S235" s="78"/>
      <c r="T235" s="6" t="s">
        <v>497</v>
      </c>
      <c r="U235" s="95">
        <v>1973</v>
      </c>
      <c r="V235" s="104">
        <v>6.8000000000000005E-2</v>
      </c>
      <c r="W235" s="38" t="s">
        <v>270</v>
      </c>
      <c r="X235" s="18"/>
      <c r="Y235" s="26">
        <f t="shared" si="32"/>
        <v>6.8000000000000005E-2</v>
      </c>
      <c r="Z235" s="18"/>
      <c r="AA235" s="18"/>
      <c r="AB235" s="18"/>
    </row>
    <row r="236" spans="1:28" x14ac:dyDescent="0.25">
      <c r="A236" s="78"/>
      <c r="B236" s="91"/>
      <c r="C236" s="10"/>
      <c r="D236" s="42"/>
      <c r="E236" s="78"/>
      <c r="F236" s="78"/>
      <c r="G236" s="78"/>
      <c r="H236" s="78"/>
      <c r="I236" s="78"/>
      <c r="J236" s="123"/>
      <c r="K236" s="10"/>
      <c r="L236" s="10"/>
      <c r="M236" s="13"/>
      <c r="N236" s="10"/>
      <c r="O236" s="10"/>
      <c r="P236" s="10"/>
      <c r="Q236" s="78"/>
      <c r="R236" s="78"/>
      <c r="S236" s="78"/>
      <c r="T236" s="6" t="s">
        <v>414</v>
      </c>
      <c r="U236" s="95">
        <v>1974</v>
      </c>
      <c r="V236" s="104">
        <v>9.5000000000000001E-2</v>
      </c>
      <c r="W236" s="44" t="s">
        <v>275</v>
      </c>
      <c r="X236" s="18"/>
      <c r="Y236" s="26">
        <f t="shared" si="32"/>
        <v>9.5000000000000001E-2</v>
      </c>
      <c r="Z236" s="18"/>
      <c r="AA236" s="18"/>
      <c r="AB236" s="18"/>
    </row>
    <row r="237" spans="1:28" x14ac:dyDescent="0.25">
      <c r="A237" s="78"/>
      <c r="B237" s="91"/>
      <c r="C237" s="10"/>
      <c r="D237" s="42"/>
      <c r="E237" s="78"/>
      <c r="F237" s="78"/>
      <c r="G237" s="78"/>
      <c r="H237" s="78"/>
      <c r="I237" s="78"/>
      <c r="J237" s="123"/>
      <c r="K237" s="10"/>
      <c r="L237" s="10"/>
      <c r="M237" s="13"/>
      <c r="N237" s="10"/>
      <c r="O237" s="10"/>
      <c r="P237" s="10"/>
      <c r="Q237" s="78"/>
      <c r="R237" s="78"/>
      <c r="S237" s="78"/>
      <c r="T237" s="6" t="s">
        <v>553</v>
      </c>
      <c r="U237" s="95">
        <v>1974</v>
      </c>
      <c r="V237" s="104">
        <v>4.3999999999999997E-2</v>
      </c>
      <c r="W237" s="38" t="s">
        <v>275</v>
      </c>
      <c r="X237" s="18"/>
      <c r="Y237" s="26">
        <f t="shared" si="32"/>
        <v>4.3999999999999997E-2</v>
      </c>
      <c r="Z237" s="18"/>
      <c r="AA237" s="18"/>
      <c r="AB237" s="18"/>
    </row>
    <row r="238" spans="1:28" x14ac:dyDescent="0.25">
      <c r="A238" s="78"/>
      <c r="B238" s="91"/>
      <c r="C238" s="10"/>
      <c r="D238" s="42"/>
      <c r="E238" s="78"/>
      <c r="F238" s="78"/>
      <c r="G238" s="78"/>
      <c r="H238" s="78"/>
      <c r="I238" s="78"/>
      <c r="J238" s="123"/>
      <c r="K238" s="10"/>
      <c r="L238" s="10"/>
      <c r="M238" s="13"/>
      <c r="N238" s="10"/>
      <c r="O238" s="10"/>
      <c r="P238" s="10"/>
      <c r="Q238" s="78"/>
      <c r="R238" s="78"/>
      <c r="S238" s="78"/>
      <c r="T238" s="6" t="s">
        <v>467</v>
      </c>
      <c r="U238" s="95">
        <v>1975</v>
      </c>
      <c r="V238" s="104">
        <v>0.19800000000000001</v>
      </c>
      <c r="W238" s="44" t="s">
        <v>358</v>
      </c>
      <c r="X238" s="18"/>
      <c r="Y238" s="26">
        <f t="shared" si="32"/>
        <v>0.19800000000000001</v>
      </c>
      <c r="Z238" s="18"/>
      <c r="AA238" s="18"/>
      <c r="AB238" s="18"/>
    </row>
    <row r="239" spans="1:28" x14ac:dyDescent="0.25">
      <c r="A239" s="78"/>
      <c r="B239" s="91"/>
      <c r="C239" s="10"/>
      <c r="D239" s="42"/>
      <c r="E239" s="78"/>
      <c r="F239" s="78"/>
      <c r="G239" s="78"/>
      <c r="H239" s="78"/>
      <c r="I239" s="78"/>
      <c r="J239" s="123"/>
      <c r="K239" s="10"/>
      <c r="L239" s="10"/>
      <c r="M239" s="13"/>
      <c r="N239" s="10"/>
      <c r="O239" s="10"/>
      <c r="P239" s="10"/>
      <c r="Q239" s="78"/>
      <c r="R239" s="78"/>
      <c r="S239" s="78"/>
      <c r="T239" s="6" t="s">
        <v>554</v>
      </c>
      <c r="U239" s="95">
        <v>1975</v>
      </c>
      <c r="V239" s="104">
        <v>0.23</v>
      </c>
      <c r="W239" s="44" t="s">
        <v>555</v>
      </c>
      <c r="X239" s="18"/>
      <c r="Y239" s="26">
        <f t="shared" si="32"/>
        <v>0.23</v>
      </c>
      <c r="Z239" s="18"/>
      <c r="AA239" s="18"/>
      <c r="AB239" s="18"/>
    </row>
    <row r="240" spans="1:28" x14ac:dyDescent="0.25">
      <c r="A240" s="78"/>
      <c r="B240" s="91"/>
      <c r="C240" s="10"/>
      <c r="D240" s="42"/>
      <c r="E240" s="78"/>
      <c r="F240" s="78"/>
      <c r="G240" s="78"/>
      <c r="H240" s="78"/>
      <c r="I240" s="78"/>
      <c r="J240" s="123"/>
      <c r="K240" s="10"/>
      <c r="L240" s="10"/>
      <c r="M240" s="13"/>
      <c r="N240" s="10"/>
      <c r="O240" s="10"/>
      <c r="P240" s="10"/>
      <c r="Q240" s="78"/>
      <c r="R240" s="78"/>
      <c r="S240" s="78"/>
      <c r="T240" s="6" t="s">
        <v>556</v>
      </c>
      <c r="U240" s="95">
        <v>1975</v>
      </c>
      <c r="V240" s="104">
        <v>4.2999999999999997E-2</v>
      </c>
      <c r="W240" s="38" t="s">
        <v>557</v>
      </c>
      <c r="X240" s="18"/>
      <c r="Y240" s="26">
        <f t="shared" si="32"/>
        <v>4.2999999999999997E-2</v>
      </c>
      <c r="Z240" s="18"/>
      <c r="AA240" s="18"/>
      <c r="AB240" s="18"/>
    </row>
    <row r="241" spans="1:28" x14ac:dyDescent="0.25">
      <c r="A241" s="3"/>
      <c r="B241" s="91"/>
      <c r="C241" s="10"/>
      <c r="D241" s="42"/>
      <c r="E241" s="78"/>
      <c r="F241" s="78"/>
      <c r="G241" s="78"/>
      <c r="H241" s="78"/>
      <c r="I241" s="78"/>
      <c r="J241" s="123"/>
      <c r="K241" s="10"/>
      <c r="L241" s="10"/>
      <c r="M241" s="13"/>
      <c r="N241" s="10"/>
      <c r="O241" s="10"/>
      <c r="P241" s="10"/>
      <c r="Q241" s="78"/>
      <c r="R241" s="78"/>
      <c r="S241" s="78"/>
      <c r="T241" s="6" t="s">
        <v>558</v>
      </c>
      <c r="U241" s="95">
        <v>1987</v>
      </c>
      <c r="V241" s="103" t="s">
        <v>473</v>
      </c>
      <c r="W241" s="44" t="s">
        <v>382</v>
      </c>
      <c r="X241" s="18"/>
      <c r="Y241" s="25">
        <v>0.26</v>
      </c>
      <c r="Z241" s="18"/>
      <c r="AA241" s="18"/>
      <c r="AB241" s="18"/>
    </row>
    <row r="242" spans="1:28" ht="26.25" x14ac:dyDescent="0.25">
      <c r="A242" s="47" t="s">
        <v>1274</v>
      </c>
      <c r="B242" s="91"/>
      <c r="C242" s="10"/>
      <c r="D242" s="42"/>
      <c r="E242" s="78"/>
      <c r="F242" s="78"/>
      <c r="G242" s="78"/>
      <c r="H242" s="78"/>
      <c r="I242" s="78"/>
      <c r="J242" s="47" t="s">
        <v>1459</v>
      </c>
      <c r="K242" s="79" t="s">
        <v>1413</v>
      </c>
      <c r="L242" s="103" t="s">
        <v>494</v>
      </c>
      <c r="M242" s="13"/>
      <c r="N242" s="10"/>
      <c r="O242" s="10"/>
      <c r="P242" s="10"/>
      <c r="Q242" s="78"/>
      <c r="R242" s="78"/>
      <c r="S242" s="78"/>
      <c r="T242" s="5" t="s">
        <v>96</v>
      </c>
      <c r="U242" s="95">
        <v>1974</v>
      </c>
      <c r="V242" s="2">
        <v>0.4</v>
      </c>
      <c r="W242" s="44" t="s">
        <v>201</v>
      </c>
      <c r="X242" s="17">
        <f t="shared" ref="X242:X243" si="33">V242</f>
        <v>0.4</v>
      </c>
      <c r="Y242" s="18"/>
      <c r="Z242" s="18"/>
      <c r="AA242" s="18"/>
      <c r="AB242" s="19">
        <v>1260</v>
      </c>
    </row>
    <row r="243" spans="1:28" x14ac:dyDescent="0.25">
      <c r="A243" s="3"/>
      <c r="B243" s="91"/>
      <c r="C243" s="10"/>
      <c r="D243" s="42"/>
      <c r="E243" s="78"/>
      <c r="F243" s="78"/>
      <c r="G243" s="78"/>
      <c r="H243" s="78"/>
      <c r="I243" s="78"/>
      <c r="J243" s="123"/>
      <c r="K243" s="10"/>
      <c r="L243" s="10"/>
      <c r="M243" s="13"/>
      <c r="N243" s="10"/>
      <c r="O243" s="10"/>
      <c r="P243" s="10"/>
      <c r="Q243" s="78"/>
      <c r="R243" s="78"/>
      <c r="S243" s="78"/>
      <c r="T243" s="5" t="s">
        <v>97</v>
      </c>
      <c r="U243" s="95">
        <v>1978</v>
      </c>
      <c r="V243" s="2">
        <v>0.27</v>
      </c>
      <c r="W243" s="44" t="s">
        <v>209</v>
      </c>
      <c r="X243" s="17">
        <f t="shared" si="33"/>
        <v>0.27</v>
      </c>
      <c r="Y243" s="18"/>
      <c r="Z243" s="18"/>
      <c r="AA243" s="18"/>
      <c r="AB243" s="18"/>
    </row>
    <row r="244" spans="1:28" x14ac:dyDescent="0.25">
      <c r="A244" s="3"/>
      <c r="B244" s="91"/>
      <c r="C244" s="10"/>
      <c r="D244" s="42"/>
      <c r="E244" s="78"/>
      <c r="F244" s="78"/>
      <c r="G244" s="78"/>
      <c r="H244" s="78"/>
      <c r="I244" s="78"/>
      <c r="J244" s="123"/>
      <c r="K244" s="10"/>
      <c r="L244" s="10"/>
      <c r="M244" s="13"/>
      <c r="N244" s="10"/>
      <c r="O244" s="10"/>
      <c r="P244" s="10"/>
      <c r="Q244" s="78"/>
      <c r="R244" s="78"/>
      <c r="S244" s="78"/>
      <c r="T244" s="9" t="s">
        <v>559</v>
      </c>
      <c r="U244" s="95">
        <v>1975</v>
      </c>
      <c r="V244" s="126" t="s">
        <v>560</v>
      </c>
      <c r="W244" s="38" t="s">
        <v>270</v>
      </c>
      <c r="X244" s="18"/>
      <c r="Y244" s="25">
        <v>0.37</v>
      </c>
      <c r="Z244" s="18"/>
      <c r="AA244" s="18"/>
      <c r="AB244" s="18"/>
    </row>
    <row r="245" spans="1:28" x14ac:dyDescent="0.25">
      <c r="A245" s="3"/>
      <c r="B245" s="91"/>
      <c r="C245" s="10"/>
      <c r="D245" s="42"/>
      <c r="E245" s="78"/>
      <c r="F245" s="78"/>
      <c r="G245" s="78"/>
      <c r="H245" s="78"/>
      <c r="I245" s="78"/>
      <c r="J245" s="123"/>
      <c r="K245" s="10"/>
      <c r="L245" s="10"/>
      <c r="M245" s="13"/>
      <c r="N245" s="10"/>
      <c r="O245" s="10"/>
      <c r="P245" s="10"/>
      <c r="Q245" s="78"/>
      <c r="R245" s="78"/>
      <c r="S245" s="78"/>
      <c r="T245" s="6" t="s">
        <v>561</v>
      </c>
      <c r="U245" s="127">
        <v>2011</v>
      </c>
      <c r="V245" s="103" t="s">
        <v>535</v>
      </c>
      <c r="W245" s="38" t="s">
        <v>563</v>
      </c>
      <c r="X245" s="18"/>
      <c r="Y245" s="22">
        <v>0.15</v>
      </c>
      <c r="Z245" s="18"/>
      <c r="AA245" s="18"/>
      <c r="AB245" s="18"/>
    </row>
    <row r="246" spans="1:28" x14ac:dyDescent="0.25">
      <c r="A246" s="78"/>
      <c r="B246" s="91"/>
      <c r="C246" s="10"/>
      <c r="D246" s="42"/>
      <c r="E246" s="78"/>
      <c r="F246" s="78"/>
      <c r="G246" s="78"/>
      <c r="H246" s="78"/>
      <c r="I246" s="78"/>
      <c r="J246" s="123"/>
      <c r="K246" s="10"/>
      <c r="L246" s="10"/>
      <c r="M246" s="13"/>
      <c r="N246" s="10"/>
      <c r="O246" s="10"/>
      <c r="P246" s="10"/>
      <c r="Q246" s="78"/>
      <c r="R246" s="78"/>
      <c r="S246" s="78"/>
      <c r="T246" s="9" t="s">
        <v>564</v>
      </c>
      <c r="U246" s="95">
        <v>1975</v>
      </c>
      <c r="V246" s="103" t="s">
        <v>412</v>
      </c>
      <c r="W246" s="44" t="s">
        <v>397</v>
      </c>
      <c r="X246" s="18"/>
      <c r="Y246" s="22">
        <v>0.2</v>
      </c>
      <c r="Z246" s="18"/>
      <c r="AA246" s="18"/>
      <c r="AB246" s="18"/>
    </row>
    <row r="247" spans="1:28" x14ac:dyDescent="0.25">
      <c r="A247" s="12"/>
      <c r="B247" s="91"/>
      <c r="C247" s="10"/>
      <c r="D247" s="42"/>
      <c r="E247" s="78"/>
      <c r="F247" s="78"/>
      <c r="G247" s="78"/>
      <c r="H247" s="78"/>
      <c r="I247" s="78"/>
      <c r="J247" s="123"/>
      <c r="K247" s="10"/>
      <c r="L247" s="10"/>
      <c r="M247" s="13"/>
      <c r="N247" s="10"/>
      <c r="O247" s="10"/>
      <c r="P247" s="10"/>
      <c r="Q247" s="78"/>
      <c r="R247" s="78"/>
      <c r="S247" s="78"/>
      <c r="T247" s="6" t="s">
        <v>565</v>
      </c>
      <c r="U247" s="95">
        <v>1975</v>
      </c>
      <c r="V247" s="103" t="s">
        <v>566</v>
      </c>
      <c r="W247" s="44" t="s">
        <v>567</v>
      </c>
      <c r="X247" s="18"/>
      <c r="Y247" s="22">
        <v>0.27</v>
      </c>
      <c r="Z247" s="18"/>
      <c r="AA247" s="18"/>
      <c r="AB247" s="18"/>
    </row>
    <row r="248" spans="1:28" x14ac:dyDescent="0.25">
      <c r="A248" s="12"/>
      <c r="B248" s="91"/>
      <c r="C248" s="10"/>
      <c r="D248" s="42"/>
      <c r="E248" s="78"/>
      <c r="F248" s="78"/>
      <c r="G248" s="78"/>
      <c r="H248" s="78"/>
      <c r="I248" s="78"/>
      <c r="J248" s="123"/>
      <c r="K248" s="10"/>
      <c r="L248" s="10"/>
      <c r="M248" s="13"/>
      <c r="N248" s="10"/>
      <c r="O248" s="10"/>
      <c r="P248" s="10"/>
      <c r="Q248" s="78"/>
      <c r="R248" s="78"/>
      <c r="S248" s="78"/>
      <c r="T248" s="9" t="s">
        <v>568</v>
      </c>
      <c r="U248" s="95">
        <v>1974</v>
      </c>
      <c r="V248" s="103" t="s">
        <v>569</v>
      </c>
      <c r="W248" s="44" t="s">
        <v>570</v>
      </c>
      <c r="X248" s="18"/>
      <c r="Y248" s="22">
        <v>0.14199999999999999</v>
      </c>
      <c r="Z248" s="18"/>
      <c r="AA248" s="18"/>
      <c r="AB248" s="18"/>
    </row>
    <row r="249" spans="1:28" x14ac:dyDescent="0.25">
      <c r="A249" s="12"/>
      <c r="B249" s="91"/>
      <c r="C249" s="10"/>
      <c r="D249" s="42"/>
      <c r="E249" s="78"/>
      <c r="F249" s="78"/>
      <c r="G249" s="78"/>
      <c r="H249" s="78"/>
      <c r="I249" s="78"/>
      <c r="J249" s="123"/>
      <c r="K249" s="10"/>
      <c r="L249" s="10"/>
      <c r="M249" s="13"/>
      <c r="N249" s="10"/>
      <c r="O249" s="10"/>
      <c r="P249" s="10"/>
      <c r="Q249" s="78"/>
      <c r="R249" s="78"/>
      <c r="S249" s="78"/>
      <c r="T249" s="9" t="s">
        <v>568</v>
      </c>
      <c r="U249" s="95">
        <v>1974</v>
      </c>
      <c r="V249" s="103" t="s">
        <v>569</v>
      </c>
      <c r="W249" s="44" t="s">
        <v>361</v>
      </c>
      <c r="X249" s="18"/>
      <c r="Y249" s="22">
        <v>0.14199999999999999</v>
      </c>
      <c r="Z249" s="18"/>
      <c r="AA249" s="18"/>
      <c r="AB249" s="18"/>
    </row>
    <row r="250" spans="1:28" ht="26.25" x14ac:dyDescent="0.25">
      <c r="A250" s="12" t="s">
        <v>1275</v>
      </c>
      <c r="B250" s="91"/>
      <c r="C250" s="10"/>
      <c r="D250" s="42"/>
      <c r="E250" s="78"/>
      <c r="F250" s="78"/>
      <c r="G250" s="78"/>
      <c r="H250" s="78"/>
      <c r="I250" s="78"/>
      <c r="J250" s="47" t="s">
        <v>1460</v>
      </c>
      <c r="K250" s="79" t="s">
        <v>1413</v>
      </c>
      <c r="L250" s="47" t="s">
        <v>25</v>
      </c>
      <c r="M250" s="13"/>
      <c r="N250" s="10"/>
      <c r="O250" s="10"/>
      <c r="P250" s="10"/>
      <c r="Q250" s="78"/>
      <c r="R250" s="78"/>
      <c r="S250" s="78"/>
      <c r="T250" s="80" t="s">
        <v>97</v>
      </c>
      <c r="U250" s="2">
        <v>1978</v>
      </c>
      <c r="V250" s="2">
        <v>0.3</v>
      </c>
      <c r="W250" s="44" t="s">
        <v>209</v>
      </c>
      <c r="X250" s="17">
        <f t="shared" ref="X250" si="34">V250</f>
        <v>0.3</v>
      </c>
      <c r="Y250" s="18"/>
      <c r="Z250" s="18"/>
      <c r="AA250" s="18"/>
      <c r="AB250" s="19">
        <v>500</v>
      </c>
    </row>
    <row r="251" spans="1:28" x14ac:dyDescent="0.25">
      <c r="A251" s="3"/>
      <c r="B251" s="91"/>
      <c r="C251" s="10"/>
      <c r="D251" s="42"/>
      <c r="E251" s="78"/>
      <c r="F251" s="78"/>
      <c r="G251" s="78"/>
      <c r="H251" s="78"/>
      <c r="I251" s="78"/>
      <c r="J251" s="123"/>
      <c r="K251" s="10"/>
      <c r="L251" s="10"/>
      <c r="M251" s="13"/>
      <c r="N251" s="10"/>
      <c r="O251" s="10"/>
      <c r="P251" s="10"/>
      <c r="Q251" s="78"/>
      <c r="R251" s="78"/>
      <c r="S251" s="78"/>
      <c r="T251" s="6" t="s">
        <v>571</v>
      </c>
      <c r="U251" s="95">
        <v>1971</v>
      </c>
      <c r="V251" s="126" t="s">
        <v>546</v>
      </c>
      <c r="W251" s="44" t="s">
        <v>354</v>
      </c>
      <c r="X251" s="18"/>
      <c r="Y251" s="22">
        <v>0.12</v>
      </c>
      <c r="Z251" s="18"/>
      <c r="AA251" s="18"/>
      <c r="AB251" s="18"/>
    </row>
    <row r="252" spans="1:28" ht="25.5" x14ac:dyDescent="0.25">
      <c r="A252" s="3"/>
      <c r="B252" s="91"/>
      <c r="C252" s="10"/>
      <c r="D252" s="42"/>
      <c r="E252" s="78"/>
      <c r="F252" s="78"/>
      <c r="G252" s="78"/>
      <c r="H252" s="78"/>
      <c r="I252" s="78"/>
      <c r="J252" s="123"/>
      <c r="K252" s="10"/>
      <c r="L252" s="10"/>
      <c r="M252" s="13"/>
      <c r="N252" s="10"/>
      <c r="O252" s="10"/>
      <c r="P252" s="10"/>
      <c r="Q252" s="78"/>
      <c r="R252" s="78"/>
      <c r="S252" s="78"/>
      <c r="T252" s="6" t="s">
        <v>572</v>
      </c>
      <c r="U252" s="92" t="s">
        <v>574</v>
      </c>
      <c r="V252" s="104" t="s">
        <v>573</v>
      </c>
      <c r="W252" s="44" t="s">
        <v>575</v>
      </c>
      <c r="X252" s="18"/>
      <c r="Y252" s="22">
        <v>0.34300000000000003</v>
      </c>
      <c r="Z252" s="18"/>
      <c r="AA252" s="18"/>
      <c r="AB252" s="18"/>
    </row>
    <row r="253" spans="1:28" x14ac:dyDescent="0.25">
      <c r="A253" s="3"/>
      <c r="B253" s="91"/>
      <c r="C253" s="10"/>
      <c r="D253" s="42"/>
      <c r="E253" s="78"/>
      <c r="F253" s="78"/>
      <c r="G253" s="78"/>
      <c r="H253" s="78"/>
      <c r="I253" s="78"/>
      <c r="J253" s="123"/>
      <c r="K253" s="10"/>
      <c r="L253" s="10"/>
      <c r="M253" s="13"/>
      <c r="N253" s="10"/>
      <c r="O253" s="10"/>
      <c r="P253" s="10"/>
      <c r="Q253" s="78"/>
      <c r="R253" s="78"/>
      <c r="S253" s="78"/>
      <c r="T253" s="6" t="s">
        <v>576</v>
      </c>
      <c r="U253" s="95">
        <v>1971</v>
      </c>
      <c r="V253" s="104">
        <v>6.0999999999999999E-2</v>
      </c>
      <c r="W253" s="44" t="s">
        <v>354</v>
      </c>
      <c r="X253" s="18"/>
      <c r="Y253" s="18">
        <v>6.0999999999999999E-2</v>
      </c>
      <c r="Z253" s="18"/>
      <c r="AA253" s="18"/>
      <c r="AB253" s="18"/>
    </row>
    <row r="254" spans="1:28" x14ac:dyDescent="0.25">
      <c r="A254" s="3"/>
      <c r="B254" s="91"/>
      <c r="C254" s="10"/>
      <c r="D254" s="42"/>
      <c r="E254" s="78"/>
      <c r="F254" s="78"/>
      <c r="G254" s="78"/>
      <c r="H254" s="78"/>
      <c r="I254" s="78"/>
      <c r="J254" s="123"/>
      <c r="K254" s="10"/>
      <c r="L254" s="10"/>
      <c r="M254" s="13"/>
      <c r="N254" s="10"/>
      <c r="O254" s="10"/>
      <c r="P254" s="10"/>
      <c r="Q254" s="78"/>
      <c r="R254" s="99"/>
      <c r="S254" s="78"/>
      <c r="T254" s="9" t="s">
        <v>770</v>
      </c>
      <c r="U254" s="127">
        <v>1974</v>
      </c>
      <c r="V254" s="103" t="s">
        <v>588</v>
      </c>
      <c r="W254" s="38" t="s">
        <v>484</v>
      </c>
      <c r="X254" s="18"/>
      <c r="Y254" s="22">
        <v>0.32</v>
      </c>
      <c r="Z254" s="18"/>
      <c r="AA254" s="18"/>
      <c r="AB254" s="18"/>
    </row>
    <row r="255" spans="1:28" ht="26.25" x14ac:dyDescent="0.25">
      <c r="A255" s="47" t="s">
        <v>1256</v>
      </c>
      <c r="B255" s="91" t="s">
        <v>577</v>
      </c>
      <c r="C255" s="10"/>
      <c r="D255" s="42"/>
      <c r="E255" s="78"/>
      <c r="F255" s="78"/>
      <c r="G255" s="78"/>
      <c r="H255" s="78"/>
      <c r="I255" s="78"/>
      <c r="J255" s="47" t="s">
        <v>1461</v>
      </c>
      <c r="K255" s="79" t="s">
        <v>1413</v>
      </c>
      <c r="L255" s="47" t="s">
        <v>22</v>
      </c>
      <c r="M255" s="13"/>
      <c r="N255" s="10"/>
      <c r="O255" s="10"/>
      <c r="P255" s="10"/>
      <c r="Q255" s="78"/>
      <c r="R255" s="78"/>
      <c r="S255" s="78"/>
      <c r="T255" s="5" t="s">
        <v>98</v>
      </c>
      <c r="U255" s="95">
        <v>1977</v>
      </c>
      <c r="V255" s="2">
        <v>0.85</v>
      </c>
      <c r="W255" s="44" t="s">
        <v>200</v>
      </c>
      <c r="X255" s="17">
        <f t="shared" ref="X255" si="35">V255</f>
        <v>0.85</v>
      </c>
      <c r="Y255" s="18"/>
      <c r="Z255" s="18"/>
      <c r="AA255" s="18"/>
      <c r="AB255" s="19">
        <v>800</v>
      </c>
    </row>
    <row r="256" spans="1:28" x14ac:dyDescent="0.25">
      <c r="A256" s="3"/>
      <c r="B256" s="91"/>
      <c r="C256" s="10"/>
      <c r="D256" s="42"/>
      <c r="E256" s="78"/>
      <c r="F256" s="78"/>
      <c r="G256" s="78"/>
      <c r="H256" s="78"/>
      <c r="I256" s="78"/>
      <c r="J256" s="123"/>
      <c r="K256" s="10"/>
      <c r="L256" s="10"/>
      <c r="M256" s="13"/>
      <c r="N256" s="10"/>
      <c r="O256" s="10"/>
      <c r="P256" s="10"/>
      <c r="Q256" s="78"/>
      <c r="R256" s="78"/>
      <c r="S256" s="78"/>
      <c r="T256" s="6" t="s">
        <v>534</v>
      </c>
      <c r="U256" s="95">
        <v>2014</v>
      </c>
      <c r="V256" s="103" t="s">
        <v>562</v>
      </c>
      <c r="W256" s="44" t="s">
        <v>298</v>
      </c>
      <c r="X256" s="18"/>
      <c r="Y256" s="22">
        <v>0.14000000000000001</v>
      </c>
      <c r="Z256" s="18"/>
      <c r="AA256" s="18"/>
      <c r="AB256" s="18"/>
    </row>
    <row r="257" spans="1:28" x14ac:dyDescent="0.25">
      <c r="A257" s="3"/>
      <c r="B257" s="91"/>
      <c r="C257" s="10"/>
      <c r="D257" s="42"/>
      <c r="E257" s="78"/>
      <c r="F257" s="78"/>
      <c r="G257" s="78"/>
      <c r="H257" s="78"/>
      <c r="I257" s="78"/>
      <c r="J257" s="123"/>
      <c r="K257" s="10"/>
      <c r="L257" s="10"/>
      <c r="M257" s="13"/>
      <c r="N257" s="10"/>
      <c r="O257" s="10"/>
      <c r="P257" s="10"/>
      <c r="Q257" s="78"/>
      <c r="R257" s="78"/>
      <c r="S257" s="78"/>
      <c r="T257" s="6" t="s">
        <v>324</v>
      </c>
      <c r="U257" s="95">
        <v>1971</v>
      </c>
      <c r="V257" s="103" t="s">
        <v>578</v>
      </c>
      <c r="W257" s="44" t="s">
        <v>491</v>
      </c>
      <c r="X257" s="18"/>
      <c r="Y257" s="22">
        <v>0.27800000000000002</v>
      </c>
      <c r="Z257" s="18"/>
      <c r="AA257" s="18"/>
      <c r="AB257" s="18"/>
    </row>
    <row r="258" spans="1:28" x14ac:dyDescent="0.25">
      <c r="A258" s="3"/>
      <c r="B258" s="91"/>
      <c r="C258" s="10"/>
      <c r="D258" s="42"/>
      <c r="E258" s="78"/>
      <c r="F258" s="78"/>
      <c r="G258" s="78"/>
      <c r="H258" s="78"/>
      <c r="I258" s="78"/>
      <c r="J258" s="123"/>
      <c r="K258" s="10"/>
      <c r="L258" s="10"/>
      <c r="M258" s="13"/>
      <c r="N258" s="10"/>
      <c r="O258" s="10"/>
      <c r="P258" s="10"/>
      <c r="Q258" s="78"/>
      <c r="R258" s="78"/>
      <c r="S258" s="78"/>
      <c r="T258" s="6" t="s">
        <v>579</v>
      </c>
      <c r="U258" s="95">
        <v>1972</v>
      </c>
      <c r="V258" s="103" t="s">
        <v>580</v>
      </c>
      <c r="W258" s="44" t="s">
        <v>463</v>
      </c>
      <c r="X258" s="18"/>
      <c r="Y258" s="22">
        <v>0.38</v>
      </c>
      <c r="Z258" s="18"/>
      <c r="AA258" s="18"/>
      <c r="AB258" s="18"/>
    </row>
    <row r="259" spans="1:28" x14ac:dyDescent="0.25">
      <c r="A259" s="3"/>
      <c r="B259" s="91"/>
      <c r="C259" s="10"/>
      <c r="D259" s="42"/>
      <c r="E259" s="78"/>
      <c r="F259" s="78"/>
      <c r="G259" s="78"/>
      <c r="H259" s="78"/>
      <c r="I259" s="78"/>
      <c r="J259" s="123"/>
      <c r="K259" s="10"/>
      <c r="L259" s="10"/>
      <c r="M259" s="13"/>
      <c r="N259" s="10"/>
      <c r="O259" s="10"/>
      <c r="P259" s="10"/>
      <c r="Q259" s="78"/>
      <c r="R259" s="78"/>
      <c r="S259" s="78"/>
      <c r="T259" s="6" t="s">
        <v>554</v>
      </c>
      <c r="U259" s="95">
        <v>1973</v>
      </c>
      <c r="V259" s="104">
        <v>0.15</v>
      </c>
      <c r="W259" s="44" t="s">
        <v>463</v>
      </c>
      <c r="X259" s="18"/>
      <c r="Y259" s="18">
        <v>0.15</v>
      </c>
      <c r="Z259" s="18"/>
      <c r="AA259" s="18"/>
      <c r="AB259" s="18"/>
    </row>
    <row r="260" spans="1:28" x14ac:dyDescent="0.25">
      <c r="A260" s="3"/>
      <c r="B260" s="91"/>
      <c r="C260" s="10"/>
      <c r="D260" s="42"/>
      <c r="E260" s="78"/>
      <c r="F260" s="78"/>
      <c r="G260" s="78"/>
      <c r="H260" s="78"/>
      <c r="I260" s="78"/>
      <c r="J260" s="123"/>
      <c r="K260" s="10"/>
      <c r="L260" s="10"/>
      <c r="M260" s="13"/>
      <c r="N260" s="10"/>
      <c r="O260" s="10"/>
      <c r="P260" s="10"/>
      <c r="Q260" s="78"/>
      <c r="R260" s="78"/>
      <c r="S260" s="78"/>
      <c r="T260" s="6" t="s">
        <v>581</v>
      </c>
      <c r="U260" s="95">
        <v>1973</v>
      </c>
      <c r="V260" s="104">
        <v>0.11</v>
      </c>
      <c r="W260" s="44" t="s">
        <v>463</v>
      </c>
      <c r="X260" s="18"/>
      <c r="Y260" s="18">
        <v>0.11</v>
      </c>
      <c r="Z260" s="18"/>
      <c r="AA260" s="18"/>
      <c r="AB260" s="18"/>
    </row>
    <row r="261" spans="1:28" x14ac:dyDescent="0.25">
      <c r="A261" s="3"/>
      <c r="B261" s="91"/>
      <c r="C261" s="10"/>
      <c r="D261" s="42"/>
      <c r="E261" s="78"/>
      <c r="F261" s="78"/>
      <c r="G261" s="78"/>
      <c r="H261" s="78"/>
      <c r="I261" s="78"/>
      <c r="J261" s="123"/>
      <c r="K261" s="10"/>
      <c r="L261" s="10"/>
      <c r="M261" s="13"/>
      <c r="N261" s="10"/>
      <c r="O261" s="10"/>
      <c r="P261" s="10"/>
      <c r="Q261" s="78"/>
      <c r="R261" s="78"/>
      <c r="S261" s="78"/>
      <c r="T261" s="6" t="s">
        <v>582</v>
      </c>
      <c r="U261" s="95">
        <v>1973</v>
      </c>
      <c r="V261" s="104">
        <v>0.08</v>
      </c>
      <c r="W261" s="38" t="s">
        <v>463</v>
      </c>
      <c r="X261" s="18"/>
      <c r="Y261" s="18">
        <v>0.08</v>
      </c>
      <c r="Z261" s="18"/>
      <c r="AA261" s="18"/>
      <c r="AB261" s="18"/>
    </row>
    <row r="262" spans="1:28" x14ac:dyDescent="0.25">
      <c r="A262" s="3"/>
      <c r="B262" s="91"/>
      <c r="C262" s="10"/>
      <c r="D262" s="42"/>
      <c r="E262" s="78"/>
      <c r="F262" s="78"/>
      <c r="G262" s="78"/>
      <c r="H262" s="78"/>
      <c r="I262" s="78"/>
      <c r="J262" s="123"/>
      <c r="K262" s="10"/>
      <c r="L262" s="10"/>
      <c r="M262" s="13"/>
      <c r="N262" s="10"/>
      <c r="O262" s="10"/>
      <c r="P262" s="10"/>
      <c r="Q262" s="78"/>
      <c r="R262" s="78"/>
      <c r="S262" s="78"/>
      <c r="T262" s="6" t="s">
        <v>583</v>
      </c>
      <c r="U262" s="95">
        <v>1973</v>
      </c>
      <c r="V262" s="103" t="s">
        <v>412</v>
      </c>
      <c r="W262" s="44" t="s">
        <v>275</v>
      </c>
      <c r="X262" s="18"/>
      <c r="Y262" s="22">
        <v>0.2</v>
      </c>
      <c r="Z262" s="18"/>
      <c r="AA262" s="18"/>
      <c r="AB262" s="18"/>
    </row>
    <row r="263" spans="1:28" x14ac:dyDescent="0.25">
      <c r="A263" s="3"/>
      <c r="B263" s="91"/>
      <c r="C263" s="10"/>
      <c r="D263" s="42"/>
      <c r="E263" s="78"/>
      <c r="F263" s="78"/>
      <c r="G263" s="78"/>
      <c r="H263" s="78"/>
      <c r="I263" s="78"/>
      <c r="J263" s="123"/>
      <c r="K263" s="10"/>
      <c r="L263" s="10"/>
      <c r="M263" s="13"/>
      <c r="N263" s="10"/>
      <c r="O263" s="10"/>
      <c r="P263" s="10"/>
      <c r="Q263" s="78"/>
      <c r="R263" s="78"/>
      <c r="S263" s="78"/>
      <c r="T263" s="6" t="s">
        <v>584</v>
      </c>
      <c r="U263" s="95">
        <v>1974</v>
      </c>
      <c r="V263" s="103" t="s">
        <v>585</v>
      </c>
      <c r="W263" s="44" t="s">
        <v>586</v>
      </c>
      <c r="X263" s="18"/>
      <c r="Y263" s="22">
        <v>0.05</v>
      </c>
      <c r="Z263" s="18"/>
      <c r="AA263" s="18"/>
      <c r="AB263" s="18"/>
    </row>
    <row r="264" spans="1:28" x14ac:dyDescent="0.25">
      <c r="A264" s="3"/>
      <c r="B264" s="91"/>
      <c r="C264" s="10"/>
      <c r="D264" s="42"/>
      <c r="E264" s="78"/>
      <c r="F264" s="78"/>
      <c r="G264" s="78"/>
      <c r="H264" s="78"/>
      <c r="I264" s="78"/>
      <c r="J264" s="123"/>
      <c r="K264" s="10"/>
      <c r="L264" s="10"/>
      <c r="M264" s="13"/>
      <c r="N264" s="10"/>
      <c r="O264" s="10"/>
      <c r="P264" s="10"/>
      <c r="Q264" s="78"/>
      <c r="R264" s="78"/>
      <c r="S264" s="78"/>
      <c r="T264" s="6" t="s">
        <v>587</v>
      </c>
      <c r="U264" s="95">
        <v>1974</v>
      </c>
      <c r="V264" s="103" t="s">
        <v>588</v>
      </c>
      <c r="W264" s="44" t="s">
        <v>275</v>
      </c>
      <c r="X264" s="18"/>
      <c r="Y264" s="22">
        <v>0.32</v>
      </c>
      <c r="Z264" s="18"/>
      <c r="AA264" s="18"/>
      <c r="AB264" s="18"/>
    </row>
    <row r="265" spans="1:28" ht="25.5" x14ac:dyDescent="0.25">
      <c r="A265" s="3"/>
      <c r="B265" s="91"/>
      <c r="C265" s="10"/>
      <c r="D265" s="42"/>
      <c r="E265" s="78"/>
      <c r="F265" s="78"/>
      <c r="G265" s="78"/>
      <c r="H265" s="78"/>
      <c r="I265" s="78"/>
      <c r="J265" s="123"/>
      <c r="K265" s="10"/>
      <c r="L265" s="10"/>
      <c r="M265" s="13"/>
      <c r="N265" s="10"/>
      <c r="O265" s="10"/>
      <c r="P265" s="10"/>
      <c r="Q265" s="78"/>
      <c r="R265" s="78"/>
      <c r="S265" s="78"/>
      <c r="T265" s="6" t="s">
        <v>589</v>
      </c>
      <c r="U265" s="92" t="s">
        <v>592</v>
      </c>
      <c r="V265" s="126" t="s">
        <v>591</v>
      </c>
      <c r="W265" s="44" t="s">
        <v>590</v>
      </c>
      <c r="X265" s="18"/>
      <c r="Y265" s="22">
        <v>0.16</v>
      </c>
      <c r="Z265" s="18"/>
      <c r="AA265" s="18"/>
      <c r="AB265" s="18"/>
    </row>
    <row r="266" spans="1:28" ht="26.25" x14ac:dyDescent="0.25">
      <c r="A266" s="47" t="s">
        <v>1257</v>
      </c>
      <c r="B266" s="91"/>
      <c r="C266" s="10"/>
      <c r="D266" s="42"/>
      <c r="E266" s="78"/>
      <c r="F266" s="78"/>
      <c r="G266" s="78"/>
      <c r="H266" s="78"/>
      <c r="I266" s="78"/>
      <c r="J266" s="47" t="s">
        <v>1462</v>
      </c>
      <c r="K266" s="79" t="s">
        <v>1413</v>
      </c>
      <c r="L266" s="47" t="s">
        <v>22</v>
      </c>
      <c r="M266" s="13"/>
      <c r="N266" s="10"/>
      <c r="O266" s="10"/>
      <c r="P266" s="10"/>
      <c r="Q266" s="78"/>
      <c r="R266" s="78"/>
      <c r="S266" s="78"/>
      <c r="T266" s="80" t="s">
        <v>99</v>
      </c>
      <c r="U266" s="2">
        <v>2006</v>
      </c>
      <c r="V266" s="2">
        <v>0.36</v>
      </c>
      <c r="W266" s="44" t="s">
        <v>201</v>
      </c>
      <c r="X266" s="17">
        <f t="shared" ref="X266:X267" si="36">V266</f>
        <v>0.36</v>
      </c>
      <c r="Y266" s="18"/>
      <c r="Z266" s="18"/>
      <c r="AA266" s="18"/>
      <c r="AB266" s="19">
        <v>800</v>
      </c>
    </row>
    <row r="267" spans="1:28" x14ac:dyDescent="0.25">
      <c r="A267" s="12"/>
      <c r="B267" s="91"/>
      <c r="C267" s="10"/>
      <c r="D267" s="42"/>
      <c r="E267" s="78"/>
      <c r="F267" s="78"/>
      <c r="G267" s="78"/>
      <c r="H267" s="78"/>
      <c r="I267" s="78"/>
      <c r="J267" s="123"/>
      <c r="K267" s="10"/>
      <c r="L267" s="10"/>
      <c r="M267" s="13"/>
      <c r="N267" s="10"/>
      <c r="O267" s="10"/>
      <c r="P267" s="10"/>
      <c r="Q267" s="78"/>
      <c r="R267" s="78"/>
      <c r="S267" s="78"/>
      <c r="T267" s="80" t="s">
        <v>100</v>
      </c>
      <c r="U267" s="12">
        <v>1977</v>
      </c>
      <c r="V267" s="12">
        <v>0.27</v>
      </c>
      <c r="W267" s="105" t="s">
        <v>200</v>
      </c>
      <c r="X267" s="17">
        <f t="shared" si="36"/>
        <v>0.27</v>
      </c>
      <c r="Y267" s="18"/>
      <c r="Z267" s="18"/>
      <c r="AA267" s="18"/>
      <c r="AB267" s="18"/>
    </row>
    <row r="268" spans="1:28" x14ac:dyDescent="0.25">
      <c r="A268" s="12"/>
      <c r="B268" s="91"/>
      <c r="C268" s="10"/>
      <c r="D268" s="42"/>
      <c r="E268" s="78"/>
      <c r="F268" s="78"/>
      <c r="G268" s="78"/>
      <c r="H268" s="78"/>
      <c r="I268" s="78"/>
      <c r="J268" s="123"/>
      <c r="K268" s="10"/>
      <c r="L268" s="10"/>
      <c r="M268" s="13"/>
      <c r="N268" s="10"/>
      <c r="O268" s="10"/>
      <c r="P268" s="10"/>
      <c r="Q268" s="78"/>
      <c r="R268" s="78"/>
      <c r="S268" s="78"/>
      <c r="T268" s="6" t="s">
        <v>593</v>
      </c>
      <c r="U268" s="127">
        <v>1971</v>
      </c>
      <c r="V268" s="104">
        <v>0.1</v>
      </c>
      <c r="W268" s="44" t="s">
        <v>604</v>
      </c>
      <c r="X268" s="18"/>
      <c r="Y268" s="18">
        <f>V268</f>
        <v>0.1</v>
      </c>
      <c r="Z268" s="18"/>
      <c r="AA268" s="18"/>
      <c r="AB268" s="18"/>
    </row>
    <row r="269" spans="1:28" x14ac:dyDescent="0.25">
      <c r="A269" s="12"/>
      <c r="B269" s="91"/>
      <c r="C269" s="10"/>
      <c r="D269" s="42"/>
      <c r="E269" s="78"/>
      <c r="F269" s="78"/>
      <c r="G269" s="78"/>
      <c r="H269" s="78"/>
      <c r="I269" s="78"/>
      <c r="J269" s="123"/>
      <c r="K269" s="10"/>
      <c r="L269" s="10"/>
      <c r="M269" s="13"/>
      <c r="N269" s="10"/>
      <c r="O269" s="10"/>
      <c r="P269" s="10"/>
      <c r="Q269" s="78"/>
      <c r="R269" s="78"/>
      <c r="S269" s="78"/>
      <c r="T269" s="6" t="s">
        <v>594</v>
      </c>
      <c r="U269" s="127">
        <v>1974</v>
      </c>
      <c r="V269" s="104">
        <v>7.0000000000000007E-2</v>
      </c>
      <c r="W269" s="38" t="s">
        <v>397</v>
      </c>
      <c r="X269" s="18"/>
      <c r="Y269" s="18">
        <f t="shared" ref="Y269:Y278" si="37">V269</f>
        <v>7.0000000000000007E-2</v>
      </c>
      <c r="Z269" s="18"/>
      <c r="AA269" s="18"/>
      <c r="AB269" s="18"/>
    </row>
    <row r="270" spans="1:28" x14ac:dyDescent="0.25">
      <c r="A270" s="12"/>
      <c r="B270" s="91"/>
      <c r="C270" s="10"/>
      <c r="D270" s="42"/>
      <c r="E270" s="78"/>
      <c r="F270" s="78"/>
      <c r="G270" s="78"/>
      <c r="H270" s="78"/>
      <c r="I270" s="78"/>
      <c r="J270" s="123"/>
      <c r="K270" s="10"/>
      <c r="L270" s="10"/>
      <c r="M270" s="13"/>
      <c r="N270" s="10"/>
      <c r="O270" s="10"/>
      <c r="P270" s="10"/>
      <c r="Q270" s="78"/>
      <c r="R270" s="78"/>
      <c r="S270" s="78"/>
      <c r="T270" s="6" t="s">
        <v>595</v>
      </c>
      <c r="U270" s="127">
        <v>1974</v>
      </c>
      <c r="V270" s="104">
        <v>6.5000000000000002E-2</v>
      </c>
      <c r="W270" s="38" t="s">
        <v>397</v>
      </c>
      <c r="X270" s="18"/>
      <c r="Y270" s="18">
        <f t="shared" si="37"/>
        <v>6.5000000000000002E-2</v>
      </c>
      <c r="Z270" s="18"/>
      <c r="AA270" s="18"/>
      <c r="AB270" s="18"/>
    </row>
    <row r="271" spans="1:28" x14ac:dyDescent="0.25">
      <c r="A271" s="12"/>
      <c r="B271" s="91"/>
      <c r="C271" s="10"/>
      <c r="D271" s="42"/>
      <c r="E271" s="78"/>
      <c r="F271" s="78"/>
      <c r="G271" s="78"/>
      <c r="H271" s="78"/>
      <c r="I271" s="78"/>
      <c r="J271" s="123"/>
      <c r="K271" s="10"/>
      <c r="L271" s="10"/>
      <c r="M271" s="13"/>
      <c r="N271" s="10"/>
      <c r="O271" s="10"/>
      <c r="P271" s="10"/>
      <c r="Q271" s="78"/>
      <c r="R271" s="78"/>
      <c r="S271" s="78"/>
      <c r="T271" s="6" t="s">
        <v>596</v>
      </c>
      <c r="U271" s="127">
        <v>1974</v>
      </c>
      <c r="V271" s="104">
        <v>6.7000000000000004E-2</v>
      </c>
      <c r="W271" s="38" t="s">
        <v>397</v>
      </c>
      <c r="X271" s="18"/>
      <c r="Y271" s="18">
        <f t="shared" si="37"/>
        <v>6.7000000000000004E-2</v>
      </c>
      <c r="Z271" s="18"/>
      <c r="AA271" s="18"/>
      <c r="AB271" s="18"/>
    </row>
    <row r="272" spans="1:28" x14ac:dyDescent="0.25">
      <c r="A272" s="12"/>
      <c r="B272" s="91"/>
      <c r="C272" s="10"/>
      <c r="D272" s="42"/>
      <c r="E272" s="78"/>
      <c r="F272" s="78"/>
      <c r="G272" s="78"/>
      <c r="H272" s="78"/>
      <c r="I272" s="78"/>
      <c r="J272" s="123"/>
      <c r="K272" s="10"/>
      <c r="L272" s="10"/>
      <c r="M272" s="13"/>
      <c r="N272" s="10"/>
      <c r="O272" s="10"/>
      <c r="P272" s="10"/>
      <c r="Q272" s="78"/>
      <c r="R272" s="78"/>
      <c r="S272" s="78"/>
      <c r="T272" s="6" t="s">
        <v>597</v>
      </c>
      <c r="U272" s="95">
        <v>1971</v>
      </c>
      <c r="V272" s="103" t="s">
        <v>605</v>
      </c>
      <c r="W272" s="44" t="s">
        <v>397</v>
      </c>
      <c r="X272" s="18"/>
      <c r="Y272" s="22">
        <v>0.1</v>
      </c>
      <c r="Z272" s="18"/>
      <c r="AA272" s="18"/>
      <c r="AB272" s="18"/>
    </row>
    <row r="273" spans="1:28" ht="25.5" x14ac:dyDescent="0.25">
      <c r="A273" s="12"/>
      <c r="B273" s="91"/>
      <c r="C273" s="10"/>
      <c r="D273" s="42"/>
      <c r="E273" s="78"/>
      <c r="F273" s="78"/>
      <c r="G273" s="78"/>
      <c r="H273" s="78"/>
      <c r="I273" s="78"/>
      <c r="J273" s="123"/>
      <c r="K273" s="10"/>
      <c r="L273" s="10"/>
      <c r="M273" s="13"/>
      <c r="N273" s="10"/>
      <c r="O273" s="10"/>
      <c r="P273" s="10"/>
      <c r="Q273" s="78"/>
      <c r="R273" s="78"/>
      <c r="S273" s="78"/>
      <c r="T273" s="6" t="s">
        <v>598</v>
      </c>
      <c r="U273" s="92" t="s">
        <v>611</v>
      </c>
      <c r="V273" s="103" t="s">
        <v>610</v>
      </c>
      <c r="W273" s="44" t="s">
        <v>608</v>
      </c>
      <c r="X273" s="18"/>
      <c r="Y273" s="22">
        <v>9.6000000000000002E-2</v>
      </c>
      <c r="Z273" s="18"/>
      <c r="AA273" s="18"/>
      <c r="AB273" s="18"/>
    </row>
    <row r="274" spans="1:28" x14ac:dyDescent="0.25">
      <c r="A274" s="12"/>
      <c r="B274" s="91"/>
      <c r="C274" s="10"/>
      <c r="D274" s="42"/>
      <c r="E274" s="78"/>
      <c r="F274" s="78"/>
      <c r="G274" s="78"/>
      <c r="H274" s="78"/>
      <c r="I274" s="78"/>
      <c r="J274" s="123"/>
      <c r="K274" s="10"/>
      <c r="L274" s="10"/>
      <c r="M274" s="13"/>
      <c r="N274" s="10"/>
      <c r="O274" s="10"/>
      <c r="P274" s="10"/>
      <c r="Q274" s="78"/>
      <c r="R274" s="78"/>
      <c r="S274" s="78"/>
      <c r="T274" s="6" t="s">
        <v>262</v>
      </c>
      <c r="U274" s="127">
        <v>1971</v>
      </c>
      <c r="V274" s="104">
        <v>0.09</v>
      </c>
      <c r="W274" s="44" t="s">
        <v>463</v>
      </c>
      <c r="X274" s="18"/>
      <c r="Y274" s="18">
        <f t="shared" si="37"/>
        <v>0.09</v>
      </c>
      <c r="Z274" s="18"/>
      <c r="AA274" s="18"/>
      <c r="AB274" s="18"/>
    </row>
    <row r="275" spans="1:28" x14ac:dyDescent="0.25">
      <c r="A275" s="12"/>
      <c r="B275" s="91"/>
      <c r="C275" s="10"/>
      <c r="D275" s="42"/>
      <c r="E275" s="78"/>
      <c r="F275" s="78"/>
      <c r="G275" s="78"/>
      <c r="H275" s="78"/>
      <c r="I275" s="78"/>
      <c r="J275" s="123"/>
      <c r="K275" s="10"/>
      <c r="L275" s="10"/>
      <c r="M275" s="13"/>
      <c r="N275" s="10"/>
      <c r="O275" s="10"/>
      <c r="P275" s="10"/>
      <c r="Q275" s="78"/>
      <c r="R275" s="78"/>
      <c r="S275" s="78"/>
      <c r="T275" s="6" t="s">
        <v>599</v>
      </c>
      <c r="U275" s="95">
        <v>1971</v>
      </c>
      <c r="V275" s="104">
        <v>0.06</v>
      </c>
      <c r="W275" s="44" t="s">
        <v>274</v>
      </c>
      <c r="X275" s="18"/>
      <c r="Y275" s="18">
        <f t="shared" si="37"/>
        <v>0.06</v>
      </c>
      <c r="Z275" s="18"/>
      <c r="AA275" s="18"/>
      <c r="AB275" s="18"/>
    </row>
    <row r="276" spans="1:28" x14ac:dyDescent="0.25">
      <c r="A276" s="12"/>
      <c r="B276" s="91"/>
      <c r="C276" s="10"/>
      <c r="D276" s="42"/>
      <c r="E276" s="78"/>
      <c r="F276" s="78"/>
      <c r="G276" s="78"/>
      <c r="H276" s="78"/>
      <c r="I276" s="78"/>
      <c r="J276" s="123"/>
      <c r="K276" s="10"/>
      <c r="L276" s="10"/>
      <c r="M276" s="13"/>
      <c r="N276" s="10"/>
      <c r="O276" s="10"/>
      <c r="P276" s="10"/>
      <c r="Q276" s="78"/>
      <c r="R276" s="78"/>
      <c r="S276" s="78"/>
      <c r="T276" s="6" t="s">
        <v>600</v>
      </c>
      <c r="U276" s="95">
        <v>1971</v>
      </c>
      <c r="V276" s="104">
        <v>4.4999999999999998E-2</v>
      </c>
      <c r="W276" s="38" t="s">
        <v>274</v>
      </c>
      <c r="X276" s="18"/>
      <c r="Y276" s="18">
        <f t="shared" si="37"/>
        <v>4.4999999999999998E-2</v>
      </c>
      <c r="Z276" s="18"/>
      <c r="AA276" s="18"/>
      <c r="AB276" s="18"/>
    </row>
    <row r="277" spans="1:28" x14ac:dyDescent="0.25">
      <c r="A277" s="12"/>
      <c r="B277" s="91"/>
      <c r="C277" s="10"/>
      <c r="D277" s="42"/>
      <c r="E277" s="78"/>
      <c r="F277" s="78"/>
      <c r="G277" s="78"/>
      <c r="H277" s="78"/>
      <c r="I277" s="78"/>
      <c r="J277" s="123"/>
      <c r="K277" s="10"/>
      <c r="L277" s="10"/>
      <c r="M277" s="13"/>
      <c r="N277" s="10"/>
      <c r="O277" s="10"/>
      <c r="P277" s="10"/>
      <c r="Q277" s="78"/>
      <c r="R277" s="78"/>
      <c r="S277" s="78"/>
      <c r="T277" s="6" t="s">
        <v>601</v>
      </c>
      <c r="U277" s="95">
        <v>1971</v>
      </c>
      <c r="V277" s="104">
        <v>0.125</v>
      </c>
      <c r="W277" s="44" t="s">
        <v>274</v>
      </c>
      <c r="X277" s="18"/>
      <c r="Y277" s="18">
        <f t="shared" si="37"/>
        <v>0.125</v>
      </c>
      <c r="Z277" s="18"/>
      <c r="AA277" s="18"/>
      <c r="AB277" s="18"/>
    </row>
    <row r="278" spans="1:28" x14ac:dyDescent="0.25">
      <c r="A278" s="12"/>
      <c r="B278" s="91"/>
      <c r="C278" s="10"/>
      <c r="D278" s="42"/>
      <c r="E278" s="78"/>
      <c r="F278" s="78"/>
      <c r="G278" s="78"/>
      <c r="H278" s="78"/>
      <c r="I278" s="78"/>
      <c r="J278" s="123"/>
      <c r="K278" s="10"/>
      <c r="L278" s="10"/>
      <c r="M278" s="13"/>
      <c r="N278" s="10"/>
      <c r="O278" s="10"/>
      <c r="P278" s="10"/>
      <c r="Q278" s="78"/>
      <c r="R278" s="78"/>
      <c r="S278" s="78"/>
      <c r="T278" s="6" t="s">
        <v>602</v>
      </c>
      <c r="U278" s="95">
        <v>1971</v>
      </c>
      <c r="V278" s="104">
        <v>0.115</v>
      </c>
      <c r="W278" s="38" t="s">
        <v>274</v>
      </c>
      <c r="X278" s="18"/>
      <c r="Y278" s="18">
        <f t="shared" si="37"/>
        <v>0.115</v>
      </c>
      <c r="Z278" s="18"/>
      <c r="AA278" s="18"/>
      <c r="AB278" s="18"/>
    </row>
    <row r="279" spans="1:28" ht="25.5" x14ac:dyDescent="0.25">
      <c r="A279" s="78"/>
      <c r="B279" s="91"/>
      <c r="C279" s="10"/>
      <c r="D279" s="42"/>
      <c r="E279" s="78"/>
      <c r="F279" s="78"/>
      <c r="G279" s="78"/>
      <c r="H279" s="78"/>
      <c r="I279" s="78"/>
      <c r="J279" s="123"/>
      <c r="K279" s="10"/>
      <c r="L279" s="10"/>
      <c r="M279" s="13"/>
      <c r="N279" s="10"/>
      <c r="O279" s="10"/>
      <c r="P279" s="10"/>
      <c r="Q279" s="78"/>
      <c r="R279" s="78"/>
      <c r="S279" s="78"/>
      <c r="T279" s="6" t="s">
        <v>335</v>
      </c>
      <c r="U279" s="95">
        <v>1977</v>
      </c>
      <c r="V279" s="103" t="s">
        <v>606</v>
      </c>
      <c r="W279" s="44" t="s">
        <v>609</v>
      </c>
      <c r="X279" s="18"/>
      <c r="Y279" s="22">
        <v>0.34</v>
      </c>
      <c r="Z279" s="18"/>
      <c r="AA279" s="18"/>
      <c r="AB279" s="18"/>
    </row>
    <row r="280" spans="1:28" x14ac:dyDescent="0.25">
      <c r="A280" s="3"/>
      <c r="B280" s="91"/>
      <c r="C280" s="10"/>
      <c r="D280" s="42"/>
      <c r="E280" s="78"/>
      <c r="F280" s="78"/>
      <c r="G280" s="78"/>
      <c r="H280" s="78"/>
      <c r="I280" s="78"/>
      <c r="J280" s="123"/>
      <c r="K280" s="10"/>
      <c r="L280" s="10"/>
      <c r="M280" s="13"/>
      <c r="N280" s="10"/>
      <c r="O280" s="10"/>
      <c r="P280" s="10"/>
      <c r="Q280" s="78"/>
      <c r="R280" s="78"/>
      <c r="S280" s="78"/>
      <c r="T280" s="6" t="s">
        <v>603</v>
      </c>
      <c r="U280" s="95">
        <v>1973</v>
      </c>
      <c r="V280" s="103" t="s">
        <v>607</v>
      </c>
      <c r="W280" s="44" t="s">
        <v>274</v>
      </c>
      <c r="X280" s="18"/>
      <c r="Y280" s="22">
        <v>0.42</v>
      </c>
      <c r="Z280" s="18"/>
      <c r="AA280" s="18"/>
      <c r="AB280" s="18"/>
    </row>
    <row r="281" spans="1:28" ht="26.25" x14ac:dyDescent="0.25">
      <c r="A281" s="47" t="s">
        <v>1276</v>
      </c>
      <c r="B281" s="91"/>
      <c r="C281" s="10"/>
      <c r="D281" s="42"/>
      <c r="E281" s="78"/>
      <c r="F281" s="78"/>
      <c r="G281" s="78"/>
      <c r="H281" s="78"/>
      <c r="I281" s="78"/>
      <c r="J281" s="47" t="s">
        <v>1463</v>
      </c>
      <c r="K281" s="79" t="s">
        <v>1413</v>
      </c>
      <c r="L281" s="47" t="s">
        <v>22</v>
      </c>
      <c r="M281" s="13"/>
      <c r="N281" s="10"/>
      <c r="O281" s="10"/>
      <c r="P281" s="10"/>
      <c r="Q281" s="78"/>
      <c r="R281" s="78"/>
      <c r="S281" s="78"/>
      <c r="T281" s="80" t="s">
        <v>101</v>
      </c>
      <c r="U281" s="2">
        <v>1977</v>
      </c>
      <c r="V281" s="2">
        <v>0.32</v>
      </c>
      <c r="W281" s="44" t="s">
        <v>210</v>
      </c>
      <c r="X281" s="17">
        <f t="shared" ref="X281:X282" si="38">V281</f>
        <v>0.32</v>
      </c>
      <c r="Y281" s="18"/>
      <c r="Z281" s="18"/>
      <c r="AA281" s="18"/>
      <c r="AB281" s="19">
        <v>800</v>
      </c>
    </row>
    <row r="282" spans="1:28" x14ac:dyDescent="0.25">
      <c r="A282" s="3"/>
      <c r="B282" s="91"/>
      <c r="C282" s="10"/>
      <c r="D282" s="42"/>
      <c r="E282" s="78"/>
      <c r="F282" s="78"/>
      <c r="G282" s="78"/>
      <c r="H282" s="78"/>
      <c r="I282" s="78"/>
      <c r="J282" s="123"/>
      <c r="K282" s="10"/>
      <c r="L282" s="10"/>
      <c r="M282" s="13"/>
      <c r="N282" s="10"/>
      <c r="O282" s="10"/>
      <c r="P282" s="10"/>
      <c r="Q282" s="78"/>
      <c r="R282" s="78"/>
      <c r="S282" s="78"/>
      <c r="T282" s="80" t="s">
        <v>102</v>
      </c>
      <c r="U282" s="2">
        <v>1977</v>
      </c>
      <c r="V282" s="2">
        <v>0.37</v>
      </c>
      <c r="W282" s="44" t="s">
        <v>201</v>
      </c>
      <c r="X282" s="17">
        <f t="shared" si="38"/>
        <v>0.37</v>
      </c>
      <c r="Y282" s="18"/>
      <c r="Z282" s="18"/>
      <c r="AA282" s="18"/>
      <c r="AB282" s="18"/>
    </row>
    <row r="283" spans="1:28" x14ac:dyDescent="0.25">
      <c r="A283" s="3"/>
      <c r="B283" s="91"/>
      <c r="C283" s="10"/>
      <c r="D283" s="42"/>
      <c r="E283" s="78"/>
      <c r="F283" s="78"/>
      <c r="G283" s="78"/>
      <c r="H283" s="78"/>
      <c r="I283" s="78"/>
      <c r="J283" s="123"/>
      <c r="K283" s="10"/>
      <c r="L283" s="10"/>
      <c r="M283" s="13"/>
      <c r="N283" s="10"/>
      <c r="O283" s="10"/>
      <c r="P283" s="10"/>
      <c r="Q283" s="78"/>
      <c r="R283" s="78"/>
      <c r="S283" s="78"/>
      <c r="T283" s="6" t="s">
        <v>612</v>
      </c>
      <c r="U283" s="95">
        <v>1975</v>
      </c>
      <c r="V283" s="103" t="s">
        <v>613</v>
      </c>
      <c r="W283" s="44" t="s">
        <v>614</v>
      </c>
      <c r="X283" s="18"/>
      <c r="Y283" s="22">
        <v>0.14000000000000001</v>
      </c>
      <c r="Z283" s="18"/>
      <c r="AA283" s="18"/>
      <c r="AB283" s="18"/>
    </row>
    <row r="284" spans="1:28" x14ac:dyDescent="0.25">
      <c r="A284" s="3"/>
      <c r="B284" s="91"/>
      <c r="C284" s="10"/>
      <c r="D284" s="42"/>
      <c r="E284" s="78"/>
      <c r="F284" s="78"/>
      <c r="G284" s="78"/>
      <c r="H284" s="78"/>
      <c r="I284" s="78"/>
      <c r="J284" s="123"/>
      <c r="K284" s="10"/>
      <c r="L284" s="10"/>
      <c r="M284" s="13"/>
      <c r="N284" s="10"/>
      <c r="O284" s="10"/>
      <c r="P284" s="10"/>
      <c r="Q284" s="78"/>
      <c r="R284" s="78"/>
      <c r="S284" s="78"/>
      <c r="T284" s="6" t="s">
        <v>469</v>
      </c>
      <c r="U284" s="95">
        <v>1975</v>
      </c>
      <c r="V284" s="104">
        <v>0.03</v>
      </c>
      <c r="W284" s="44" t="s">
        <v>614</v>
      </c>
      <c r="X284" s="18"/>
      <c r="Y284" s="18">
        <f>V284</f>
        <v>0.03</v>
      </c>
      <c r="Z284" s="18"/>
      <c r="AA284" s="18"/>
      <c r="AB284" s="18"/>
    </row>
    <row r="285" spans="1:28" x14ac:dyDescent="0.25">
      <c r="A285" s="3"/>
      <c r="B285" s="91"/>
      <c r="C285" s="10"/>
      <c r="D285" s="42"/>
      <c r="E285" s="78"/>
      <c r="F285" s="78"/>
      <c r="G285" s="78"/>
      <c r="H285" s="78"/>
      <c r="I285" s="78"/>
      <c r="J285" s="123"/>
      <c r="K285" s="10"/>
      <c r="L285" s="10"/>
      <c r="M285" s="13"/>
      <c r="N285" s="10"/>
      <c r="O285" s="10"/>
      <c r="P285" s="10"/>
      <c r="Q285" s="78"/>
      <c r="R285" s="78"/>
      <c r="S285" s="78"/>
      <c r="T285" s="6" t="s">
        <v>469</v>
      </c>
      <c r="U285" s="95">
        <v>1975</v>
      </c>
      <c r="V285" s="104">
        <v>0.02</v>
      </c>
      <c r="W285" s="38" t="s">
        <v>614</v>
      </c>
      <c r="X285" s="18"/>
      <c r="Y285" s="18">
        <f t="shared" ref="Y285:Y299" si="39">V285</f>
        <v>0.02</v>
      </c>
      <c r="Z285" s="18"/>
      <c r="AA285" s="18"/>
      <c r="AB285" s="18"/>
    </row>
    <row r="286" spans="1:28" x14ac:dyDescent="0.25">
      <c r="A286" s="3"/>
      <c r="B286" s="91"/>
      <c r="C286" s="10"/>
      <c r="D286" s="42"/>
      <c r="E286" s="78"/>
      <c r="F286" s="78"/>
      <c r="G286" s="78"/>
      <c r="H286" s="78"/>
      <c r="I286" s="78"/>
      <c r="J286" s="123"/>
      <c r="K286" s="10"/>
      <c r="L286" s="10"/>
      <c r="M286" s="13"/>
      <c r="N286" s="10"/>
      <c r="O286" s="10"/>
      <c r="P286" s="10"/>
      <c r="Q286" s="78"/>
      <c r="R286" s="78"/>
      <c r="S286" s="78"/>
      <c r="T286" s="6" t="s">
        <v>615</v>
      </c>
      <c r="U286" s="95">
        <v>1975</v>
      </c>
      <c r="V286" s="104">
        <v>0.06</v>
      </c>
      <c r="W286" s="38" t="s">
        <v>614</v>
      </c>
      <c r="X286" s="18"/>
      <c r="Y286" s="18">
        <f t="shared" si="39"/>
        <v>0.06</v>
      </c>
      <c r="Z286" s="18"/>
      <c r="AA286" s="18"/>
      <c r="AB286" s="18"/>
    </row>
    <row r="287" spans="1:28" x14ac:dyDescent="0.25">
      <c r="A287" s="3"/>
      <c r="B287" s="91"/>
      <c r="C287" s="10"/>
      <c r="D287" s="42"/>
      <c r="E287" s="78"/>
      <c r="F287" s="78"/>
      <c r="G287" s="78"/>
      <c r="H287" s="78"/>
      <c r="I287" s="78"/>
      <c r="J287" s="123"/>
      <c r="K287" s="10"/>
      <c r="L287" s="10"/>
      <c r="M287" s="13"/>
      <c r="N287" s="10"/>
      <c r="O287" s="10"/>
      <c r="P287" s="10"/>
      <c r="Q287" s="78"/>
      <c r="R287" s="78"/>
      <c r="S287" s="78"/>
      <c r="T287" s="6" t="s">
        <v>365</v>
      </c>
      <c r="U287" s="95">
        <v>1977</v>
      </c>
      <c r="V287" s="104">
        <v>6.4000000000000001E-2</v>
      </c>
      <c r="W287" s="38" t="s">
        <v>343</v>
      </c>
      <c r="X287" s="18"/>
      <c r="Y287" s="18">
        <f t="shared" si="39"/>
        <v>6.4000000000000001E-2</v>
      </c>
      <c r="Z287" s="18"/>
      <c r="AA287" s="18"/>
      <c r="AB287" s="18"/>
    </row>
    <row r="288" spans="1:28" x14ac:dyDescent="0.25">
      <c r="A288" s="3"/>
      <c r="B288" s="91"/>
      <c r="C288" s="10"/>
      <c r="D288" s="42"/>
      <c r="E288" s="78"/>
      <c r="F288" s="78"/>
      <c r="G288" s="78"/>
      <c r="H288" s="78"/>
      <c r="I288" s="78"/>
      <c r="J288" s="123"/>
      <c r="K288" s="10"/>
      <c r="L288" s="10"/>
      <c r="M288" s="13"/>
      <c r="N288" s="10"/>
      <c r="O288" s="10"/>
      <c r="P288" s="10"/>
      <c r="Q288" s="78"/>
      <c r="R288" s="78"/>
      <c r="S288" s="78"/>
      <c r="T288" s="6" t="s">
        <v>616</v>
      </c>
      <c r="U288" s="95">
        <v>1977</v>
      </c>
      <c r="V288" s="104">
        <v>0.10199999999999999</v>
      </c>
      <c r="W288" s="38" t="s">
        <v>343</v>
      </c>
      <c r="X288" s="18"/>
      <c r="Y288" s="18">
        <f t="shared" si="39"/>
        <v>0.10199999999999999</v>
      </c>
      <c r="Z288" s="18"/>
      <c r="AA288" s="18"/>
      <c r="AB288" s="18"/>
    </row>
    <row r="289" spans="1:28" x14ac:dyDescent="0.25">
      <c r="A289" s="3"/>
      <c r="B289" s="91"/>
      <c r="C289" s="10"/>
      <c r="D289" s="42"/>
      <c r="E289" s="78"/>
      <c r="F289" s="78"/>
      <c r="G289" s="78"/>
      <c r="H289" s="78"/>
      <c r="I289" s="78"/>
      <c r="J289" s="123"/>
      <c r="K289" s="10"/>
      <c r="L289" s="10"/>
      <c r="M289" s="13"/>
      <c r="N289" s="10"/>
      <c r="O289" s="10"/>
      <c r="P289" s="10"/>
      <c r="Q289" s="78"/>
      <c r="R289" s="78"/>
      <c r="S289" s="78"/>
      <c r="T289" s="6" t="s">
        <v>617</v>
      </c>
      <c r="U289" s="127">
        <v>1975</v>
      </c>
      <c r="V289" s="104">
        <v>5.7000000000000002E-2</v>
      </c>
      <c r="W289" s="38" t="s">
        <v>309</v>
      </c>
      <c r="X289" s="18"/>
      <c r="Y289" s="18">
        <f t="shared" si="39"/>
        <v>5.7000000000000002E-2</v>
      </c>
      <c r="Z289" s="18"/>
      <c r="AA289" s="18"/>
      <c r="AB289" s="18"/>
    </row>
    <row r="290" spans="1:28" x14ac:dyDescent="0.25">
      <c r="A290" s="3"/>
      <c r="B290" s="91"/>
      <c r="C290" s="10"/>
      <c r="D290" s="42"/>
      <c r="E290" s="78"/>
      <c r="F290" s="78"/>
      <c r="G290" s="78"/>
      <c r="H290" s="78"/>
      <c r="I290" s="78"/>
      <c r="J290" s="123"/>
      <c r="K290" s="10"/>
      <c r="L290" s="10"/>
      <c r="M290" s="13"/>
      <c r="N290" s="10"/>
      <c r="O290" s="10"/>
      <c r="P290" s="10"/>
      <c r="Q290" s="78"/>
      <c r="R290" s="78"/>
      <c r="S290" s="78"/>
      <c r="T290" s="6" t="s">
        <v>258</v>
      </c>
      <c r="U290" s="95">
        <v>1975</v>
      </c>
      <c r="V290" s="104">
        <v>5.1999999999999998E-2</v>
      </c>
      <c r="W290" s="44" t="s">
        <v>274</v>
      </c>
      <c r="X290" s="18"/>
      <c r="Y290" s="18">
        <f t="shared" si="39"/>
        <v>5.1999999999999998E-2</v>
      </c>
      <c r="Z290" s="18"/>
      <c r="AA290" s="18"/>
      <c r="AB290" s="18"/>
    </row>
    <row r="291" spans="1:28" x14ac:dyDescent="0.25">
      <c r="A291" s="3"/>
      <c r="B291" s="91"/>
      <c r="C291" s="10"/>
      <c r="D291" s="42"/>
      <c r="E291" s="78"/>
      <c r="F291" s="78"/>
      <c r="G291" s="78"/>
      <c r="H291" s="78"/>
      <c r="I291" s="78"/>
      <c r="J291" s="123"/>
      <c r="K291" s="10"/>
      <c r="L291" s="10"/>
      <c r="M291" s="13"/>
      <c r="N291" s="10"/>
      <c r="O291" s="10"/>
      <c r="P291" s="10"/>
      <c r="Q291" s="78"/>
      <c r="R291" s="78"/>
      <c r="S291" s="78"/>
      <c r="T291" s="6" t="s">
        <v>1197</v>
      </c>
      <c r="U291" s="95">
        <v>1975</v>
      </c>
      <c r="V291" s="104">
        <v>3.5000000000000003E-2</v>
      </c>
      <c r="W291" s="38" t="s">
        <v>358</v>
      </c>
      <c r="X291" s="18"/>
      <c r="Y291" s="18">
        <f t="shared" si="39"/>
        <v>3.5000000000000003E-2</v>
      </c>
      <c r="Z291" s="18"/>
      <c r="AA291" s="18"/>
      <c r="AB291" s="18"/>
    </row>
    <row r="292" spans="1:28" x14ac:dyDescent="0.25">
      <c r="A292" s="3"/>
      <c r="B292" s="91"/>
      <c r="C292" s="10"/>
      <c r="D292" s="42"/>
      <c r="E292" s="78"/>
      <c r="F292" s="78"/>
      <c r="G292" s="78"/>
      <c r="H292" s="78"/>
      <c r="I292" s="78"/>
      <c r="J292" s="123"/>
      <c r="K292" s="10"/>
      <c r="L292" s="10"/>
      <c r="M292" s="13"/>
      <c r="N292" s="10"/>
      <c r="O292" s="10"/>
      <c r="P292" s="10"/>
      <c r="Q292" s="78"/>
      <c r="R292" s="78"/>
      <c r="S292" s="78"/>
      <c r="T292" s="6" t="s">
        <v>618</v>
      </c>
      <c r="U292" s="95">
        <v>1975</v>
      </c>
      <c r="V292" s="104">
        <v>5.7000000000000002E-2</v>
      </c>
      <c r="W292" s="44" t="s">
        <v>619</v>
      </c>
      <c r="X292" s="18"/>
      <c r="Y292" s="18">
        <f t="shared" si="39"/>
        <v>5.7000000000000002E-2</v>
      </c>
      <c r="Z292" s="18"/>
      <c r="AA292" s="18"/>
      <c r="AB292" s="18"/>
    </row>
    <row r="293" spans="1:28" x14ac:dyDescent="0.25">
      <c r="A293" s="3"/>
      <c r="B293" s="91"/>
      <c r="C293" s="10"/>
      <c r="D293" s="42"/>
      <c r="E293" s="78"/>
      <c r="F293" s="78"/>
      <c r="G293" s="78"/>
      <c r="H293" s="78"/>
      <c r="I293" s="78"/>
      <c r="J293" s="123"/>
      <c r="K293" s="10"/>
      <c r="L293" s="10"/>
      <c r="M293" s="13"/>
      <c r="N293" s="10"/>
      <c r="O293" s="10"/>
      <c r="P293" s="10"/>
      <c r="Q293" s="78"/>
      <c r="R293" s="78"/>
      <c r="S293" s="78"/>
      <c r="T293" s="6" t="s">
        <v>620</v>
      </c>
      <c r="U293" s="95">
        <v>1975</v>
      </c>
      <c r="V293" s="104">
        <v>7.0999999999999994E-2</v>
      </c>
      <c r="W293" s="38" t="s">
        <v>619</v>
      </c>
      <c r="X293" s="18"/>
      <c r="Y293" s="18">
        <f t="shared" si="39"/>
        <v>7.0999999999999994E-2</v>
      </c>
      <c r="Z293" s="18"/>
      <c r="AA293" s="18"/>
      <c r="AB293" s="18"/>
    </row>
    <row r="294" spans="1:28" x14ac:dyDescent="0.25">
      <c r="A294" s="3"/>
      <c r="B294" s="91"/>
      <c r="C294" s="10"/>
      <c r="D294" s="42"/>
      <c r="E294" s="78"/>
      <c r="F294" s="78"/>
      <c r="G294" s="78"/>
      <c r="H294" s="78"/>
      <c r="I294" s="78"/>
      <c r="J294" s="123"/>
      <c r="K294" s="10"/>
      <c r="L294" s="10"/>
      <c r="M294" s="13"/>
      <c r="N294" s="10"/>
      <c r="O294" s="10"/>
      <c r="P294" s="10"/>
      <c r="Q294" s="78"/>
      <c r="R294" s="78"/>
      <c r="S294" s="78"/>
      <c r="T294" s="6" t="s">
        <v>621</v>
      </c>
      <c r="U294" s="95">
        <v>1972</v>
      </c>
      <c r="V294" s="103" t="s">
        <v>622</v>
      </c>
      <c r="W294" s="38" t="s">
        <v>463</v>
      </c>
      <c r="X294" s="18"/>
      <c r="Y294" s="22">
        <v>0.224</v>
      </c>
      <c r="Z294" s="18"/>
      <c r="AA294" s="18"/>
      <c r="AB294" s="18"/>
    </row>
    <row r="295" spans="1:28" x14ac:dyDescent="0.25">
      <c r="A295" s="3"/>
      <c r="B295" s="91"/>
      <c r="C295" s="10"/>
      <c r="D295" s="42"/>
      <c r="E295" s="78"/>
      <c r="F295" s="78"/>
      <c r="G295" s="78"/>
      <c r="H295" s="78"/>
      <c r="I295" s="78"/>
      <c r="J295" s="123"/>
      <c r="K295" s="10"/>
      <c r="L295" s="10"/>
      <c r="M295" s="13"/>
      <c r="N295" s="10"/>
      <c r="O295" s="10"/>
      <c r="P295" s="10"/>
      <c r="Q295" s="78"/>
      <c r="R295" s="78"/>
      <c r="S295" s="78"/>
      <c r="T295" s="6" t="s">
        <v>279</v>
      </c>
      <c r="U295" s="95">
        <v>1972</v>
      </c>
      <c r="V295" s="104">
        <v>0.04</v>
      </c>
      <c r="W295" s="38" t="s">
        <v>463</v>
      </c>
      <c r="X295" s="18"/>
      <c r="Y295" s="18">
        <f t="shared" si="39"/>
        <v>0.04</v>
      </c>
      <c r="Z295" s="18"/>
      <c r="AA295" s="18"/>
      <c r="AB295" s="18"/>
    </row>
    <row r="296" spans="1:28" x14ac:dyDescent="0.25">
      <c r="A296" s="3"/>
      <c r="B296" s="91"/>
      <c r="C296" s="10"/>
      <c r="D296" s="42"/>
      <c r="E296" s="78"/>
      <c r="F296" s="78"/>
      <c r="G296" s="78"/>
      <c r="H296" s="78"/>
      <c r="I296" s="78"/>
      <c r="J296" s="123"/>
      <c r="K296" s="10"/>
      <c r="L296" s="10"/>
      <c r="M296" s="13"/>
      <c r="N296" s="10"/>
      <c r="O296" s="10"/>
      <c r="P296" s="10"/>
      <c r="Q296" s="78"/>
      <c r="R296" s="78"/>
      <c r="S296" s="78"/>
      <c r="T296" s="6" t="s">
        <v>623</v>
      </c>
      <c r="U296" s="95">
        <v>1974</v>
      </c>
      <c r="V296" s="104">
        <v>0.12</v>
      </c>
      <c r="W296" s="44" t="s">
        <v>309</v>
      </c>
      <c r="X296" s="18"/>
      <c r="Y296" s="18">
        <f t="shared" si="39"/>
        <v>0.12</v>
      </c>
      <c r="Z296" s="18"/>
      <c r="AA296" s="18"/>
      <c r="AB296" s="18"/>
    </row>
    <row r="297" spans="1:28" x14ac:dyDescent="0.25">
      <c r="A297" s="3"/>
      <c r="B297" s="91"/>
      <c r="C297" s="10"/>
      <c r="D297" s="42"/>
      <c r="E297" s="78"/>
      <c r="F297" s="78"/>
      <c r="G297" s="78"/>
      <c r="H297" s="78"/>
      <c r="I297" s="78"/>
      <c r="J297" s="123"/>
      <c r="K297" s="10"/>
      <c r="L297" s="10"/>
      <c r="M297" s="13"/>
      <c r="N297" s="10"/>
      <c r="O297" s="10"/>
      <c r="P297" s="10"/>
      <c r="Q297" s="78"/>
      <c r="R297" s="78"/>
      <c r="S297" s="78"/>
      <c r="T297" s="6" t="s">
        <v>624</v>
      </c>
      <c r="U297" s="95">
        <v>1974</v>
      </c>
      <c r="V297" s="104">
        <v>9.8000000000000004E-2</v>
      </c>
      <c r="W297" s="38" t="s">
        <v>309</v>
      </c>
      <c r="X297" s="18"/>
      <c r="Y297" s="18">
        <f t="shared" si="39"/>
        <v>9.8000000000000004E-2</v>
      </c>
      <c r="Z297" s="18"/>
      <c r="AA297" s="18"/>
      <c r="AB297" s="18"/>
    </row>
    <row r="298" spans="1:28" x14ac:dyDescent="0.25">
      <c r="A298" s="3"/>
      <c r="B298" s="91"/>
      <c r="C298" s="10"/>
      <c r="D298" s="42"/>
      <c r="E298" s="78"/>
      <c r="F298" s="78"/>
      <c r="G298" s="78"/>
      <c r="H298" s="78"/>
      <c r="I298" s="78"/>
      <c r="J298" s="123"/>
      <c r="K298" s="10"/>
      <c r="L298" s="10"/>
      <c r="M298" s="13"/>
      <c r="N298" s="10"/>
      <c r="O298" s="10"/>
      <c r="P298" s="10"/>
      <c r="Q298" s="78"/>
      <c r="R298" s="78"/>
      <c r="S298" s="78"/>
      <c r="T298" s="6" t="s">
        <v>625</v>
      </c>
      <c r="U298" s="95">
        <v>1975</v>
      </c>
      <c r="V298" s="104">
        <v>8.6999999999999994E-2</v>
      </c>
      <c r="W298" s="38" t="s">
        <v>339</v>
      </c>
      <c r="X298" s="18"/>
      <c r="Y298" s="18">
        <f t="shared" si="39"/>
        <v>8.6999999999999994E-2</v>
      </c>
      <c r="Z298" s="18"/>
      <c r="AA298" s="18"/>
      <c r="AB298" s="18"/>
    </row>
    <row r="299" spans="1:28" x14ac:dyDescent="0.25">
      <c r="A299" s="3"/>
      <c r="B299" s="91"/>
      <c r="C299" s="10"/>
      <c r="D299" s="42"/>
      <c r="E299" s="78"/>
      <c r="F299" s="78"/>
      <c r="G299" s="78"/>
      <c r="H299" s="78"/>
      <c r="I299" s="78"/>
      <c r="J299" s="123"/>
      <c r="K299" s="10"/>
      <c r="L299" s="10"/>
      <c r="M299" s="13"/>
      <c r="N299" s="10"/>
      <c r="O299" s="10"/>
      <c r="P299" s="10"/>
      <c r="Q299" s="78"/>
      <c r="R299" s="78"/>
      <c r="S299" s="78"/>
      <c r="T299" s="6" t="s">
        <v>332</v>
      </c>
      <c r="U299" s="95">
        <v>1975</v>
      </c>
      <c r="V299" s="104">
        <v>0.13300000000000001</v>
      </c>
      <c r="W299" s="44" t="s">
        <v>339</v>
      </c>
      <c r="X299" s="18"/>
      <c r="Y299" s="18">
        <f t="shared" si="39"/>
        <v>0.13300000000000001</v>
      </c>
      <c r="Z299" s="18"/>
      <c r="AA299" s="18"/>
      <c r="AB299" s="18"/>
    </row>
    <row r="300" spans="1:28" x14ac:dyDescent="0.25">
      <c r="A300" s="3"/>
      <c r="B300" s="91"/>
      <c r="C300" s="10"/>
      <c r="D300" s="42"/>
      <c r="E300" s="78"/>
      <c r="F300" s="78"/>
      <c r="G300" s="78"/>
      <c r="H300" s="78"/>
      <c r="I300" s="78"/>
      <c r="J300" s="123"/>
      <c r="K300" s="10"/>
      <c r="L300" s="10"/>
      <c r="M300" s="13"/>
      <c r="N300" s="10"/>
      <c r="O300" s="10"/>
      <c r="P300" s="10"/>
      <c r="Q300" s="78"/>
      <c r="R300" s="78"/>
      <c r="S300" s="78"/>
      <c r="T300" s="6" t="s">
        <v>626</v>
      </c>
      <c r="U300" s="95">
        <v>1972</v>
      </c>
      <c r="V300" s="103" t="s">
        <v>627</v>
      </c>
      <c r="W300" s="44" t="s">
        <v>397</v>
      </c>
      <c r="X300" s="18"/>
      <c r="Y300" s="22">
        <v>0.184</v>
      </c>
      <c r="Z300" s="18"/>
      <c r="AA300" s="18"/>
      <c r="AB300" s="18"/>
    </row>
    <row r="301" spans="1:28" x14ac:dyDescent="0.25">
      <c r="A301" s="3"/>
      <c r="B301" s="91"/>
      <c r="C301" s="10"/>
      <c r="D301" s="42"/>
      <c r="E301" s="78"/>
      <c r="F301" s="78"/>
      <c r="G301" s="78"/>
      <c r="H301" s="78"/>
      <c r="I301" s="78"/>
      <c r="J301" s="123"/>
      <c r="K301" s="10"/>
      <c r="L301" s="10"/>
      <c r="M301" s="13"/>
      <c r="N301" s="10"/>
      <c r="O301" s="10"/>
      <c r="P301" s="10"/>
      <c r="Q301" s="78"/>
      <c r="R301" s="78"/>
      <c r="S301" s="78"/>
      <c r="T301" s="6" t="s">
        <v>628</v>
      </c>
      <c r="U301" s="95">
        <v>1972</v>
      </c>
      <c r="V301" s="103" t="s">
        <v>629</v>
      </c>
      <c r="W301" s="44" t="s">
        <v>397</v>
      </c>
      <c r="X301" s="18"/>
      <c r="Y301" s="22">
        <v>0.44</v>
      </c>
      <c r="Z301" s="18"/>
      <c r="AA301" s="18"/>
      <c r="AB301" s="18"/>
    </row>
    <row r="302" spans="1:28" ht="26.25" x14ac:dyDescent="0.25">
      <c r="A302" s="47" t="s">
        <v>1258</v>
      </c>
      <c r="B302" s="91" t="s">
        <v>630</v>
      </c>
      <c r="C302" s="10"/>
      <c r="D302" s="42"/>
      <c r="E302" s="78"/>
      <c r="F302" s="78"/>
      <c r="G302" s="78"/>
      <c r="H302" s="78"/>
      <c r="I302" s="78"/>
      <c r="J302" s="47" t="s">
        <v>1517</v>
      </c>
      <c r="K302" s="79" t="s">
        <v>1417</v>
      </c>
      <c r="L302" s="47" t="s">
        <v>631</v>
      </c>
      <c r="M302" s="13"/>
      <c r="N302" s="101"/>
      <c r="O302" s="10"/>
      <c r="P302" s="10"/>
      <c r="Q302" s="78"/>
      <c r="R302" s="78"/>
      <c r="S302" s="78"/>
      <c r="T302" s="80" t="s">
        <v>103</v>
      </c>
      <c r="U302" s="2">
        <v>1982</v>
      </c>
      <c r="V302" s="2">
        <v>3.4889999999999999</v>
      </c>
      <c r="W302" s="44" t="s">
        <v>220</v>
      </c>
      <c r="X302" s="17">
        <f t="shared" ref="X302" si="40">V302</f>
        <v>3.4889999999999999</v>
      </c>
      <c r="Y302" s="18"/>
      <c r="Z302" s="18"/>
      <c r="AA302" s="18"/>
      <c r="AB302" s="19">
        <v>250</v>
      </c>
    </row>
    <row r="303" spans="1:28" x14ac:dyDescent="0.25">
      <c r="A303" s="47"/>
      <c r="B303" s="91"/>
      <c r="C303" s="10"/>
      <c r="D303" s="42"/>
      <c r="E303" s="78"/>
      <c r="F303" s="78"/>
      <c r="G303" s="78"/>
      <c r="H303" s="78"/>
      <c r="I303" s="78"/>
      <c r="J303" s="123"/>
      <c r="K303" s="10"/>
      <c r="L303" s="10"/>
      <c r="M303" s="5" t="s">
        <v>634</v>
      </c>
      <c r="N303" s="2">
        <v>1963</v>
      </c>
      <c r="O303" s="2">
        <v>0.11899999999999999</v>
      </c>
      <c r="P303" s="47" t="s">
        <v>1377</v>
      </c>
      <c r="Q303" s="2">
        <v>5</v>
      </c>
      <c r="R303" s="47"/>
      <c r="S303" s="2">
        <v>5</v>
      </c>
      <c r="T303" s="6" t="s">
        <v>632</v>
      </c>
      <c r="U303" s="95">
        <v>2005</v>
      </c>
      <c r="V303" s="104">
        <v>7.0000000000000007E-2</v>
      </c>
      <c r="W303" s="44" t="s">
        <v>633</v>
      </c>
      <c r="X303" s="18"/>
      <c r="Y303" s="18">
        <v>7.0000000000000007E-2</v>
      </c>
      <c r="Z303" s="18"/>
      <c r="AA303" s="21">
        <f>O303</f>
        <v>0.11899999999999999</v>
      </c>
      <c r="AB303" s="18"/>
    </row>
    <row r="304" spans="1:28" x14ac:dyDescent="0.25">
      <c r="A304" s="12"/>
      <c r="B304" s="91"/>
      <c r="C304" s="10"/>
      <c r="D304" s="42"/>
      <c r="E304" s="78"/>
      <c r="F304" s="78"/>
      <c r="G304" s="78"/>
      <c r="H304" s="78"/>
      <c r="I304" s="78"/>
      <c r="J304" s="123"/>
      <c r="K304" s="10"/>
      <c r="L304" s="10"/>
      <c r="M304" s="13"/>
      <c r="N304" s="10"/>
      <c r="O304" s="10"/>
      <c r="P304" s="10"/>
      <c r="Q304" s="78"/>
      <c r="R304" s="78"/>
      <c r="S304" s="78"/>
      <c r="T304" s="6" t="s">
        <v>1198</v>
      </c>
      <c r="U304" s="95">
        <v>1985</v>
      </c>
      <c r="V304" s="104">
        <v>0.36</v>
      </c>
      <c r="W304" s="44" t="s">
        <v>339</v>
      </c>
      <c r="X304" s="18"/>
      <c r="Y304" s="18">
        <v>0.36</v>
      </c>
      <c r="Z304" s="18"/>
      <c r="AA304" s="18"/>
      <c r="AB304" s="18"/>
    </row>
    <row r="305" spans="1:28" x14ac:dyDescent="0.25">
      <c r="A305" s="12"/>
      <c r="B305" s="91"/>
      <c r="C305" s="10"/>
      <c r="D305" s="42"/>
      <c r="E305" s="78"/>
      <c r="F305" s="78"/>
      <c r="G305" s="78"/>
      <c r="H305" s="78"/>
      <c r="I305" s="78"/>
      <c r="J305" s="123"/>
      <c r="K305" s="10"/>
      <c r="L305" s="10"/>
      <c r="M305" s="13"/>
      <c r="N305" s="10"/>
      <c r="O305" s="10"/>
      <c r="P305" s="10"/>
      <c r="Q305" s="78"/>
      <c r="R305" s="78"/>
      <c r="S305" s="78"/>
      <c r="T305" s="6" t="s">
        <v>636</v>
      </c>
      <c r="U305" s="95">
        <v>1986</v>
      </c>
      <c r="V305" s="104">
        <v>7.0000000000000007E-2</v>
      </c>
      <c r="W305" s="44" t="s">
        <v>637</v>
      </c>
      <c r="X305" s="18"/>
      <c r="Y305" s="18">
        <v>7.0000000000000007E-2</v>
      </c>
      <c r="Z305" s="18"/>
      <c r="AA305" s="18"/>
      <c r="AB305" s="18"/>
    </row>
    <row r="306" spans="1:28" x14ac:dyDescent="0.25">
      <c r="A306" s="12"/>
      <c r="B306" s="91"/>
      <c r="C306" s="10"/>
      <c r="D306" s="42"/>
      <c r="E306" s="78"/>
      <c r="F306" s="78"/>
      <c r="G306" s="78"/>
      <c r="H306" s="78"/>
      <c r="I306" s="78"/>
      <c r="J306" s="123"/>
      <c r="K306" s="10"/>
      <c r="L306" s="10"/>
      <c r="M306" s="13"/>
      <c r="N306" s="10"/>
      <c r="O306" s="10"/>
      <c r="P306" s="10"/>
      <c r="Q306" s="78"/>
      <c r="R306" s="78"/>
      <c r="S306" s="78"/>
      <c r="T306" s="6" t="s">
        <v>638</v>
      </c>
      <c r="U306" s="95">
        <v>1987</v>
      </c>
      <c r="V306" s="104">
        <v>0.22</v>
      </c>
      <c r="W306" s="44" t="s">
        <v>639</v>
      </c>
      <c r="X306" s="18"/>
      <c r="Y306" s="18">
        <v>0.22</v>
      </c>
      <c r="Z306" s="18"/>
      <c r="AA306" s="18"/>
      <c r="AB306" s="18"/>
    </row>
    <row r="307" spans="1:28" ht="25.5" x14ac:dyDescent="0.25">
      <c r="A307" s="47" t="s">
        <v>1277</v>
      </c>
      <c r="B307" s="91"/>
      <c r="C307" s="12">
        <v>2006</v>
      </c>
      <c r="D307" s="13" t="s">
        <v>105</v>
      </c>
      <c r="E307" s="12">
        <v>0.373</v>
      </c>
      <c r="F307" s="3" t="s">
        <v>1572</v>
      </c>
      <c r="G307" s="3">
        <v>9</v>
      </c>
      <c r="H307" s="3"/>
      <c r="I307" s="3">
        <v>9</v>
      </c>
      <c r="J307" s="123"/>
      <c r="K307" s="10"/>
      <c r="L307" s="10"/>
      <c r="M307" s="13"/>
      <c r="N307" s="10"/>
      <c r="O307" s="10"/>
      <c r="P307" s="10"/>
      <c r="Q307" s="78"/>
      <c r="R307" s="78"/>
      <c r="S307" s="78"/>
      <c r="T307" s="39" t="s">
        <v>104</v>
      </c>
      <c r="U307" s="2">
        <v>1984</v>
      </c>
      <c r="V307" s="2">
        <v>0.625</v>
      </c>
      <c r="W307" s="44" t="s">
        <v>221</v>
      </c>
      <c r="X307" s="17">
        <f t="shared" ref="X307" si="41">V307</f>
        <v>0.625</v>
      </c>
      <c r="Y307" s="18"/>
      <c r="Z307" s="18">
        <f t="shared" ref="Z307" si="42">E307</f>
        <v>0.373</v>
      </c>
      <c r="AA307" s="18"/>
      <c r="AB307" s="18"/>
    </row>
    <row r="308" spans="1:28" x14ac:dyDescent="0.25">
      <c r="A308" s="12"/>
      <c r="B308" s="91"/>
      <c r="C308" s="10"/>
      <c r="D308" s="42"/>
      <c r="E308" s="78"/>
      <c r="F308" s="78"/>
      <c r="G308" s="78"/>
      <c r="H308" s="78"/>
      <c r="I308" s="78"/>
      <c r="J308" s="123"/>
      <c r="K308" s="10"/>
      <c r="L308" s="10"/>
      <c r="M308" s="13"/>
      <c r="N308" s="10"/>
      <c r="O308" s="10"/>
      <c r="P308" s="10"/>
      <c r="Q308" s="78"/>
      <c r="R308" s="78"/>
      <c r="S308" s="78"/>
      <c r="T308" s="13" t="s">
        <v>106</v>
      </c>
      <c r="U308" s="12">
        <v>2005</v>
      </c>
      <c r="V308" s="12">
        <v>0.13300000000000001</v>
      </c>
      <c r="W308" s="106" t="s">
        <v>222</v>
      </c>
      <c r="X308" s="17">
        <f t="shared" ref="X308" si="43">V308</f>
        <v>0.13300000000000001</v>
      </c>
      <c r="Y308" s="18"/>
      <c r="Z308" s="18"/>
      <c r="AA308" s="18"/>
      <c r="AB308" s="18"/>
    </row>
    <row r="309" spans="1:28" ht="26.25" x14ac:dyDescent="0.25">
      <c r="A309" s="12" t="s">
        <v>1278</v>
      </c>
      <c r="B309" s="91"/>
      <c r="C309" s="10"/>
      <c r="D309" s="42"/>
      <c r="E309" s="78"/>
      <c r="F309" s="78"/>
      <c r="G309" s="78"/>
      <c r="H309" s="78"/>
      <c r="I309" s="78"/>
      <c r="J309" s="47" t="s">
        <v>1464</v>
      </c>
      <c r="K309" s="79" t="s">
        <v>1413</v>
      </c>
      <c r="L309" s="47" t="s">
        <v>22</v>
      </c>
      <c r="M309" s="13"/>
      <c r="N309" s="10"/>
      <c r="O309" s="10"/>
      <c r="P309" s="10"/>
      <c r="Q309" s="78"/>
      <c r="R309" s="78"/>
      <c r="S309" s="78"/>
      <c r="T309" s="80" t="s">
        <v>108</v>
      </c>
      <c r="U309" s="2">
        <v>1983</v>
      </c>
      <c r="V309" s="2">
        <v>0.35</v>
      </c>
      <c r="W309" s="44" t="s">
        <v>210</v>
      </c>
      <c r="X309" s="17">
        <f t="shared" ref="X309:X311" si="44">V309</f>
        <v>0.35</v>
      </c>
      <c r="Y309" s="18"/>
      <c r="Z309" s="18"/>
      <c r="AA309" s="18"/>
      <c r="AB309" s="19">
        <v>800</v>
      </c>
    </row>
    <row r="310" spans="1:28" x14ac:dyDescent="0.25">
      <c r="A310" s="12"/>
      <c r="B310" s="91"/>
      <c r="C310" s="10"/>
      <c r="D310" s="42"/>
      <c r="E310" s="78"/>
      <c r="F310" s="78"/>
      <c r="G310" s="78"/>
      <c r="H310" s="78"/>
      <c r="I310" s="78"/>
      <c r="J310" s="123"/>
      <c r="K310" s="10"/>
      <c r="L310" s="10"/>
      <c r="M310" s="13"/>
      <c r="N310" s="10"/>
      <c r="O310" s="10"/>
      <c r="P310" s="10"/>
      <c r="Q310" s="78"/>
      <c r="R310" s="78"/>
      <c r="S310" s="78"/>
      <c r="T310" s="80" t="s">
        <v>109</v>
      </c>
      <c r="U310" s="2">
        <v>1981</v>
      </c>
      <c r="V310" s="2">
        <v>0.46</v>
      </c>
      <c r="W310" s="44" t="s">
        <v>224</v>
      </c>
      <c r="X310" s="17">
        <f t="shared" si="44"/>
        <v>0.46</v>
      </c>
      <c r="Y310" s="18"/>
      <c r="Z310" s="18"/>
      <c r="AA310" s="18"/>
      <c r="AB310" s="18"/>
    </row>
    <row r="311" spans="1:28" x14ac:dyDescent="0.25">
      <c r="A311" s="12"/>
      <c r="B311" s="91"/>
      <c r="C311" s="10"/>
      <c r="D311" s="42"/>
      <c r="E311" s="78"/>
      <c r="F311" s="78"/>
      <c r="G311" s="78"/>
      <c r="H311" s="78"/>
      <c r="I311" s="78"/>
      <c r="J311" s="123"/>
      <c r="K311" s="10"/>
      <c r="L311" s="10"/>
      <c r="M311" s="13"/>
      <c r="N311" s="10"/>
      <c r="O311" s="10"/>
      <c r="P311" s="10"/>
      <c r="Q311" s="78"/>
      <c r="R311" s="78"/>
      <c r="S311" s="78"/>
      <c r="T311" s="80" t="s">
        <v>110</v>
      </c>
      <c r="U311" s="2">
        <v>1983</v>
      </c>
      <c r="V311" s="2">
        <v>0.4</v>
      </c>
      <c r="W311" s="44" t="s">
        <v>218</v>
      </c>
      <c r="X311" s="17">
        <f t="shared" si="44"/>
        <v>0.4</v>
      </c>
      <c r="Y311" s="18"/>
      <c r="Z311" s="18"/>
      <c r="AA311" s="18"/>
      <c r="AB311" s="18"/>
    </row>
    <row r="312" spans="1:28" ht="25.5" x14ac:dyDescent="0.25">
      <c r="A312" s="12"/>
      <c r="B312" s="91"/>
      <c r="C312" s="10"/>
      <c r="D312" s="42"/>
      <c r="E312" s="78"/>
      <c r="F312" s="78"/>
      <c r="G312" s="78"/>
      <c r="H312" s="78"/>
      <c r="I312" s="78"/>
      <c r="J312" s="123"/>
      <c r="K312" s="10"/>
      <c r="L312" s="10"/>
      <c r="M312" s="13"/>
      <c r="N312" s="10"/>
      <c r="O312" s="10"/>
      <c r="P312" s="10"/>
      <c r="Q312" s="78"/>
      <c r="R312" s="78"/>
      <c r="S312" s="78"/>
      <c r="T312" s="7" t="s">
        <v>534</v>
      </c>
      <c r="U312" s="2">
        <v>2003</v>
      </c>
      <c r="V312" s="47" t="s">
        <v>654</v>
      </c>
      <c r="W312" s="44" t="s">
        <v>655</v>
      </c>
      <c r="X312" s="18"/>
      <c r="Y312" s="22">
        <v>0.11700000000000001</v>
      </c>
      <c r="Z312" s="18"/>
      <c r="AA312" s="18"/>
      <c r="AB312" s="18"/>
    </row>
    <row r="313" spans="1:28" x14ac:dyDescent="0.25">
      <c r="A313" s="99"/>
      <c r="B313" s="91"/>
      <c r="C313" s="10"/>
      <c r="D313" s="42"/>
      <c r="E313" s="78"/>
      <c r="F313" s="78"/>
      <c r="G313" s="78"/>
      <c r="H313" s="78"/>
      <c r="I313" s="78"/>
      <c r="J313" s="123"/>
      <c r="K313" s="10"/>
      <c r="L313" s="10"/>
      <c r="M313" s="13"/>
      <c r="N313" s="10"/>
      <c r="O313" s="10"/>
      <c r="P313" s="10"/>
      <c r="Q313" s="78"/>
      <c r="R313" s="78"/>
      <c r="S313" s="78"/>
      <c r="T313" s="7" t="s">
        <v>650</v>
      </c>
      <c r="U313" s="2">
        <v>2003</v>
      </c>
      <c r="V313" s="47" t="s">
        <v>215</v>
      </c>
      <c r="W313" s="44" t="s">
        <v>633</v>
      </c>
      <c r="X313" s="18"/>
      <c r="Y313" s="22">
        <v>0.3</v>
      </c>
      <c r="Z313" s="18"/>
      <c r="AA313" s="18"/>
      <c r="AB313" s="18"/>
    </row>
    <row r="314" spans="1:28" x14ac:dyDescent="0.25">
      <c r="A314" s="78"/>
      <c r="B314" s="91"/>
      <c r="C314" s="10"/>
      <c r="D314" s="42"/>
      <c r="E314" s="78"/>
      <c r="F314" s="78"/>
      <c r="G314" s="78"/>
      <c r="H314" s="78"/>
      <c r="I314" s="78"/>
      <c r="J314" s="123"/>
      <c r="K314" s="10"/>
      <c r="L314" s="10"/>
      <c r="M314" s="13"/>
      <c r="N314" s="10"/>
      <c r="O314" s="10"/>
      <c r="P314" s="10"/>
      <c r="Q314" s="78"/>
      <c r="R314" s="78"/>
      <c r="S314" s="78"/>
      <c r="T314" s="7" t="s">
        <v>651</v>
      </c>
      <c r="U314" s="2">
        <v>1981</v>
      </c>
      <c r="V314" s="47" t="s">
        <v>535</v>
      </c>
      <c r="W314" s="44" t="s">
        <v>343</v>
      </c>
      <c r="X314" s="18"/>
      <c r="Y314" s="22">
        <v>0.15</v>
      </c>
      <c r="Z314" s="18"/>
      <c r="AA314" s="18"/>
      <c r="AB314" s="18"/>
    </row>
    <row r="315" spans="1:28" x14ac:dyDescent="0.25">
      <c r="A315" s="99"/>
      <c r="B315" s="91"/>
      <c r="C315" s="10"/>
      <c r="D315" s="42"/>
      <c r="E315" s="78"/>
      <c r="F315" s="78"/>
      <c r="G315" s="78"/>
      <c r="H315" s="78"/>
      <c r="I315" s="78"/>
      <c r="J315" s="123"/>
      <c r="K315" s="10"/>
      <c r="L315" s="10"/>
      <c r="M315" s="13"/>
      <c r="N315" s="10"/>
      <c r="O315" s="10"/>
      <c r="P315" s="10"/>
      <c r="Q315" s="78"/>
      <c r="R315" s="78"/>
      <c r="S315" s="78"/>
      <c r="T315" s="6" t="s">
        <v>652</v>
      </c>
      <c r="U315" s="95">
        <v>1985</v>
      </c>
      <c r="V315" s="47" t="s">
        <v>292</v>
      </c>
      <c r="W315" s="44" t="s">
        <v>526</v>
      </c>
      <c r="X315" s="18"/>
      <c r="Y315" s="22">
        <v>0.22</v>
      </c>
      <c r="Z315" s="18"/>
      <c r="AA315" s="18"/>
      <c r="AB315" s="18"/>
    </row>
    <row r="316" spans="1:28" x14ac:dyDescent="0.25">
      <c r="A316" s="12"/>
      <c r="B316" s="91"/>
      <c r="C316" s="10"/>
      <c r="D316" s="42"/>
      <c r="E316" s="78"/>
      <c r="F316" s="78"/>
      <c r="G316" s="78"/>
      <c r="H316" s="78"/>
      <c r="I316" s="78"/>
      <c r="J316" s="123"/>
      <c r="K316" s="10"/>
      <c r="L316" s="10"/>
      <c r="M316" s="13"/>
      <c r="N316" s="10"/>
      <c r="O316" s="10"/>
      <c r="P316" s="10"/>
      <c r="Q316" s="78"/>
      <c r="R316" s="78"/>
      <c r="S316" s="78"/>
      <c r="T316" s="6" t="s">
        <v>653</v>
      </c>
      <c r="U316" s="95">
        <v>1987</v>
      </c>
      <c r="V316" s="103" t="s">
        <v>530</v>
      </c>
      <c r="W316" s="44" t="s">
        <v>344</v>
      </c>
      <c r="X316" s="18"/>
      <c r="Y316" s="22">
        <v>0.25</v>
      </c>
      <c r="Z316" s="18"/>
      <c r="AA316" s="18"/>
      <c r="AB316" s="18"/>
    </row>
    <row r="317" spans="1:28" ht="26.25" x14ac:dyDescent="0.25">
      <c r="A317" s="47" t="s">
        <v>1279</v>
      </c>
      <c r="B317" s="91"/>
      <c r="C317" s="10"/>
      <c r="D317" s="42"/>
      <c r="E317" s="78"/>
      <c r="F317" s="78"/>
      <c r="G317" s="78"/>
      <c r="H317" s="78"/>
      <c r="I317" s="78"/>
      <c r="J317" s="47" t="s">
        <v>1465</v>
      </c>
      <c r="K317" s="79" t="s">
        <v>1413</v>
      </c>
      <c r="L317" s="47" t="s">
        <v>674</v>
      </c>
      <c r="M317" s="13"/>
      <c r="N317" s="10"/>
      <c r="O317" s="10"/>
      <c r="P317" s="10"/>
      <c r="Q317" s="78"/>
      <c r="R317" s="78"/>
      <c r="S317" s="78"/>
      <c r="T317" s="5" t="s">
        <v>111</v>
      </c>
      <c r="U317" s="95">
        <v>1983</v>
      </c>
      <c r="V317" s="2">
        <v>0.4</v>
      </c>
      <c r="W317" s="44" t="s">
        <v>218</v>
      </c>
      <c r="X317" s="17">
        <f t="shared" ref="X317" si="45">V317</f>
        <v>0.4</v>
      </c>
      <c r="Y317" s="18"/>
      <c r="Z317" s="18"/>
      <c r="AA317" s="18"/>
      <c r="AB317" s="19">
        <v>1260</v>
      </c>
    </row>
    <row r="318" spans="1:28" x14ac:dyDescent="0.25">
      <c r="A318" s="12"/>
      <c r="B318" s="91"/>
      <c r="C318" s="10"/>
      <c r="D318" s="42"/>
      <c r="E318" s="78"/>
      <c r="F318" s="78"/>
      <c r="G318" s="78"/>
      <c r="H318" s="78"/>
      <c r="I318" s="78"/>
      <c r="J318" s="123"/>
      <c r="K318" s="10"/>
      <c r="L318" s="10"/>
      <c r="M318" s="13"/>
      <c r="N318" s="10"/>
      <c r="O318" s="10"/>
      <c r="P318" s="10"/>
      <c r="Q318" s="78"/>
      <c r="R318" s="78"/>
      <c r="S318" s="78"/>
      <c r="T318" s="6" t="s">
        <v>656</v>
      </c>
      <c r="U318" s="95">
        <v>1987</v>
      </c>
      <c r="V318" s="104">
        <v>0.18</v>
      </c>
      <c r="W318" s="44" t="s">
        <v>604</v>
      </c>
      <c r="X318" s="18"/>
      <c r="Y318" s="18">
        <f t="shared" ref="Y318:Y326" si="46">V318</f>
        <v>0.18</v>
      </c>
      <c r="Z318" s="18"/>
      <c r="AA318" s="18"/>
      <c r="AB318" s="18"/>
    </row>
    <row r="319" spans="1:28" x14ac:dyDescent="0.25">
      <c r="A319" s="12"/>
      <c r="B319" s="91"/>
      <c r="C319" s="10"/>
      <c r="D319" s="42"/>
      <c r="E319" s="78"/>
      <c r="F319" s="78"/>
      <c r="G319" s="78"/>
      <c r="H319" s="78"/>
      <c r="I319" s="78"/>
      <c r="J319" s="123"/>
      <c r="K319" s="10"/>
      <c r="L319" s="10"/>
      <c r="M319" s="13"/>
      <c r="N319" s="10"/>
      <c r="O319" s="10"/>
      <c r="P319" s="10"/>
      <c r="Q319" s="78"/>
      <c r="R319" s="78"/>
      <c r="S319" s="78"/>
      <c r="T319" s="6" t="s">
        <v>656</v>
      </c>
      <c r="U319" s="95">
        <v>1987</v>
      </c>
      <c r="V319" s="104">
        <v>0.18</v>
      </c>
      <c r="W319" s="44" t="s">
        <v>344</v>
      </c>
      <c r="X319" s="18"/>
      <c r="Y319" s="18">
        <f t="shared" si="46"/>
        <v>0.18</v>
      </c>
      <c r="Z319" s="18"/>
      <c r="AA319" s="18"/>
      <c r="AB319" s="18"/>
    </row>
    <row r="320" spans="1:28" ht="25.5" x14ac:dyDescent="0.25">
      <c r="A320" s="12"/>
      <c r="B320" s="91"/>
      <c r="C320" s="10"/>
      <c r="D320" s="42"/>
      <c r="E320" s="78"/>
      <c r="F320" s="78"/>
      <c r="G320" s="78"/>
      <c r="H320" s="78"/>
      <c r="I320" s="78"/>
      <c r="J320" s="123"/>
      <c r="K320" s="10"/>
      <c r="L320" s="10"/>
      <c r="M320" s="13"/>
      <c r="N320" s="10"/>
      <c r="O320" s="10"/>
      <c r="P320" s="10"/>
      <c r="Q320" s="78"/>
      <c r="R320" s="78"/>
      <c r="S320" s="78"/>
      <c r="T320" s="6" t="s">
        <v>657</v>
      </c>
      <c r="U320" s="127">
        <v>1983</v>
      </c>
      <c r="V320" s="126" t="s">
        <v>672</v>
      </c>
      <c r="W320" s="44" t="s">
        <v>669</v>
      </c>
      <c r="X320" s="18"/>
      <c r="Y320" s="22">
        <v>0.18</v>
      </c>
      <c r="Z320" s="18"/>
      <c r="AA320" s="18"/>
      <c r="AB320" s="18"/>
    </row>
    <row r="321" spans="1:28" x14ac:dyDescent="0.25">
      <c r="A321" s="12"/>
      <c r="B321" s="91"/>
      <c r="C321" s="10"/>
      <c r="D321" s="42"/>
      <c r="E321" s="78"/>
      <c r="F321" s="78"/>
      <c r="G321" s="78"/>
      <c r="H321" s="78"/>
      <c r="I321" s="78"/>
      <c r="J321" s="123"/>
      <c r="K321" s="10"/>
      <c r="L321" s="10"/>
      <c r="M321" s="13"/>
      <c r="N321" s="10"/>
      <c r="O321" s="10"/>
      <c r="P321" s="10"/>
      <c r="Q321" s="78"/>
      <c r="R321" s="78"/>
      <c r="S321" s="78"/>
      <c r="T321" s="6" t="s">
        <v>658</v>
      </c>
      <c r="U321" s="95">
        <v>1985</v>
      </c>
      <c r="V321" s="103" t="s">
        <v>412</v>
      </c>
      <c r="W321" s="44" t="s">
        <v>660</v>
      </c>
      <c r="X321" s="18"/>
      <c r="Y321" s="22">
        <v>0.2</v>
      </c>
      <c r="Z321" s="18"/>
      <c r="AA321" s="18"/>
      <c r="AB321" s="18"/>
    </row>
    <row r="322" spans="1:28" x14ac:dyDescent="0.25">
      <c r="A322" s="78"/>
      <c r="B322" s="91"/>
      <c r="C322" s="10"/>
      <c r="D322" s="42"/>
      <c r="E322" s="78"/>
      <c r="F322" s="78"/>
      <c r="G322" s="78"/>
      <c r="H322" s="78"/>
      <c r="I322" s="78"/>
      <c r="J322" s="123"/>
      <c r="K322" s="10"/>
      <c r="L322" s="10"/>
      <c r="M322" s="13"/>
      <c r="N322" s="10"/>
      <c r="O322" s="10"/>
      <c r="P322" s="10"/>
      <c r="Q322" s="78"/>
      <c r="R322" s="78"/>
      <c r="S322" s="78"/>
      <c r="T322" s="6" t="s">
        <v>661</v>
      </c>
      <c r="U322" s="95">
        <v>1985</v>
      </c>
      <c r="V322" s="103" t="s">
        <v>673</v>
      </c>
      <c r="W322" s="44" t="s">
        <v>660</v>
      </c>
      <c r="X322" s="18"/>
      <c r="Y322" s="22">
        <v>0.38400000000000001</v>
      </c>
      <c r="Z322" s="18"/>
      <c r="AA322" s="18"/>
      <c r="AB322" s="18"/>
    </row>
    <row r="323" spans="1:28" ht="25.5" x14ac:dyDescent="0.25">
      <c r="A323" s="99"/>
      <c r="B323" s="91"/>
      <c r="C323" s="10"/>
      <c r="D323" s="42"/>
      <c r="E323" s="78"/>
      <c r="F323" s="78"/>
      <c r="G323" s="78"/>
      <c r="H323" s="78"/>
      <c r="I323" s="78"/>
      <c r="J323" s="123"/>
      <c r="K323" s="10"/>
      <c r="L323" s="10"/>
      <c r="M323" s="13"/>
      <c r="N323" s="10"/>
      <c r="O323" s="10"/>
      <c r="P323" s="10"/>
      <c r="Q323" s="78"/>
      <c r="R323" s="78"/>
      <c r="S323" s="78"/>
      <c r="T323" s="6" t="s">
        <v>662</v>
      </c>
      <c r="U323" s="95">
        <v>1985</v>
      </c>
      <c r="V323" s="103" t="s">
        <v>292</v>
      </c>
      <c r="W323" s="44" t="s">
        <v>670</v>
      </c>
      <c r="X323" s="18"/>
      <c r="Y323" s="22">
        <v>0.22</v>
      </c>
      <c r="Z323" s="18"/>
      <c r="AA323" s="18"/>
      <c r="AB323" s="18"/>
    </row>
    <row r="324" spans="1:28" ht="25.5" x14ac:dyDescent="0.25">
      <c r="A324" s="3"/>
      <c r="B324" s="91"/>
      <c r="C324" s="10"/>
      <c r="D324" s="42"/>
      <c r="E324" s="78"/>
      <c r="F324" s="78"/>
      <c r="G324" s="78"/>
      <c r="H324" s="78"/>
      <c r="I324" s="78"/>
      <c r="J324" s="123"/>
      <c r="K324" s="10"/>
      <c r="L324" s="10"/>
      <c r="M324" s="13"/>
      <c r="N324" s="10"/>
      <c r="O324" s="10"/>
      <c r="P324" s="10"/>
      <c r="Q324" s="78"/>
      <c r="R324" s="78"/>
      <c r="S324" s="78"/>
      <c r="T324" s="6" t="s">
        <v>663</v>
      </c>
      <c r="U324" s="95">
        <v>1986</v>
      </c>
      <c r="V324" s="103" t="s">
        <v>546</v>
      </c>
      <c r="W324" s="44" t="s">
        <v>671</v>
      </c>
      <c r="X324" s="18"/>
      <c r="Y324" s="22">
        <v>0.12</v>
      </c>
      <c r="Z324" s="18"/>
      <c r="AA324" s="18"/>
      <c r="AB324" s="18"/>
    </row>
    <row r="325" spans="1:28" ht="25.5" x14ac:dyDescent="0.25">
      <c r="A325" s="3"/>
      <c r="B325" s="91"/>
      <c r="C325" s="10"/>
      <c r="D325" s="42"/>
      <c r="E325" s="78"/>
      <c r="F325" s="78"/>
      <c r="G325" s="78"/>
      <c r="H325" s="78"/>
      <c r="I325" s="78"/>
      <c r="J325" s="123"/>
      <c r="K325" s="10"/>
      <c r="L325" s="10"/>
      <c r="M325" s="13"/>
      <c r="N325" s="10"/>
      <c r="O325" s="10"/>
      <c r="P325" s="10"/>
      <c r="Q325" s="78"/>
      <c r="R325" s="78"/>
      <c r="S325" s="78"/>
      <c r="T325" s="6" t="s">
        <v>664</v>
      </c>
      <c r="U325" s="95">
        <v>1986</v>
      </c>
      <c r="V325" s="103" t="s">
        <v>412</v>
      </c>
      <c r="W325" s="44" t="s">
        <v>671</v>
      </c>
      <c r="X325" s="18"/>
      <c r="Y325" s="22">
        <v>0.2</v>
      </c>
      <c r="Z325" s="18"/>
      <c r="AA325" s="18"/>
      <c r="AB325" s="18"/>
    </row>
    <row r="326" spans="1:28" ht="25.5" x14ac:dyDescent="0.25">
      <c r="A326" s="99"/>
      <c r="B326" s="91"/>
      <c r="C326" s="10"/>
      <c r="D326" s="42"/>
      <c r="E326" s="78"/>
      <c r="F326" s="78"/>
      <c r="G326" s="78"/>
      <c r="H326" s="78"/>
      <c r="I326" s="78"/>
      <c r="J326" s="123"/>
      <c r="K326" s="10"/>
      <c r="L326" s="10"/>
      <c r="M326" s="40" t="s">
        <v>667</v>
      </c>
      <c r="N326" s="12">
        <v>2007</v>
      </c>
      <c r="O326" s="12">
        <v>0.36499999999999999</v>
      </c>
      <c r="P326" s="3" t="s">
        <v>668</v>
      </c>
      <c r="Q326" s="12">
        <v>12</v>
      </c>
      <c r="R326" s="12">
        <v>1</v>
      </c>
      <c r="S326" s="12">
        <v>13</v>
      </c>
      <c r="T326" s="4" t="s">
        <v>665</v>
      </c>
      <c r="U326" s="127">
        <v>2008</v>
      </c>
      <c r="V326" s="98">
        <v>0.03</v>
      </c>
      <c r="W326" s="38" t="s">
        <v>666</v>
      </c>
      <c r="X326" s="18"/>
      <c r="Y326" s="18">
        <f t="shared" si="46"/>
        <v>0.03</v>
      </c>
      <c r="Z326" s="18"/>
      <c r="AA326" s="21">
        <f>O326</f>
        <v>0.36499999999999999</v>
      </c>
      <c r="AB326" s="18"/>
    </row>
    <row r="327" spans="1:28" ht="26.25" x14ac:dyDescent="0.25">
      <c r="A327" s="47" t="s">
        <v>1594</v>
      </c>
      <c r="B327" s="91"/>
      <c r="C327" s="10">
        <v>1960</v>
      </c>
      <c r="D327" s="42" t="s">
        <v>1229</v>
      </c>
      <c r="E327" s="78">
        <v>1.343</v>
      </c>
      <c r="F327" s="12" t="s">
        <v>203</v>
      </c>
      <c r="G327" s="78">
        <v>27</v>
      </c>
      <c r="H327" s="78"/>
      <c r="I327" s="78">
        <v>27</v>
      </c>
      <c r="J327" s="86" t="s">
        <v>1466</v>
      </c>
      <c r="K327" s="79" t="s">
        <v>1413</v>
      </c>
      <c r="L327" s="47" t="s">
        <v>1372</v>
      </c>
      <c r="M327" s="40"/>
      <c r="N327" s="12"/>
      <c r="O327" s="12"/>
      <c r="P327" s="3"/>
      <c r="Q327" s="12"/>
      <c r="R327" s="12"/>
      <c r="S327" s="12"/>
      <c r="T327" s="105" t="s">
        <v>1595</v>
      </c>
      <c r="U327" s="12">
        <v>1967</v>
      </c>
      <c r="V327" s="3">
        <v>0.25</v>
      </c>
      <c r="W327" s="105" t="s">
        <v>1227</v>
      </c>
      <c r="X327" s="17">
        <f>V327</f>
        <v>0.25</v>
      </c>
      <c r="Y327" s="23"/>
      <c r="Z327" s="18">
        <f t="shared" ref="Z327" si="47">E327</f>
        <v>1.343</v>
      </c>
      <c r="AA327" s="18"/>
      <c r="AB327" s="19">
        <v>650</v>
      </c>
    </row>
    <row r="328" spans="1:28" ht="25.5" x14ac:dyDescent="0.25">
      <c r="A328" s="3"/>
      <c r="B328" s="91"/>
      <c r="C328" s="10"/>
      <c r="D328" s="42"/>
      <c r="E328" s="78"/>
      <c r="F328" s="12"/>
      <c r="G328" s="78"/>
      <c r="H328" s="78"/>
      <c r="I328" s="78"/>
      <c r="J328" s="123"/>
      <c r="K328" s="10"/>
      <c r="L328" s="10"/>
      <c r="M328" s="40"/>
      <c r="N328" s="12"/>
      <c r="O328" s="12"/>
      <c r="P328" s="3"/>
      <c r="Q328" s="12"/>
      <c r="R328" s="12"/>
      <c r="S328" s="12"/>
      <c r="T328" s="105" t="s">
        <v>1596</v>
      </c>
      <c r="U328" s="12">
        <v>2007</v>
      </c>
      <c r="V328" s="3">
        <v>0.251</v>
      </c>
      <c r="W328" s="105" t="s">
        <v>1228</v>
      </c>
      <c r="X328" s="17">
        <f>V328</f>
        <v>0.251</v>
      </c>
      <c r="Y328" s="23"/>
      <c r="Z328" s="18"/>
      <c r="AA328" s="18"/>
      <c r="AB328" s="18"/>
    </row>
    <row r="329" spans="1:28" ht="26.25" x14ac:dyDescent="0.25">
      <c r="A329" s="47" t="s">
        <v>1280</v>
      </c>
      <c r="B329" s="91" t="s">
        <v>675</v>
      </c>
      <c r="C329" s="10"/>
      <c r="D329" s="42"/>
      <c r="E329" s="78"/>
      <c r="F329" s="78"/>
      <c r="G329" s="78"/>
      <c r="H329" s="78"/>
      <c r="I329" s="78"/>
      <c r="J329" s="47" t="s">
        <v>1518</v>
      </c>
      <c r="K329" s="79" t="s">
        <v>1417</v>
      </c>
      <c r="L329" s="47" t="s">
        <v>23</v>
      </c>
      <c r="M329" s="13"/>
      <c r="N329" s="10"/>
      <c r="O329" s="10"/>
      <c r="P329" s="10"/>
      <c r="Q329" s="78"/>
      <c r="R329" s="78"/>
      <c r="S329" s="78"/>
      <c r="T329" s="5" t="s">
        <v>103</v>
      </c>
      <c r="U329" s="95">
        <v>1982</v>
      </c>
      <c r="V329" s="2">
        <v>2.1</v>
      </c>
      <c r="W329" s="44" t="s">
        <v>220</v>
      </c>
      <c r="X329" s="17">
        <f t="shared" ref="X329" si="48">V329</f>
        <v>2.1</v>
      </c>
      <c r="Y329" s="18"/>
      <c r="Z329" s="18"/>
      <c r="AA329" s="18"/>
      <c r="AB329" s="19">
        <v>400</v>
      </c>
    </row>
    <row r="330" spans="1:28" ht="25.5" x14ac:dyDescent="0.25">
      <c r="A330" s="3"/>
      <c r="B330" s="91"/>
      <c r="C330" s="10"/>
      <c r="D330" s="42"/>
      <c r="E330" s="78"/>
      <c r="F330" s="78"/>
      <c r="G330" s="78"/>
      <c r="H330" s="78"/>
      <c r="I330" s="78"/>
      <c r="J330" s="123"/>
      <c r="K330" s="10"/>
      <c r="L330" s="10"/>
      <c r="M330" s="5" t="s">
        <v>634</v>
      </c>
      <c r="N330" s="2">
        <v>1963</v>
      </c>
      <c r="O330" s="2">
        <v>0.57199999999999995</v>
      </c>
      <c r="P330" s="47" t="s">
        <v>1378</v>
      </c>
      <c r="Q330" s="2">
        <v>18</v>
      </c>
      <c r="R330" s="2"/>
      <c r="S330" s="2">
        <v>18</v>
      </c>
      <c r="T330" s="6" t="s">
        <v>632</v>
      </c>
      <c r="U330" s="95">
        <v>2005</v>
      </c>
      <c r="V330" s="104">
        <v>7.0000000000000007E-2</v>
      </c>
      <c r="W330" s="44" t="s">
        <v>633</v>
      </c>
      <c r="X330" s="18"/>
      <c r="Y330" s="23">
        <f t="shared" ref="Y330:Y335" si="49">V330</f>
        <v>7.0000000000000007E-2</v>
      </c>
      <c r="Z330" s="18"/>
      <c r="AA330" s="21">
        <f>O330</f>
        <v>0.57199999999999995</v>
      </c>
      <c r="AB330" s="18"/>
    </row>
    <row r="331" spans="1:28" x14ac:dyDescent="0.25">
      <c r="A331" s="3"/>
      <c r="B331" s="91"/>
      <c r="C331" s="10"/>
      <c r="D331" s="42"/>
      <c r="E331" s="78"/>
      <c r="F331" s="78"/>
      <c r="G331" s="78"/>
      <c r="H331" s="78"/>
      <c r="I331" s="78"/>
      <c r="J331" s="123"/>
      <c r="K331" s="10"/>
      <c r="L331" s="10"/>
      <c r="M331" s="13"/>
      <c r="N331" s="10"/>
      <c r="O331" s="10"/>
      <c r="P331" s="10"/>
      <c r="Q331" s="78"/>
      <c r="R331" s="78"/>
      <c r="S331" s="78"/>
      <c r="T331" s="6" t="s">
        <v>635</v>
      </c>
      <c r="U331" s="95">
        <v>1985</v>
      </c>
      <c r="V331" s="104">
        <v>0.36</v>
      </c>
      <c r="W331" s="44" t="s">
        <v>339</v>
      </c>
      <c r="X331" s="18"/>
      <c r="Y331" s="23">
        <f t="shared" si="49"/>
        <v>0.36</v>
      </c>
      <c r="Z331" s="18"/>
      <c r="AA331" s="18"/>
      <c r="AB331" s="18"/>
    </row>
    <row r="332" spans="1:28" x14ac:dyDescent="0.25">
      <c r="A332" s="3"/>
      <c r="B332" s="91"/>
      <c r="C332" s="10"/>
      <c r="D332" s="42"/>
      <c r="E332" s="78"/>
      <c r="F332" s="78"/>
      <c r="G332" s="78"/>
      <c r="H332" s="78"/>
      <c r="I332" s="78"/>
      <c r="J332" s="123"/>
      <c r="K332" s="10"/>
      <c r="L332" s="10"/>
      <c r="M332" s="13"/>
      <c r="N332" s="10"/>
      <c r="O332" s="10"/>
      <c r="P332" s="10"/>
      <c r="Q332" s="78"/>
      <c r="R332" s="78"/>
      <c r="S332" s="78"/>
      <c r="T332" s="6" t="s">
        <v>636</v>
      </c>
      <c r="U332" s="95">
        <v>1986</v>
      </c>
      <c r="V332" s="104">
        <v>7.0000000000000007E-2</v>
      </c>
      <c r="W332" s="44" t="s">
        <v>637</v>
      </c>
      <c r="X332" s="18"/>
      <c r="Y332" s="23">
        <f t="shared" si="49"/>
        <v>7.0000000000000007E-2</v>
      </c>
      <c r="Z332" s="18"/>
      <c r="AA332" s="18"/>
      <c r="AB332" s="18"/>
    </row>
    <row r="333" spans="1:28" x14ac:dyDescent="0.25">
      <c r="A333" s="3"/>
      <c r="B333" s="91"/>
      <c r="C333" s="10"/>
      <c r="D333" s="42"/>
      <c r="E333" s="78"/>
      <c r="F333" s="78"/>
      <c r="G333" s="78"/>
      <c r="H333" s="78"/>
      <c r="I333" s="78"/>
      <c r="J333" s="123"/>
      <c r="K333" s="10"/>
      <c r="L333" s="10"/>
      <c r="M333" s="13"/>
      <c r="N333" s="10"/>
      <c r="O333" s="10"/>
      <c r="P333" s="10"/>
      <c r="Q333" s="78"/>
      <c r="R333" s="78"/>
      <c r="S333" s="78"/>
      <c r="T333" s="6" t="s">
        <v>638</v>
      </c>
      <c r="U333" s="95">
        <v>1987</v>
      </c>
      <c r="V333" s="104">
        <v>0.22</v>
      </c>
      <c r="W333" s="44" t="s">
        <v>639</v>
      </c>
      <c r="X333" s="18"/>
      <c r="Y333" s="23">
        <f t="shared" si="49"/>
        <v>0.22</v>
      </c>
      <c r="Z333" s="18"/>
      <c r="AA333" s="18"/>
      <c r="AB333" s="18"/>
    </row>
    <row r="334" spans="1:28" x14ac:dyDescent="0.25">
      <c r="A334" s="3"/>
      <c r="B334" s="91"/>
      <c r="C334" s="10"/>
      <c r="D334" s="42"/>
      <c r="E334" s="78"/>
      <c r="F334" s="78"/>
      <c r="G334" s="78"/>
      <c r="H334" s="78"/>
      <c r="I334" s="78"/>
      <c r="J334" s="123"/>
      <c r="K334" s="10"/>
      <c r="L334" s="10"/>
      <c r="M334" s="13"/>
      <c r="N334" s="10"/>
      <c r="O334" s="10"/>
      <c r="P334" s="10"/>
      <c r="Q334" s="78"/>
      <c r="R334" s="78"/>
      <c r="S334" s="78"/>
      <c r="T334" s="6" t="s">
        <v>676</v>
      </c>
      <c r="U334" s="95">
        <v>1986</v>
      </c>
      <c r="V334" s="104">
        <v>0.28000000000000003</v>
      </c>
      <c r="W334" s="44" t="s">
        <v>604</v>
      </c>
      <c r="X334" s="18"/>
      <c r="Y334" s="23">
        <f t="shared" si="49"/>
        <v>0.28000000000000003</v>
      </c>
      <c r="Z334" s="18"/>
      <c r="AA334" s="18"/>
      <c r="AB334" s="18"/>
    </row>
    <row r="335" spans="1:28" x14ac:dyDescent="0.25">
      <c r="A335" s="99"/>
      <c r="B335" s="91"/>
      <c r="C335" s="10"/>
      <c r="D335" s="42"/>
      <c r="E335" s="78"/>
      <c r="F335" s="78"/>
      <c r="G335" s="78"/>
      <c r="H335" s="78"/>
      <c r="I335" s="78"/>
      <c r="J335" s="123"/>
      <c r="K335" s="10"/>
      <c r="L335" s="10"/>
      <c r="M335" s="13"/>
      <c r="N335" s="10"/>
      <c r="O335" s="10"/>
      <c r="P335" s="10"/>
      <c r="Q335" s="78"/>
      <c r="R335" s="78"/>
      <c r="S335" s="78"/>
      <c r="T335" s="6" t="s">
        <v>677</v>
      </c>
      <c r="U335" s="95">
        <v>1986</v>
      </c>
      <c r="V335" s="104">
        <v>0.09</v>
      </c>
      <c r="W335" s="44" t="s">
        <v>344</v>
      </c>
      <c r="X335" s="18"/>
      <c r="Y335" s="23">
        <f t="shared" si="49"/>
        <v>0.09</v>
      </c>
      <c r="Z335" s="18"/>
      <c r="AA335" s="18"/>
      <c r="AB335" s="18"/>
    </row>
    <row r="336" spans="1:28" x14ac:dyDescent="0.25">
      <c r="A336" s="47"/>
      <c r="B336" s="91"/>
      <c r="C336" s="10"/>
      <c r="D336" s="42"/>
      <c r="E336" s="78"/>
      <c r="F336" s="78"/>
      <c r="G336" s="78"/>
      <c r="H336" s="78"/>
      <c r="I336" s="78"/>
      <c r="J336" s="123"/>
      <c r="K336" s="10"/>
      <c r="L336" s="10"/>
      <c r="M336" s="13"/>
      <c r="N336" s="10"/>
      <c r="O336" s="10"/>
      <c r="P336" s="10"/>
      <c r="Q336" s="78"/>
      <c r="R336" s="78"/>
      <c r="S336" s="78"/>
      <c r="T336" s="6" t="s">
        <v>1365</v>
      </c>
      <c r="U336" s="95">
        <v>1987</v>
      </c>
      <c r="V336" s="104" t="s">
        <v>1201</v>
      </c>
      <c r="W336" s="44" t="s">
        <v>639</v>
      </c>
      <c r="X336" s="18"/>
      <c r="Y336" s="22">
        <v>0.18</v>
      </c>
      <c r="Z336" s="18"/>
      <c r="AA336" s="18"/>
      <c r="AB336" s="18"/>
    </row>
    <row r="337" spans="1:28" x14ac:dyDescent="0.25">
      <c r="A337" s="12"/>
      <c r="B337" s="91"/>
      <c r="C337" s="10"/>
      <c r="D337" s="42"/>
      <c r="E337" s="78"/>
      <c r="F337" s="78"/>
      <c r="G337" s="78"/>
      <c r="H337" s="78"/>
      <c r="I337" s="78"/>
      <c r="J337" s="123"/>
      <c r="K337" s="10"/>
      <c r="L337" s="10"/>
      <c r="M337" s="13"/>
      <c r="N337" s="10"/>
      <c r="O337" s="10"/>
      <c r="P337" s="10"/>
      <c r="Q337" s="78"/>
      <c r="R337" s="78"/>
      <c r="S337" s="78"/>
      <c r="T337" s="6" t="s">
        <v>678</v>
      </c>
      <c r="U337" s="95">
        <v>1987</v>
      </c>
      <c r="V337" s="104">
        <v>0.09</v>
      </c>
      <c r="W337" s="44" t="s">
        <v>639</v>
      </c>
      <c r="X337" s="18"/>
      <c r="Y337" s="23">
        <v>0.09</v>
      </c>
      <c r="Z337" s="18"/>
      <c r="AA337" s="18"/>
      <c r="AB337" s="18"/>
    </row>
    <row r="338" spans="1:28" ht="26.25" x14ac:dyDescent="0.25">
      <c r="A338" s="47" t="s">
        <v>1391</v>
      </c>
      <c r="B338" s="91"/>
      <c r="C338" s="10"/>
      <c r="D338" s="42"/>
      <c r="E338" s="78"/>
      <c r="F338" s="78"/>
      <c r="G338" s="78"/>
      <c r="H338" s="78"/>
      <c r="I338" s="78"/>
      <c r="J338" s="47" t="s">
        <v>1467</v>
      </c>
      <c r="K338" s="79" t="s">
        <v>1413</v>
      </c>
      <c r="L338" s="47" t="s">
        <v>494</v>
      </c>
      <c r="M338" s="13"/>
      <c r="N338" s="10"/>
      <c r="O338" s="10"/>
      <c r="P338" s="10"/>
      <c r="Q338" s="78"/>
      <c r="R338" s="78"/>
      <c r="S338" s="78"/>
      <c r="T338" s="80" t="s">
        <v>112</v>
      </c>
      <c r="U338" s="2">
        <v>1983</v>
      </c>
      <c r="V338" s="2">
        <v>1.1000000000000001</v>
      </c>
      <c r="W338" s="44" t="s">
        <v>210</v>
      </c>
      <c r="X338" s="17">
        <f t="shared" ref="X338:X340" si="50">V338</f>
        <v>1.1000000000000001</v>
      </c>
      <c r="Y338" s="18"/>
      <c r="Z338" s="18"/>
      <c r="AA338" s="18"/>
      <c r="AB338" s="19">
        <v>1260</v>
      </c>
    </row>
    <row r="339" spans="1:28" x14ac:dyDescent="0.25">
      <c r="A339" s="47"/>
      <c r="B339" s="91"/>
      <c r="C339" s="10"/>
      <c r="D339" s="42"/>
      <c r="E339" s="78"/>
      <c r="F339" s="78"/>
      <c r="G339" s="78"/>
      <c r="H339" s="78"/>
      <c r="I339" s="78"/>
      <c r="J339" s="47"/>
      <c r="K339" s="79"/>
      <c r="L339" s="47"/>
      <c r="M339" s="13"/>
      <c r="N339" s="10"/>
      <c r="O339" s="10"/>
      <c r="P339" s="10"/>
      <c r="Q339" s="78"/>
      <c r="R339" s="78"/>
      <c r="S339" s="78"/>
      <c r="T339" s="45" t="s">
        <v>1633</v>
      </c>
      <c r="U339" s="2">
        <v>1982</v>
      </c>
      <c r="V339" s="2">
        <v>0.32</v>
      </c>
      <c r="W339" s="44"/>
      <c r="X339" s="17"/>
      <c r="Y339" s="18">
        <f>V339</f>
        <v>0.32</v>
      </c>
      <c r="Z339" s="18"/>
      <c r="AA339" s="18"/>
      <c r="AB339" s="19"/>
    </row>
    <row r="340" spans="1:28" ht="26.25" x14ac:dyDescent="0.25">
      <c r="A340" s="47" t="s">
        <v>1281</v>
      </c>
      <c r="B340" s="91"/>
      <c r="C340" s="10"/>
      <c r="D340" s="42"/>
      <c r="E340" s="78"/>
      <c r="F340" s="78"/>
      <c r="G340" s="78"/>
      <c r="H340" s="78"/>
      <c r="I340" s="78"/>
      <c r="J340" s="47" t="s">
        <v>1468</v>
      </c>
      <c r="K340" s="79" t="s">
        <v>1413</v>
      </c>
      <c r="L340" s="81" t="s">
        <v>494</v>
      </c>
      <c r="M340" s="13"/>
      <c r="N340" s="10"/>
      <c r="O340" s="10"/>
      <c r="P340" s="10"/>
      <c r="Q340" s="78"/>
      <c r="R340" s="78"/>
      <c r="S340" s="78"/>
      <c r="T340" s="80" t="s">
        <v>113</v>
      </c>
      <c r="U340" s="2">
        <v>1984</v>
      </c>
      <c r="V340" s="2">
        <v>0.53</v>
      </c>
      <c r="W340" s="44" t="s">
        <v>225</v>
      </c>
      <c r="X340" s="17">
        <f t="shared" si="50"/>
        <v>0.53</v>
      </c>
      <c r="Y340" s="18"/>
      <c r="Z340" s="18"/>
      <c r="AA340" s="18"/>
      <c r="AB340" s="19">
        <v>1260</v>
      </c>
    </row>
    <row r="341" spans="1:28" x14ac:dyDescent="0.25">
      <c r="A341" s="12"/>
      <c r="B341" s="91"/>
      <c r="C341" s="10"/>
      <c r="D341" s="42"/>
      <c r="E341" s="78"/>
      <c r="F341" s="78"/>
      <c r="G341" s="78"/>
      <c r="H341" s="78"/>
      <c r="I341" s="78"/>
      <c r="J341" s="123"/>
      <c r="K341" s="10"/>
      <c r="L341" s="10"/>
      <c r="M341" s="13"/>
      <c r="N341" s="10"/>
      <c r="O341" s="10"/>
      <c r="P341" s="10"/>
      <c r="Q341" s="78"/>
      <c r="R341" s="78"/>
      <c r="S341" s="78"/>
      <c r="T341" s="9" t="s">
        <v>679</v>
      </c>
      <c r="U341" s="95">
        <v>1988</v>
      </c>
      <c r="V341" s="98">
        <v>0.11</v>
      </c>
      <c r="W341" s="44" t="s">
        <v>680</v>
      </c>
      <c r="X341" s="18"/>
      <c r="Y341" s="18">
        <f t="shared" ref="Y341:Y353" si="51">V341</f>
        <v>0.11</v>
      </c>
      <c r="Z341" s="18"/>
      <c r="AA341" s="18"/>
      <c r="AB341" s="18"/>
    </row>
    <row r="342" spans="1:28" x14ac:dyDescent="0.25">
      <c r="A342" s="12"/>
      <c r="B342" s="91"/>
      <c r="C342" s="10"/>
      <c r="D342" s="42"/>
      <c r="E342" s="78"/>
      <c r="F342" s="78"/>
      <c r="G342" s="78"/>
      <c r="H342" s="78"/>
      <c r="I342" s="78"/>
      <c r="J342" s="123"/>
      <c r="K342" s="10"/>
      <c r="L342" s="10"/>
      <c r="M342" s="13"/>
      <c r="N342" s="10"/>
      <c r="O342" s="10"/>
      <c r="P342" s="10"/>
      <c r="Q342" s="78"/>
      <c r="R342" s="78"/>
      <c r="S342" s="78"/>
      <c r="T342" s="6" t="s">
        <v>681</v>
      </c>
      <c r="U342" s="95">
        <v>1988</v>
      </c>
      <c r="V342" s="103" t="s">
        <v>473</v>
      </c>
      <c r="W342" s="44" t="s">
        <v>682</v>
      </c>
      <c r="X342" s="18"/>
      <c r="Y342" s="22">
        <v>0.26</v>
      </c>
      <c r="Z342" s="18"/>
      <c r="AA342" s="18"/>
      <c r="AB342" s="18"/>
    </row>
    <row r="343" spans="1:28" x14ac:dyDescent="0.25">
      <c r="A343" s="12"/>
      <c r="B343" s="91"/>
      <c r="C343" s="10"/>
      <c r="D343" s="42"/>
      <c r="E343" s="78"/>
      <c r="F343" s="78"/>
      <c r="G343" s="78"/>
      <c r="H343" s="78"/>
      <c r="I343" s="78"/>
      <c r="J343" s="123"/>
      <c r="K343" s="10"/>
      <c r="L343" s="10"/>
      <c r="M343" s="13"/>
      <c r="N343" s="10"/>
      <c r="O343" s="10"/>
      <c r="P343" s="10"/>
      <c r="Q343" s="78"/>
      <c r="R343" s="78"/>
      <c r="S343" s="78"/>
      <c r="T343" s="6" t="s">
        <v>683</v>
      </c>
      <c r="U343" s="127">
        <v>2008</v>
      </c>
      <c r="V343" s="126" t="s">
        <v>404</v>
      </c>
      <c r="W343" s="44" t="s">
        <v>58</v>
      </c>
      <c r="X343" s="18"/>
      <c r="Y343" s="22">
        <v>0.24</v>
      </c>
      <c r="Z343" s="18"/>
      <c r="AA343" s="18"/>
      <c r="AB343" s="18"/>
    </row>
    <row r="344" spans="1:28" x14ac:dyDescent="0.25">
      <c r="A344" s="12"/>
      <c r="B344" s="91"/>
      <c r="C344" s="10"/>
      <c r="D344" s="42"/>
      <c r="E344" s="78"/>
      <c r="F344" s="78"/>
      <c r="G344" s="78"/>
      <c r="H344" s="78"/>
      <c r="I344" s="78"/>
      <c r="J344" s="123"/>
      <c r="K344" s="10"/>
      <c r="L344" s="10"/>
      <c r="M344" s="13"/>
      <c r="N344" s="10"/>
      <c r="O344" s="10"/>
      <c r="P344" s="10"/>
      <c r="Q344" s="78"/>
      <c r="R344" s="78"/>
      <c r="S344" s="78"/>
      <c r="T344" s="6" t="s">
        <v>684</v>
      </c>
      <c r="U344" s="95">
        <v>1985</v>
      </c>
      <c r="V344" s="103" t="s">
        <v>685</v>
      </c>
      <c r="W344" s="44" t="s">
        <v>660</v>
      </c>
      <c r="X344" s="18"/>
      <c r="Y344" s="22">
        <v>0.27600000000000002</v>
      </c>
      <c r="Z344" s="18"/>
      <c r="AA344" s="18"/>
      <c r="AB344" s="18"/>
    </row>
    <row r="345" spans="1:28" x14ac:dyDescent="0.25">
      <c r="A345" s="78"/>
      <c r="B345" s="91"/>
      <c r="C345" s="10"/>
      <c r="D345" s="42"/>
      <c r="E345" s="78"/>
      <c r="F345" s="78"/>
      <c r="G345" s="78"/>
      <c r="H345" s="78"/>
      <c r="I345" s="78"/>
      <c r="J345" s="123"/>
      <c r="K345" s="10"/>
      <c r="L345" s="10"/>
      <c r="M345" s="13"/>
      <c r="N345" s="10"/>
      <c r="O345" s="10"/>
      <c r="P345" s="10"/>
      <c r="Q345" s="78"/>
      <c r="R345" s="78"/>
      <c r="S345" s="78"/>
      <c r="T345" s="6" t="s">
        <v>686</v>
      </c>
      <c r="U345" s="95">
        <v>1985</v>
      </c>
      <c r="V345" s="103" t="s">
        <v>687</v>
      </c>
      <c r="W345" s="44" t="s">
        <v>526</v>
      </c>
      <c r="X345" s="18"/>
      <c r="Y345" s="22">
        <v>0.33800000000000002</v>
      </c>
      <c r="Z345" s="18"/>
      <c r="AA345" s="18"/>
      <c r="AB345" s="18"/>
    </row>
    <row r="346" spans="1:28" x14ac:dyDescent="0.25">
      <c r="A346" s="78"/>
      <c r="B346" s="91"/>
      <c r="C346" s="10"/>
      <c r="D346" s="42"/>
      <c r="E346" s="78"/>
      <c r="F346" s="78"/>
      <c r="G346" s="78"/>
      <c r="H346" s="78"/>
      <c r="I346" s="78"/>
      <c r="J346" s="123"/>
      <c r="K346" s="10"/>
      <c r="L346" s="10"/>
      <c r="M346" s="13"/>
      <c r="N346" s="10"/>
      <c r="O346" s="10"/>
      <c r="P346" s="10"/>
      <c r="Q346" s="78"/>
      <c r="R346" s="78"/>
      <c r="S346" s="78"/>
      <c r="T346" s="6" t="s">
        <v>688</v>
      </c>
      <c r="U346" s="95">
        <v>1988</v>
      </c>
      <c r="V346" s="103" t="s">
        <v>689</v>
      </c>
      <c r="W346" s="44" t="s">
        <v>690</v>
      </c>
      <c r="X346" s="18"/>
      <c r="Y346" s="22">
        <v>0.6</v>
      </c>
      <c r="Z346" s="18"/>
      <c r="AA346" s="18"/>
      <c r="AB346" s="18"/>
    </row>
    <row r="347" spans="1:28" x14ac:dyDescent="0.25">
      <c r="A347" s="78"/>
      <c r="B347" s="91"/>
      <c r="C347" s="10"/>
      <c r="D347" s="42"/>
      <c r="E347" s="78"/>
      <c r="F347" s="78"/>
      <c r="G347" s="78"/>
      <c r="H347" s="78"/>
      <c r="I347" s="78"/>
      <c r="J347" s="123"/>
      <c r="K347" s="10"/>
      <c r="L347" s="10"/>
      <c r="M347" s="13"/>
      <c r="N347" s="10"/>
      <c r="O347" s="10"/>
      <c r="P347" s="10"/>
      <c r="Q347" s="78"/>
      <c r="R347" s="78"/>
      <c r="S347" s="78"/>
      <c r="T347" s="6" t="s">
        <v>691</v>
      </c>
      <c r="U347" s="95">
        <v>1988</v>
      </c>
      <c r="V347" s="104">
        <v>0.25</v>
      </c>
      <c r="W347" s="44" t="s">
        <v>341</v>
      </c>
      <c r="X347" s="18"/>
      <c r="Y347" s="18">
        <f t="shared" si="51"/>
        <v>0.25</v>
      </c>
      <c r="Z347" s="18"/>
      <c r="AA347" s="18"/>
      <c r="AB347" s="18"/>
    </row>
    <row r="348" spans="1:28" x14ac:dyDescent="0.25">
      <c r="A348" s="78"/>
      <c r="B348" s="91"/>
      <c r="C348" s="10"/>
      <c r="D348" s="42"/>
      <c r="E348" s="78"/>
      <c r="F348" s="78"/>
      <c r="G348" s="78"/>
      <c r="H348" s="78"/>
      <c r="I348" s="78"/>
      <c r="J348" s="123"/>
      <c r="K348" s="10"/>
      <c r="L348" s="10"/>
      <c r="M348" s="13"/>
      <c r="N348" s="10"/>
      <c r="O348" s="10"/>
      <c r="P348" s="10"/>
      <c r="Q348" s="78"/>
      <c r="R348" s="78"/>
      <c r="S348" s="78"/>
      <c r="T348" s="6" t="s">
        <v>692</v>
      </c>
      <c r="U348" s="95">
        <v>1988</v>
      </c>
      <c r="V348" s="98">
        <v>0.223</v>
      </c>
      <c r="W348" s="38" t="s">
        <v>341</v>
      </c>
      <c r="X348" s="18"/>
      <c r="Y348" s="22">
        <f t="shared" si="51"/>
        <v>0.223</v>
      </c>
      <c r="Z348" s="18"/>
      <c r="AA348" s="18"/>
      <c r="AB348" s="18"/>
    </row>
    <row r="349" spans="1:28" x14ac:dyDescent="0.25">
      <c r="A349" s="78"/>
      <c r="B349" s="91"/>
      <c r="C349" s="10"/>
      <c r="D349" s="42"/>
      <c r="E349" s="78"/>
      <c r="F349" s="78"/>
      <c r="G349" s="78"/>
      <c r="H349" s="78"/>
      <c r="I349" s="78"/>
      <c r="J349" s="123"/>
      <c r="K349" s="10"/>
      <c r="L349" s="10"/>
      <c r="M349" s="13"/>
      <c r="N349" s="10"/>
      <c r="O349" s="10"/>
      <c r="P349" s="10"/>
      <c r="Q349" s="78"/>
      <c r="R349" s="78"/>
      <c r="S349" s="78"/>
      <c r="T349" s="6" t="s">
        <v>693</v>
      </c>
      <c r="U349" s="95">
        <v>1988</v>
      </c>
      <c r="V349" s="98">
        <v>6.3E-2</v>
      </c>
      <c r="W349" s="38" t="s">
        <v>694</v>
      </c>
      <c r="X349" s="18"/>
      <c r="Y349" s="22">
        <f t="shared" si="51"/>
        <v>6.3E-2</v>
      </c>
      <c r="Z349" s="18"/>
      <c r="AA349" s="18"/>
      <c r="AB349" s="18"/>
    </row>
    <row r="350" spans="1:28" x14ac:dyDescent="0.25">
      <c r="A350" s="78"/>
      <c r="B350" s="91"/>
      <c r="C350" s="10"/>
      <c r="D350" s="42"/>
      <c r="E350" s="78"/>
      <c r="F350" s="78"/>
      <c r="G350" s="78"/>
      <c r="H350" s="78"/>
      <c r="I350" s="78"/>
      <c r="J350" s="123"/>
      <c r="K350" s="10"/>
      <c r="L350" s="10"/>
      <c r="M350" s="13"/>
      <c r="N350" s="10"/>
      <c r="O350" s="10"/>
      <c r="P350" s="10"/>
      <c r="Q350" s="78"/>
      <c r="R350" s="78"/>
      <c r="S350" s="78"/>
      <c r="T350" s="6" t="s">
        <v>695</v>
      </c>
      <c r="U350" s="95">
        <v>1988</v>
      </c>
      <c r="V350" s="98">
        <v>0.3</v>
      </c>
      <c r="W350" s="44" t="s">
        <v>298</v>
      </c>
      <c r="X350" s="18"/>
      <c r="Y350" s="18">
        <f t="shared" si="51"/>
        <v>0.3</v>
      </c>
      <c r="Z350" s="18"/>
      <c r="AA350" s="18"/>
      <c r="AB350" s="18"/>
    </row>
    <row r="351" spans="1:28" ht="25.5" x14ac:dyDescent="0.25">
      <c r="A351" s="78"/>
      <c r="B351" s="91"/>
      <c r="C351" s="10"/>
      <c r="D351" s="42"/>
      <c r="E351" s="78"/>
      <c r="F351" s="78"/>
      <c r="G351" s="78"/>
      <c r="H351" s="78"/>
      <c r="I351" s="78"/>
      <c r="J351" s="123"/>
      <c r="K351" s="10"/>
      <c r="L351" s="10"/>
      <c r="M351" s="13"/>
      <c r="N351" s="10"/>
      <c r="O351" s="10"/>
      <c r="P351" s="10"/>
      <c r="Q351" s="78"/>
      <c r="R351" s="78"/>
      <c r="S351" s="78"/>
      <c r="T351" s="6" t="s">
        <v>696</v>
      </c>
      <c r="U351" s="95">
        <v>1984</v>
      </c>
      <c r="V351" s="103" t="s">
        <v>516</v>
      </c>
      <c r="W351" s="44" t="s">
        <v>702</v>
      </c>
      <c r="X351" s="18"/>
      <c r="Y351" s="22">
        <v>0.18</v>
      </c>
      <c r="Z351" s="18"/>
      <c r="AA351" s="18"/>
      <c r="AB351" s="18"/>
    </row>
    <row r="352" spans="1:28" x14ac:dyDescent="0.25">
      <c r="A352" s="78"/>
      <c r="B352" s="91"/>
      <c r="C352" s="10"/>
      <c r="D352" s="42"/>
      <c r="E352" s="78"/>
      <c r="F352" s="78"/>
      <c r="G352" s="78"/>
      <c r="H352" s="78"/>
      <c r="I352" s="78"/>
      <c r="J352" s="123"/>
      <c r="K352" s="10"/>
      <c r="L352" s="10"/>
      <c r="M352" s="5" t="s">
        <v>634</v>
      </c>
      <c r="N352" s="2">
        <v>1965</v>
      </c>
      <c r="O352" s="12">
        <v>0.39600000000000002</v>
      </c>
      <c r="P352" s="47" t="s">
        <v>698</v>
      </c>
      <c r="Q352" s="2">
        <v>16</v>
      </c>
      <c r="R352" s="47"/>
      <c r="S352" s="2">
        <v>16</v>
      </c>
      <c r="T352" s="9" t="s">
        <v>697</v>
      </c>
      <c r="U352" s="127">
        <v>2006</v>
      </c>
      <c r="V352" s="98">
        <v>3.5000000000000003E-2</v>
      </c>
      <c r="W352" s="38" t="s">
        <v>298</v>
      </c>
      <c r="X352" s="18"/>
      <c r="Y352" s="18">
        <f t="shared" si="51"/>
        <v>3.5000000000000003E-2</v>
      </c>
      <c r="Z352" s="18"/>
      <c r="AA352" s="21">
        <f>O352</f>
        <v>0.39600000000000002</v>
      </c>
      <c r="AB352" s="18"/>
    </row>
    <row r="353" spans="1:28" x14ac:dyDescent="0.25">
      <c r="A353" s="78"/>
      <c r="B353" s="91"/>
      <c r="C353" s="10"/>
      <c r="D353" s="42"/>
      <c r="E353" s="78"/>
      <c r="F353" s="78"/>
      <c r="G353" s="78"/>
      <c r="H353" s="78"/>
      <c r="I353" s="78"/>
      <c r="J353" s="123"/>
      <c r="K353" s="10"/>
      <c r="L353" s="10"/>
      <c r="M353" s="39" t="s">
        <v>700</v>
      </c>
      <c r="N353" s="2">
        <v>1965</v>
      </c>
      <c r="O353" s="12">
        <v>0.626</v>
      </c>
      <c r="P353" s="47" t="s">
        <v>701</v>
      </c>
      <c r="Q353" s="2">
        <v>16</v>
      </c>
      <c r="R353" s="47"/>
      <c r="S353" s="2">
        <v>16</v>
      </c>
      <c r="T353" s="9" t="s">
        <v>699</v>
      </c>
      <c r="U353" s="127">
        <v>2006</v>
      </c>
      <c r="V353" s="98">
        <v>3.5000000000000003E-2</v>
      </c>
      <c r="W353" s="38" t="s">
        <v>298</v>
      </c>
      <c r="X353" s="18"/>
      <c r="Y353" s="18">
        <f t="shared" si="51"/>
        <v>3.5000000000000003E-2</v>
      </c>
      <c r="Z353" s="18"/>
      <c r="AA353" s="21">
        <f>O353</f>
        <v>0.626</v>
      </c>
      <c r="AB353" s="18"/>
    </row>
    <row r="354" spans="1:28" ht="26.25" x14ac:dyDescent="0.25">
      <c r="A354" s="47" t="s">
        <v>1282</v>
      </c>
      <c r="B354" s="91"/>
      <c r="C354" s="10"/>
      <c r="D354" s="42"/>
      <c r="E354" s="78"/>
      <c r="F354" s="78"/>
      <c r="G354" s="78"/>
      <c r="H354" s="78"/>
      <c r="I354" s="78"/>
      <c r="J354" s="47" t="s">
        <v>1469</v>
      </c>
      <c r="K354" s="79" t="s">
        <v>1413</v>
      </c>
      <c r="L354" s="47" t="s">
        <v>22</v>
      </c>
      <c r="M354" s="13"/>
      <c r="N354" s="10"/>
      <c r="O354" s="10"/>
      <c r="P354" s="10"/>
      <c r="Q354" s="78"/>
      <c r="R354" s="78"/>
      <c r="S354" s="78"/>
      <c r="T354" s="80" t="s">
        <v>114</v>
      </c>
      <c r="U354" s="2">
        <v>1991</v>
      </c>
      <c r="V354" s="2">
        <v>0.25</v>
      </c>
      <c r="W354" s="44" t="s">
        <v>210</v>
      </c>
      <c r="X354" s="17">
        <f t="shared" ref="X354" si="52">V354</f>
        <v>0.25</v>
      </c>
      <c r="Y354" s="18"/>
      <c r="Z354" s="18"/>
      <c r="AA354" s="18"/>
      <c r="AB354" s="19">
        <v>800</v>
      </c>
    </row>
    <row r="355" spans="1:28" x14ac:dyDescent="0.25">
      <c r="A355" s="78"/>
      <c r="B355" s="91"/>
      <c r="C355" s="10"/>
      <c r="D355" s="42"/>
      <c r="E355" s="78"/>
      <c r="F355" s="78"/>
      <c r="G355" s="78"/>
      <c r="H355" s="78"/>
      <c r="I355" s="78"/>
      <c r="J355" s="123"/>
      <c r="K355" s="10"/>
      <c r="L355" s="10"/>
      <c r="M355" s="13"/>
      <c r="N355" s="10"/>
      <c r="O355" s="10"/>
      <c r="P355" s="10"/>
      <c r="Q355" s="78"/>
      <c r="R355" s="78"/>
      <c r="S355" s="78"/>
      <c r="T355" s="6" t="s">
        <v>703</v>
      </c>
      <c r="U355" s="95">
        <v>1992</v>
      </c>
      <c r="V355" s="103" t="s">
        <v>546</v>
      </c>
      <c r="W355" s="38" t="s">
        <v>704</v>
      </c>
      <c r="X355" s="18"/>
      <c r="Y355" s="22">
        <v>0.12</v>
      </c>
      <c r="Z355" s="18"/>
      <c r="AA355" s="18"/>
      <c r="AB355" s="18"/>
    </row>
    <row r="356" spans="1:28" x14ac:dyDescent="0.25">
      <c r="A356" s="78"/>
      <c r="B356" s="91"/>
      <c r="C356" s="10"/>
      <c r="D356" s="42"/>
      <c r="E356" s="78"/>
      <c r="F356" s="78"/>
      <c r="G356" s="78"/>
      <c r="H356" s="78"/>
      <c r="I356" s="78"/>
      <c r="J356" s="123"/>
      <c r="K356" s="10"/>
      <c r="L356" s="10"/>
      <c r="M356" s="13"/>
      <c r="N356" s="10"/>
      <c r="O356" s="10"/>
      <c r="P356" s="10"/>
      <c r="Q356" s="78"/>
      <c r="R356" s="78"/>
      <c r="S356" s="78"/>
      <c r="T356" s="6" t="s">
        <v>705</v>
      </c>
      <c r="U356" s="95">
        <v>2004</v>
      </c>
      <c r="V356" s="104">
        <v>0.222</v>
      </c>
      <c r="W356" s="44" t="s">
        <v>298</v>
      </c>
      <c r="X356" s="18"/>
      <c r="Y356" s="18">
        <v>0.222</v>
      </c>
      <c r="Z356" s="18"/>
      <c r="AA356" s="18"/>
      <c r="AB356" s="18"/>
    </row>
    <row r="357" spans="1:28" ht="25.5" x14ac:dyDescent="0.25">
      <c r="A357" s="78"/>
      <c r="B357" s="91"/>
      <c r="C357" s="10"/>
      <c r="D357" s="42"/>
      <c r="E357" s="78"/>
      <c r="F357" s="78"/>
      <c r="G357" s="78"/>
      <c r="H357" s="78"/>
      <c r="I357" s="78"/>
      <c r="J357" s="123"/>
      <c r="K357" s="10"/>
      <c r="L357" s="10"/>
      <c r="M357" s="13"/>
      <c r="N357" s="10"/>
      <c r="O357" s="10"/>
      <c r="P357" s="10"/>
      <c r="Q357" s="78"/>
      <c r="R357" s="78"/>
      <c r="S357" s="78"/>
      <c r="T357" s="9" t="s">
        <v>706</v>
      </c>
      <c r="U357" s="95">
        <v>1995</v>
      </c>
      <c r="V357" s="103" t="s">
        <v>707</v>
      </c>
      <c r="W357" s="44" t="s">
        <v>711</v>
      </c>
      <c r="X357" s="18"/>
      <c r="Y357" s="22">
        <v>0.21</v>
      </c>
      <c r="Z357" s="18"/>
      <c r="AA357" s="18"/>
      <c r="AB357" s="18"/>
    </row>
    <row r="358" spans="1:28" x14ac:dyDescent="0.25">
      <c r="A358" s="78"/>
      <c r="B358" s="91"/>
      <c r="C358" s="10"/>
      <c r="D358" s="42"/>
      <c r="E358" s="78"/>
      <c r="F358" s="78"/>
      <c r="G358" s="78"/>
      <c r="H358" s="78"/>
      <c r="I358" s="78"/>
      <c r="J358" s="123"/>
      <c r="K358" s="10"/>
      <c r="L358" s="10"/>
      <c r="M358" s="13"/>
      <c r="N358" s="10"/>
      <c r="O358" s="10"/>
      <c r="P358" s="10"/>
      <c r="Q358" s="78"/>
      <c r="R358" s="78"/>
      <c r="S358" s="78"/>
      <c r="T358" s="6" t="s">
        <v>708</v>
      </c>
      <c r="U358" s="95">
        <v>1990</v>
      </c>
      <c r="V358" s="103" t="s">
        <v>709</v>
      </c>
      <c r="W358" s="44" t="s">
        <v>710</v>
      </c>
      <c r="X358" s="18"/>
      <c r="Y358" s="22">
        <v>0.32</v>
      </c>
      <c r="Z358" s="18"/>
      <c r="AA358" s="18"/>
      <c r="AB358" s="18"/>
    </row>
    <row r="359" spans="1:28" ht="26.25" x14ac:dyDescent="0.25">
      <c r="A359" s="47" t="s">
        <v>1283</v>
      </c>
      <c r="B359" s="91"/>
      <c r="C359" s="10"/>
      <c r="D359" s="42"/>
      <c r="E359" s="78"/>
      <c r="F359" s="78"/>
      <c r="G359" s="78"/>
      <c r="H359" s="78"/>
      <c r="I359" s="78"/>
      <c r="J359" s="47" t="s">
        <v>1470</v>
      </c>
      <c r="K359" s="79" t="s">
        <v>1413</v>
      </c>
      <c r="L359" s="47" t="s">
        <v>894</v>
      </c>
      <c r="M359" s="13"/>
      <c r="N359" s="10"/>
      <c r="O359" s="10"/>
      <c r="P359" s="10"/>
      <c r="Q359" s="78"/>
      <c r="R359" s="78"/>
      <c r="S359" s="78"/>
      <c r="T359" s="80" t="s">
        <v>115</v>
      </c>
      <c r="U359" s="2">
        <v>1988</v>
      </c>
      <c r="V359" s="2">
        <v>0.46</v>
      </c>
      <c r="W359" s="44" t="s">
        <v>226</v>
      </c>
      <c r="X359" s="17">
        <f t="shared" ref="X359" si="53">V359</f>
        <v>0.46</v>
      </c>
      <c r="Y359" s="18"/>
      <c r="Z359" s="18"/>
      <c r="AA359" s="18"/>
      <c r="AB359" s="19">
        <v>630</v>
      </c>
    </row>
    <row r="360" spans="1:28" x14ac:dyDescent="0.25">
      <c r="A360" s="78"/>
      <c r="B360" s="91"/>
      <c r="C360" s="10"/>
      <c r="D360" s="42"/>
      <c r="E360" s="78"/>
      <c r="F360" s="78"/>
      <c r="G360" s="78"/>
      <c r="H360" s="78"/>
      <c r="I360" s="78"/>
      <c r="J360" s="123"/>
      <c r="K360" s="10"/>
      <c r="L360" s="10"/>
      <c r="M360" s="13"/>
      <c r="N360" s="10"/>
      <c r="O360" s="10"/>
      <c r="P360" s="10"/>
      <c r="Q360" s="78"/>
      <c r="R360" s="78"/>
      <c r="S360" s="78"/>
      <c r="T360" s="5" t="s">
        <v>116</v>
      </c>
      <c r="U360" s="2">
        <v>1984</v>
      </c>
      <c r="V360" s="2">
        <v>0.5</v>
      </c>
      <c r="W360" s="44" t="s">
        <v>221</v>
      </c>
      <c r="X360" s="17">
        <f t="shared" ref="X360:X361" si="54">V360</f>
        <v>0.5</v>
      </c>
      <c r="Y360" s="18"/>
      <c r="Z360" s="18"/>
      <c r="AA360" s="18"/>
      <c r="AB360" s="18"/>
    </row>
    <row r="361" spans="1:28" x14ac:dyDescent="0.25">
      <c r="A361" s="78"/>
      <c r="B361" s="91"/>
      <c r="C361" s="10"/>
      <c r="D361" s="42"/>
      <c r="E361" s="78"/>
      <c r="F361" s="78"/>
      <c r="G361" s="78"/>
      <c r="H361" s="78"/>
      <c r="I361" s="78"/>
      <c r="J361" s="123"/>
      <c r="K361" s="10"/>
      <c r="L361" s="10"/>
      <c r="M361" s="13"/>
      <c r="N361" s="10"/>
      <c r="O361" s="10"/>
      <c r="P361" s="10"/>
      <c r="Q361" s="78"/>
      <c r="R361" s="78"/>
      <c r="S361" s="78"/>
      <c r="T361" s="5" t="s">
        <v>1353</v>
      </c>
      <c r="U361" s="2">
        <v>1988</v>
      </c>
      <c r="V361" s="2">
        <v>0.42</v>
      </c>
      <c r="W361" s="44" t="s">
        <v>210</v>
      </c>
      <c r="X361" s="17">
        <f t="shared" si="54"/>
        <v>0.42</v>
      </c>
      <c r="Y361" s="18"/>
      <c r="Z361" s="18"/>
      <c r="AA361" s="18"/>
      <c r="AB361" s="18"/>
    </row>
    <row r="362" spans="1:28" x14ac:dyDescent="0.25">
      <c r="A362" s="99"/>
      <c r="B362" s="91"/>
      <c r="C362" s="10"/>
      <c r="D362" s="42"/>
      <c r="E362" s="78"/>
      <c r="F362" s="78"/>
      <c r="G362" s="78"/>
      <c r="H362" s="78"/>
      <c r="I362" s="78"/>
      <c r="J362" s="123"/>
      <c r="K362" s="10"/>
      <c r="L362" s="10"/>
      <c r="M362" s="13"/>
      <c r="N362" s="10"/>
      <c r="O362" s="10"/>
      <c r="P362" s="10"/>
      <c r="Q362" s="78"/>
      <c r="R362" s="78"/>
      <c r="S362" s="78"/>
      <c r="T362" s="6" t="s">
        <v>792</v>
      </c>
      <c r="U362" s="95">
        <v>1986</v>
      </c>
      <c r="V362" s="104">
        <v>3.5000000000000003E-2</v>
      </c>
      <c r="W362" s="44" t="s">
        <v>339</v>
      </c>
      <c r="X362" s="18"/>
      <c r="Y362" s="18">
        <f t="shared" ref="Y362:Y369" si="55">V362</f>
        <v>3.5000000000000003E-2</v>
      </c>
      <c r="Z362" s="18"/>
      <c r="AA362" s="18"/>
      <c r="AB362" s="18"/>
    </row>
    <row r="363" spans="1:28" x14ac:dyDescent="0.25">
      <c r="A363" s="78"/>
      <c r="B363" s="91"/>
      <c r="C363" s="10"/>
      <c r="D363" s="42"/>
      <c r="E363" s="78"/>
      <c r="F363" s="78"/>
      <c r="G363" s="78"/>
      <c r="H363" s="78"/>
      <c r="I363" s="78"/>
      <c r="J363" s="123"/>
      <c r="K363" s="10"/>
      <c r="L363" s="10"/>
      <c r="M363" s="13"/>
      <c r="N363" s="10"/>
      <c r="O363" s="10"/>
      <c r="P363" s="10"/>
      <c r="Q363" s="78"/>
      <c r="R363" s="78"/>
      <c r="S363" s="78"/>
      <c r="T363" s="6" t="s">
        <v>1354</v>
      </c>
      <c r="U363" s="95">
        <v>1985</v>
      </c>
      <c r="V363" s="104">
        <v>0.23499999999999999</v>
      </c>
      <c r="W363" s="44" t="s">
        <v>344</v>
      </c>
      <c r="X363" s="18"/>
      <c r="Y363" s="18">
        <f t="shared" si="55"/>
        <v>0.23499999999999999</v>
      </c>
      <c r="Z363" s="18"/>
      <c r="AA363" s="18"/>
      <c r="AB363" s="18"/>
    </row>
    <row r="364" spans="1:28" ht="25.5" x14ac:dyDescent="0.25">
      <c r="A364" s="78"/>
      <c r="B364" s="91"/>
      <c r="C364" s="10"/>
      <c r="D364" s="42"/>
      <c r="E364" s="78"/>
      <c r="F364" s="78"/>
      <c r="G364" s="78"/>
      <c r="H364" s="78"/>
      <c r="I364" s="78"/>
      <c r="J364" s="123"/>
      <c r="K364" s="10"/>
      <c r="L364" s="10"/>
      <c r="M364" s="13"/>
      <c r="N364" s="10"/>
      <c r="O364" s="10"/>
      <c r="P364" s="10"/>
      <c r="Q364" s="78"/>
      <c r="R364" s="78"/>
      <c r="S364" s="78"/>
      <c r="T364" s="9" t="s">
        <v>1355</v>
      </c>
      <c r="U364" s="95">
        <v>1985</v>
      </c>
      <c r="V364" s="104">
        <v>6.5000000000000002E-2</v>
      </c>
      <c r="W364" s="44" t="s">
        <v>723</v>
      </c>
      <c r="X364" s="18"/>
      <c r="Y364" s="18">
        <f t="shared" si="55"/>
        <v>6.5000000000000002E-2</v>
      </c>
      <c r="Z364" s="18"/>
      <c r="AA364" s="18"/>
      <c r="AB364" s="18"/>
    </row>
    <row r="365" spans="1:28" ht="25.5" x14ac:dyDescent="0.25">
      <c r="A365" s="78"/>
      <c r="B365" s="91"/>
      <c r="C365" s="10"/>
      <c r="D365" s="42"/>
      <c r="E365" s="78"/>
      <c r="F365" s="78"/>
      <c r="G365" s="78"/>
      <c r="H365" s="78"/>
      <c r="I365" s="78"/>
      <c r="J365" s="123"/>
      <c r="K365" s="10"/>
      <c r="L365" s="10"/>
      <c r="M365" s="13"/>
      <c r="N365" s="10"/>
      <c r="O365" s="10"/>
      <c r="P365" s="10"/>
      <c r="Q365" s="78"/>
      <c r="R365" s="78"/>
      <c r="S365" s="78"/>
      <c r="T365" s="9" t="s">
        <v>1356</v>
      </c>
      <c r="U365" s="95">
        <v>1984</v>
      </c>
      <c r="V365" s="104">
        <v>0.16</v>
      </c>
      <c r="W365" s="38" t="s">
        <v>722</v>
      </c>
      <c r="X365" s="18"/>
      <c r="Y365" s="18">
        <f t="shared" si="55"/>
        <v>0.16</v>
      </c>
      <c r="Z365" s="18"/>
      <c r="AA365" s="18"/>
      <c r="AB365" s="18"/>
    </row>
    <row r="366" spans="1:28" x14ac:dyDescent="0.25">
      <c r="A366" s="78"/>
      <c r="B366" s="91"/>
      <c r="C366" s="10"/>
      <c r="D366" s="42"/>
      <c r="E366" s="78"/>
      <c r="F366" s="78"/>
      <c r="G366" s="78"/>
      <c r="H366" s="78"/>
      <c r="I366" s="78"/>
      <c r="J366" s="123"/>
      <c r="K366" s="10"/>
      <c r="L366" s="10"/>
      <c r="M366" s="13"/>
      <c r="N366" s="10"/>
      <c r="O366" s="10"/>
      <c r="P366" s="10"/>
      <c r="Q366" s="78"/>
      <c r="R366" s="78"/>
      <c r="S366" s="78"/>
      <c r="T366" s="6" t="s">
        <v>1357</v>
      </c>
      <c r="U366" s="95">
        <v>1988</v>
      </c>
      <c r="V366" s="104">
        <v>0.25</v>
      </c>
      <c r="W366" s="44" t="s">
        <v>310</v>
      </c>
      <c r="X366" s="18"/>
      <c r="Y366" s="18">
        <f t="shared" si="55"/>
        <v>0.25</v>
      </c>
      <c r="Z366" s="18"/>
      <c r="AA366" s="18"/>
      <c r="AB366" s="18"/>
    </row>
    <row r="367" spans="1:28" ht="25.5" x14ac:dyDescent="0.25">
      <c r="A367" s="99"/>
      <c r="B367" s="91"/>
      <c r="C367" s="10"/>
      <c r="D367" s="42"/>
      <c r="E367" s="78"/>
      <c r="F367" s="78"/>
      <c r="G367" s="78"/>
      <c r="H367" s="78"/>
      <c r="I367" s="78"/>
      <c r="J367" s="123"/>
      <c r="K367" s="10"/>
      <c r="L367" s="10"/>
      <c r="M367" s="13" t="s">
        <v>717</v>
      </c>
      <c r="N367" s="12">
        <v>1965</v>
      </c>
      <c r="O367" s="12">
        <v>0.71699999999999997</v>
      </c>
      <c r="P367" s="3" t="s">
        <v>718</v>
      </c>
      <c r="Q367" s="12">
        <v>29</v>
      </c>
      <c r="R367" s="12"/>
      <c r="S367" s="12">
        <v>29</v>
      </c>
      <c r="T367" s="6" t="s">
        <v>716</v>
      </c>
      <c r="U367" s="95">
        <v>2009</v>
      </c>
      <c r="V367" s="104">
        <v>0.193</v>
      </c>
      <c r="W367" s="44" t="s">
        <v>298</v>
      </c>
      <c r="X367" s="18"/>
      <c r="Y367" s="18">
        <f t="shared" si="55"/>
        <v>0.193</v>
      </c>
      <c r="Z367" s="18"/>
      <c r="AA367" s="21">
        <f>O367</f>
        <v>0.71699999999999997</v>
      </c>
      <c r="AB367" s="18"/>
    </row>
    <row r="368" spans="1:28" x14ac:dyDescent="0.25">
      <c r="A368" s="78"/>
      <c r="B368" s="91"/>
      <c r="C368" s="10"/>
      <c r="D368" s="42"/>
      <c r="E368" s="78"/>
      <c r="F368" s="78"/>
      <c r="G368" s="78"/>
      <c r="H368" s="78"/>
      <c r="I368" s="78"/>
      <c r="J368" s="123"/>
      <c r="K368" s="10"/>
      <c r="L368" s="10"/>
      <c r="M368" s="40" t="s">
        <v>720</v>
      </c>
      <c r="N368" s="12">
        <v>1965</v>
      </c>
      <c r="O368" s="12">
        <v>0.56299999999999994</v>
      </c>
      <c r="P368" s="3" t="s">
        <v>718</v>
      </c>
      <c r="Q368" s="12">
        <v>19</v>
      </c>
      <c r="R368" s="12"/>
      <c r="S368" s="12">
        <v>19</v>
      </c>
      <c r="T368" s="4" t="s">
        <v>719</v>
      </c>
      <c r="U368" s="110">
        <v>1965</v>
      </c>
      <c r="V368" s="111">
        <v>0.107</v>
      </c>
      <c r="W368" s="44" t="s">
        <v>298</v>
      </c>
      <c r="X368" s="18"/>
      <c r="Y368" s="18">
        <f t="shared" si="55"/>
        <v>0.107</v>
      </c>
      <c r="Z368" s="18"/>
      <c r="AA368" s="21">
        <f>O368</f>
        <v>0.56299999999999994</v>
      </c>
      <c r="AB368" s="18"/>
    </row>
    <row r="369" spans="1:28" x14ac:dyDescent="0.25">
      <c r="A369" s="78"/>
      <c r="B369" s="91"/>
      <c r="C369" s="10"/>
      <c r="D369" s="42"/>
      <c r="E369" s="78"/>
      <c r="F369" s="78"/>
      <c r="G369" s="78"/>
      <c r="H369" s="78"/>
      <c r="I369" s="78"/>
      <c r="J369" s="123"/>
      <c r="K369" s="10"/>
      <c r="L369" s="10"/>
      <c r="M369" s="13"/>
      <c r="N369" s="10"/>
      <c r="O369" s="10"/>
      <c r="P369" s="10"/>
      <c r="Q369" s="78"/>
      <c r="R369" s="78"/>
      <c r="S369" s="78"/>
      <c r="T369" s="6" t="s">
        <v>721</v>
      </c>
      <c r="U369" s="95">
        <v>2009</v>
      </c>
      <c r="V369" s="104">
        <v>0.107</v>
      </c>
      <c r="W369" s="44" t="s">
        <v>298</v>
      </c>
      <c r="X369" s="18"/>
      <c r="Y369" s="18">
        <f t="shared" si="55"/>
        <v>0.107</v>
      </c>
      <c r="Z369" s="18"/>
      <c r="AA369" s="18"/>
      <c r="AB369" s="18"/>
    </row>
    <row r="370" spans="1:28" ht="26.25" x14ac:dyDescent="0.25">
      <c r="A370" s="47" t="s">
        <v>1284</v>
      </c>
      <c r="B370" s="91"/>
      <c r="C370" s="10"/>
      <c r="D370" s="42"/>
      <c r="E370" s="78"/>
      <c r="F370" s="78"/>
      <c r="G370" s="78"/>
      <c r="H370" s="78"/>
      <c r="I370" s="78"/>
      <c r="J370" s="47" t="s">
        <v>1471</v>
      </c>
      <c r="K370" s="79" t="s">
        <v>1413</v>
      </c>
      <c r="L370" s="47" t="s">
        <v>23</v>
      </c>
      <c r="M370" s="13"/>
      <c r="N370" s="10"/>
      <c r="O370" s="10"/>
      <c r="P370" s="10"/>
      <c r="Q370" s="78"/>
      <c r="R370" s="78"/>
      <c r="S370" s="78"/>
      <c r="T370" s="5" t="s">
        <v>1353</v>
      </c>
      <c r="U370" s="2">
        <v>1988</v>
      </c>
      <c r="V370" s="2">
        <v>0.42</v>
      </c>
      <c r="W370" s="44" t="s">
        <v>210</v>
      </c>
      <c r="X370" s="17">
        <f t="shared" ref="X370" si="56">V370</f>
        <v>0.42</v>
      </c>
      <c r="Y370" s="18"/>
      <c r="Z370" s="18"/>
      <c r="AA370" s="18"/>
      <c r="AB370" s="19">
        <v>400</v>
      </c>
    </row>
    <row r="371" spans="1:28" x14ac:dyDescent="0.25">
      <c r="A371" s="78"/>
      <c r="B371" s="91"/>
      <c r="C371" s="10"/>
      <c r="D371" s="42"/>
      <c r="E371" s="78"/>
      <c r="F371" s="78"/>
      <c r="G371" s="78"/>
      <c r="H371" s="78"/>
      <c r="I371" s="78"/>
      <c r="J371" s="47"/>
      <c r="K371" s="10"/>
      <c r="L371" s="47"/>
      <c r="M371" s="13"/>
      <c r="N371" s="10"/>
      <c r="O371" s="10"/>
      <c r="P371" s="10"/>
      <c r="Q371" s="78"/>
      <c r="R371" s="78"/>
      <c r="S371" s="78"/>
      <c r="T371" s="6" t="s">
        <v>792</v>
      </c>
      <c r="U371" s="95">
        <v>1986</v>
      </c>
      <c r="V371" s="104">
        <v>3.5000000000000003E-2</v>
      </c>
      <c r="W371" s="44" t="s">
        <v>339</v>
      </c>
      <c r="X371" s="17"/>
      <c r="Y371" s="18">
        <f>V371</f>
        <v>3.5000000000000003E-2</v>
      </c>
      <c r="Z371" s="18"/>
      <c r="AA371" s="18"/>
      <c r="AB371" s="18"/>
    </row>
    <row r="372" spans="1:28" x14ac:dyDescent="0.25">
      <c r="A372" s="78"/>
      <c r="B372" s="91"/>
      <c r="C372" s="10"/>
      <c r="D372" s="42"/>
      <c r="E372" s="78"/>
      <c r="F372" s="78"/>
      <c r="G372" s="78"/>
      <c r="H372" s="78"/>
      <c r="I372" s="78"/>
      <c r="J372" s="47"/>
      <c r="K372" s="10"/>
      <c r="L372" s="47"/>
      <c r="M372" s="13"/>
      <c r="N372" s="10"/>
      <c r="O372" s="10"/>
      <c r="P372" s="10"/>
      <c r="Q372" s="78"/>
      <c r="R372" s="78"/>
      <c r="S372" s="78"/>
      <c r="T372" s="6" t="s">
        <v>1354</v>
      </c>
      <c r="U372" s="95">
        <v>1985</v>
      </c>
      <c r="V372" s="104">
        <v>0.23499999999999999</v>
      </c>
      <c r="W372" s="44" t="s">
        <v>344</v>
      </c>
      <c r="X372" s="17"/>
      <c r="Y372" s="18">
        <f t="shared" ref="Y372:Y375" si="57">V372</f>
        <v>0.23499999999999999</v>
      </c>
      <c r="Z372" s="18"/>
      <c r="AA372" s="18"/>
      <c r="AB372" s="18"/>
    </row>
    <row r="373" spans="1:28" ht="25.5" x14ac:dyDescent="0.25">
      <c r="A373" s="78"/>
      <c r="B373" s="91"/>
      <c r="C373" s="10"/>
      <c r="D373" s="42"/>
      <c r="E373" s="78"/>
      <c r="F373" s="78"/>
      <c r="G373" s="78"/>
      <c r="H373" s="78"/>
      <c r="I373" s="78"/>
      <c r="J373" s="47"/>
      <c r="K373" s="10"/>
      <c r="L373" s="47"/>
      <c r="M373" s="13"/>
      <c r="N373" s="10"/>
      <c r="O373" s="10"/>
      <c r="P373" s="10"/>
      <c r="Q373" s="78"/>
      <c r="R373" s="78"/>
      <c r="S373" s="78"/>
      <c r="T373" s="9" t="s">
        <v>1355</v>
      </c>
      <c r="U373" s="95">
        <v>1985</v>
      </c>
      <c r="V373" s="104">
        <v>6.5000000000000002E-2</v>
      </c>
      <c r="W373" s="44" t="s">
        <v>723</v>
      </c>
      <c r="X373" s="17"/>
      <c r="Y373" s="18">
        <f t="shared" si="57"/>
        <v>6.5000000000000002E-2</v>
      </c>
      <c r="Z373" s="18"/>
      <c r="AA373" s="18"/>
      <c r="AB373" s="18"/>
    </row>
    <row r="374" spans="1:28" ht="25.5" x14ac:dyDescent="0.25">
      <c r="A374" s="78"/>
      <c r="B374" s="91"/>
      <c r="C374" s="10"/>
      <c r="D374" s="42"/>
      <c r="E374" s="78"/>
      <c r="F374" s="78"/>
      <c r="G374" s="78"/>
      <c r="H374" s="78"/>
      <c r="I374" s="78"/>
      <c r="J374" s="47"/>
      <c r="K374" s="10"/>
      <c r="L374" s="47"/>
      <c r="M374" s="13"/>
      <c r="N374" s="10"/>
      <c r="O374" s="10"/>
      <c r="P374" s="10"/>
      <c r="Q374" s="78"/>
      <c r="R374" s="78"/>
      <c r="S374" s="78"/>
      <c r="T374" s="9" t="s">
        <v>1356</v>
      </c>
      <c r="U374" s="95">
        <v>1984</v>
      </c>
      <c r="V374" s="104">
        <v>0.16</v>
      </c>
      <c r="W374" s="38" t="s">
        <v>722</v>
      </c>
      <c r="X374" s="17"/>
      <c r="Y374" s="18">
        <f t="shared" si="57"/>
        <v>0.16</v>
      </c>
      <c r="Z374" s="18"/>
      <c r="AA374" s="18"/>
      <c r="AB374" s="18"/>
    </row>
    <row r="375" spans="1:28" x14ac:dyDescent="0.25">
      <c r="A375" s="78"/>
      <c r="B375" s="91"/>
      <c r="C375" s="10"/>
      <c r="D375" s="42"/>
      <c r="E375" s="78"/>
      <c r="F375" s="78"/>
      <c r="G375" s="78"/>
      <c r="H375" s="78"/>
      <c r="I375" s="78"/>
      <c r="J375" s="47"/>
      <c r="K375" s="10"/>
      <c r="L375" s="47"/>
      <c r="M375" s="13"/>
      <c r="N375" s="10"/>
      <c r="O375" s="10"/>
      <c r="P375" s="10"/>
      <c r="Q375" s="78"/>
      <c r="R375" s="78"/>
      <c r="S375" s="78"/>
      <c r="T375" s="6" t="s">
        <v>1357</v>
      </c>
      <c r="U375" s="95">
        <v>1988</v>
      </c>
      <c r="V375" s="104">
        <v>0.25</v>
      </c>
      <c r="W375" s="44" t="s">
        <v>310</v>
      </c>
      <c r="X375" s="17"/>
      <c r="Y375" s="18">
        <f t="shared" si="57"/>
        <v>0.25</v>
      </c>
      <c r="Z375" s="18"/>
      <c r="AA375" s="18"/>
      <c r="AB375" s="18"/>
    </row>
    <row r="376" spans="1:28" x14ac:dyDescent="0.25">
      <c r="A376" s="78"/>
      <c r="B376" s="91"/>
      <c r="C376" s="10"/>
      <c r="D376" s="42"/>
      <c r="E376" s="78"/>
      <c r="F376" s="78"/>
      <c r="G376" s="78"/>
      <c r="H376" s="78"/>
      <c r="I376" s="78"/>
      <c r="J376" s="47"/>
      <c r="K376" s="10"/>
      <c r="L376" s="47"/>
      <c r="M376" s="13"/>
      <c r="N376" s="10"/>
      <c r="O376" s="10"/>
      <c r="P376" s="10"/>
      <c r="Q376" s="78"/>
      <c r="R376" s="78"/>
      <c r="S376" s="78"/>
      <c r="T376" s="6" t="s">
        <v>1202</v>
      </c>
      <c r="U376" s="95">
        <v>1988</v>
      </c>
      <c r="V376" s="104">
        <v>0.42</v>
      </c>
      <c r="W376" s="44" t="s">
        <v>358</v>
      </c>
      <c r="X376" s="18"/>
      <c r="Y376" s="18">
        <v>0.42</v>
      </c>
      <c r="Z376" s="18"/>
      <c r="AA376" s="18"/>
      <c r="AB376" s="18"/>
    </row>
    <row r="377" spans="1:28" ht="26.25" x14ac:dyDescent="0.25">
      <c r="A377" s="47" t="s">
        <v>1392</v>
      </c>
      <c r="B377" s="91"/>
      <c r="C377" s="10"/>
      <c r="D377" s="42"/>
      <c r="E377" s="78"/>
      <c r="F377" s="78"/>
      <c r="G377" s="78"/>
      <c r="H377" s="78"/>
      <c r="I377" s="78"/>
      <c r="J377" s="47" t="s">
        <v>1472</v>
      </c>
      <c r="K377" s="79" t="s">
        <v>1413</v>
      </c>
      <c r="L377" s="47" t="s">
        <v>22</v>
      </c>
      <c r="M377" s="13"/>
      <c r="N377" s="10"/>
      <c r="O377" s="10"/>
      <c r="P377" s="10"/>
      <c r="Q377" s="78"/>
      <c r="R377" s="78"/>
      <c r="S377" s="78"/>
      <c r="T377" s="80" t="s">
        <v>117</v>
      </c>
      <c r="U377" s="2">
        <v>1988</v>
      </c>
      <c r="V377" s="47" t="s">
        <v>227</v>
      </c>
      <c r="W377" s="44" t="s">
        <v>210</v>
      </c>
      <c r="X377" s="17">
        <v>0.66</v>
      </c>
      <c r="Y377" s="18"/>
      <c r="Z377" s="18"/>
      <c r="AA377" s="18"/>
      <c r="AB377" s="19">
        <v>800</v>
      </c>
    </row>
    <row r="378" spans="1:28" x14ac:dyDescent="0.25">
      <c r="A378" s="78"/>
      <c r="B378" s="91"/>
      <c r="C378" s="10"/>
      <c r="D378" s="42"/>
      <c r="E378" s="78"/>
      <c r="F378" s="78"/>
      <c r="G378" s="78"/>
      <c r="H378" s="78"/>
      <c r="I378" s="78"/>
      <c r="J378" s="123"/>
      <c r="K378" s="10"/>
      <c r="L378" s="10"/>
      <c r="M378" s="13"/>
      <c r="N378" s="10"/>
      <c r="O378" s="10"/>
      <c r="P378" s="10"/>
      <c r="Q378" s="78"/>
      <c r="R378" s="78"/>
      <c r="S378" s="78"/>
      <c r="T378" s="6" t="s">
        <v>739</v>
      </c>
      <c r="U378" s="95">
        <v>1988</v>
      </c>
      <c r="V378" s="103" t="s">
        <v>659</v>
      </c>
      <c r="W378" s="44" t="s">
        <v>604</v>
      </c>
      <c r="X378" s="18"/>
      <c r="Y378" s="18">
        <v>0.2</v>
      </c>
      <c r="Z378" s="18"/>
      <c r="AA378" s="18"/>
      <c r="AB378" s="18"/>
    </row>
    <row r="379" spans="1:28" x14ac:dyDescent="0.25">
      <c r="A379" s="78"/>
      <c r="B379" s="91"/>
      <c r="C379" s="10"/>
      <c r="D379" s="42"/>
      <c r="E379" s="78"/>
      <c r="F379" s="78"/>
      <c r="G379" s="78"/>
      <c r="H379" s="78"/>
      <c r="I379" s="78"/>
      <c r="J379" s="123"/>
      <c r="K379" s="10"/>
      <c r="L379" s="10"/>
      <c r="M379" s="13"/>
      <c r="N379" s="10"/>
      <c r="O379" s="10"/>
      <c r="P379" s="10"/>
      <c r="Q379" s="78"/>
      <c r="R379" s="78"/>
      <c r="S379" s="78"/>
      <c r="T379" s="6" t="s">
        <v>740</v>
      </c>
      <c r="U379" s="95">
        <v>1988</v>
      </c>
      <c r="V379" s="104">
        <v>0.1</v>
      </c>
      <c r="W379" s="44" t="s">
        <v>604</v>
      </c>
      <c r="X379" s="18"/>
      <c r="Y379" s="18">
        <f>V379</f>
        <v>0.1</v>
      </c>
      <c r="Z379" s="18"/>
      <c r="AA379" s="18"/>
      <c r="AB379" s="18"/>
    </row>
    <row r="380" spans="1:28" x14ac:dyDescent="0.25">
      <c r="A380" s="78"/>
      <c r="B380" s="91"/>
      <c r="C380" s="10"/>
      <c r="D380" s="42"/>
      <c r="E380" s="78"/>
      <c r="F380" s="78"/>
      <c r="G380" s="78"/>
      <c r="H380" s="78"/>
      <c r="I380" s="78"/>
      <c r="J380" s="123"/>
      <c r="K380" s="10"/>
      <c r="L380" s="10"/>
      <c r="M380" s="13"/>
      <c r="N380" s="10"/>
      <c r="O380" s="10"/>
      <c r="P380" s="10"/>
      <c r="Q380" s="78"/>
      <c r="R380" s="78"/>
      <c r="S380" s="78"/>
      <c r="T380" s="6" t="s">
        <v>741</v>
      </c>
      <c r="U380" s="95">
        <v>1988</v>
      </c>
      <c r="V380" s="104">
        <v>0.1</v>
      </c>
      <c r="W380" s="44" t="s">
        <v>742</v>
      </c>
      <c r="X380" s="18"/>
      <c r="Y380" s="18">
        <f t="shared" ref="Y380:Y381" si="58">V380</f>
        <v>0.1</v>
      </c>
      <c r="Z380" s="18"/>
      <c r="AA380" s="18"/>
      <c r="AB380" s="18"/>
    </row>
    <row r="381" spans="1:28" ht="25.5" x14ac:dyDescent="0.25">
      <c r="A381" s="78"/>
      <c r="B381" s="91"/>
      <c r="C381" s="10"/>
      <c r="D381" s="42"/>
      <c r="E381" s="78"/>
      <c r="F381" s="78"/>
      <c r="G381" s="78"/>
      <c r="H381" s="78"/>
      <c r="I381" s="78"/>
      <c r="J381" s="123"/>
      <c r="K381" s="10"/>
      <c r="L381" s="10"/>
      <c r="M381" s="13"/>
      <c r="N381" s="10"/>
      <c r="O381" s="10"/>
      <c r="P381" s="10"/>
      <c r="Q381" s="78"/>
      <c r="R381" s="78"/>
      <c r="S381" s="78"/>
      <c r="T381" s="6" t="s">
        <v>743</v>
      </c>
      <c r="U381" s="95">
        <v>1988</v>
      </c>
      <c r="V381" s="104">
        <v>0.04</v>
      </c>
      <c r="W381" s="44" t="s">
        <v>742</v>
      </c>
      <c r="X381" s="18"/>
      <c r="Y381" s="18">
        <f t="shared" si="58"/>
        <v>0.04</v>
      </c>
      <c r="Z381" s="18"/>
      <c r="AA381" s="18"/>
      <c r="AB381" s="18"/>
    </row>
    <row r="382" spans="1:28" x14ac:dyDescent="0.25">
      <c r="A382" s="78"/>
      <c r="B382" s="82"/>
      <c r="C382" s="83"/>
      <c r="D382" s="84"/>
      <c r="E382" s="85"/>
      <c r="F382" s="85"/>
      <c r="G382" s="85"/>
      <c r="H382" s="85"/>
      <c r="I382" s="85"/>
      <c r="J382" s="132"/>
      <c r="K382" s="10"/>
      <c r="L382" s="133"/>
      <c r="M382" s="41"/>
      <c r="N382" s="83"/>
      <c r="O382" s="83"/>
      <c r="P382" s="83"/>
      <c r="Q382" s="85"/>
      <c r="R382" s="85"/>
      <c r="S382" s="85"/>
      <c r="T382" s="6" t="s">
        <v>1203</v>
      </c>
      <c r="U382" s="134">
        <v>1988</v>
      </c>
      <c r="V382" s="135">
        <v>2.5000000000000001E-2</v>
      </c>
      <c r="W382" s="90" t="s">
        <v>1204</v>
      </c>
      <c r="X382" s="18"/>
      <c r="Y382" s="18">
        <v>2.5000000000000001E-2</v>
      </c>
      <c r="Z382" s="18"/>
      <c r="AA382" s="18"/>
      <c r="AB382" s="18"/>
    </row>
    <row r="383" spans="1:28" ht="26.25" x14ac:dyDescent="0.25">
      <c r="A383" s="47" t="s">
        <v>1421</v>
      </c>
      <c r="B383" s="91"/>
      <c r="C383" s="10"/>
      <c r="D383" s="42"/>
      <c r="E383" s="78"/>
      <c r="F383" s="78"/>
      <c r="G383" s="78"/>
      <c r="H383" s="78"/>
      <c r="I383" s="78"/>
      <c r="J383" s="47" t="s">
        <v>1473</v>
      </c>
      <c r="K383" s="79" t="s">
        <v>1413</v>
      </c>
      <c r="L383" s="47" t="s">
        <v>22</v>
      </c>
      <c r="M383" s="13"/>
      <c r="N383" s="10"/>
      <c r="O383" s="10"/>
      <c r="P383" s="10"/>
      <c r="Q383" s="78"/>
      <c r="R383" s="78"/>
      <c r="S383" s="78"/>
      <c r="T383" s="13" t="s">
        <v>107</v>
      </c>
      <c r="U383" s="12">
        <v>1988</v>
      </c>
      <c r="V383" s="12">
        <v>0.82</v>
      </c>
      <c r="W383" s="106" t="s">
        <v>223</v>
      </c>
      <c r="X383" s="17">
        <f>V383</f>
        <v>0.82</v>
      </c>
      <c r="Y383" s="18"/>
      <c r="Z383" s="18"/>
      <c r="AA383" s="18"/>
      <c r="AB383" s="19">
        <v>800</v>
      </c>
    </row>
    <row r="384" spans="1:28" x14ac:dyDescent="0.25">
      <c r="A384" s="78"/>
      <c r="B384" s="91"/>
      <c r="C384" s="10"/>
      <c r="D384" s="42"/>
      <c r="E384" s="78"/>
      <c r="F384" s="78"/>
      <c r="G384" s="78"/>
      <c r="H384" s="78"/>
      <c r="I384" s="78"/>
      <c r="J384" s="123"/>
      <c r="K384" s="10"/>
      <c r="L384" s="10"/>
      <c r="M384" s="13"/>
      <c r="N384" s="10"/>
      <c r="O384" s="10"/>
      <c r="P384" s="10"/>
      <c r="Q384" s="78"/>
      <c r="R384" s="78"/>
      <c r="S384" s="78"/>
      <c r="T384" s="6" t="s">
        <v>724</v>
      </c>
      <c r="U384" s="95">
        <v>1992</v>
      </c>
      <c r="V384" s="103" t="s">
        <v>412</v>
      </c>
      <c r="W384" s="44" t="s">
        <v>725</v>
      </c>
      <c r="X384" s="18"/>
      <c r="Y384" s="22">
        <v>0.2</v>
      </c>
      <c r="Z384" s="18"/>
      <c r="AA384" s="18"/>
      <c r="AB384" s="18"/>
    </row>
    <row r="385" spans="1:28" x14ac:dyDescent="0.25">
      <c r="A385" s="78"/>
      <c r="B385" s="91"/>
      <c r="C385" s="10"/>
      <c r="D385" s="42"/>
      <c r="E385" s="78"/>
      <c r="F385" s="78"/>
      <c r="G385" s="78"/>
      <c r="H385" s="78"/>
      <c r="I385" s="78"/>
      <c r="J385" s="123"/>
      <c r="K385" s="10"/>
      <c r="L385" s="10"/>
      <c r="M385" s="13"/>
      <c r="N385" s="10"/>
      <c r="O385" s="10"/>
      <c r="P385" s="10"/>
      <c r="Q385" s="78"/>
      <c r="R385" s="78"/>
      <c r="S385" s="78"/>
      <c r="T385" s="6" t="s">
        <v>726</v>
      </c>
      <c r="U385" s="95">
        <v>1989</v>
      </c>
      <c r="V385" s="104">
        <v>0.08</v>
      </c>
      <c r="W385" s="44" t="s">
        <v>341</v>
      </c>
      <c r="X385" s="18"/>
      <c r="Y385" s="18">
        <f>V385</f>
        <v>0.08</v>
      </c>
      <c r="Z385" s="18"/>
      <c r="AA385" s="18"/>
      <c r="AB385" s="18"/>
    </row>
    <row r="386" spans="1:28" x14ac:dyDescent="0.25">
      <c r="A386" s="78"/>
      <c r="B386" s="91"/>
      <c r="C386" s="10"/>
      <c r="D386" s="42"/>
      <c r="E386" s="78"/>
      <c r="F386" s="78"/>
      <c r="G386" s="78"/>
      <c r="H386" s="78"/>
      <c r="I386" s="78"/>
      <c r="J386" s="123"/>
      <c r="K386" s="10"/>
      <c r="L386" s="10"/>
      <c r="M386" s="13"/>
      <c r="N386" s="10"/>
      <c r="O386" s="10"/>
      <c r="P386" s="10"/>
      <c r="Q386" s="78"/>
      <c r="R386" s="78"/>
      <c r="S386" s="78"/>
      <c r="T386" s="6" t="s">
        <v>727</v>
      </c>
      <c r="U386" s="95">
        <v>1989</v>
      </c>
      <c r="V386" s="104">
        <v>0.03</v>
      </c>
      <c r="W386" s="44" t="s">
        <v>341</v>
      </c>
      <c r="X386" s="18"/>
      <c r="Y386" s="18">
        <f t="shared" ref="Y386:Y395" si="59">V386</f>
        <v>0.03</v>
      </c>
      <c r="Z386" s="18"/>
      <c r="AA386" s="18"/>
      <c r="AB386" s="18"/>
    </row>
    <row r="387" spans="1:28" x14ac:dyDescent="0.25">
      <c r="A387" s="78"/>
      <c r="B387" s="91"/>
      <c r="C387" s="10"/>
      <c r="D387" s="42"/>
      <c r="E387" s="78"/>
      <c r="F387" s="78"/>
      <c r="G387" s="78"/>
      <c r="H387" s="78"/>
      <c r="I387" s="78"/>
      <c r="J387" s="123"/>
      <c r="K387" s="10"/>
      <c r="L387" s="10"/>
      <c r="M387" s="13"/>
      <c r="N387" s="10"/>
      <c r="O387" s="10"/>
      <c r="P387" s="10"/>
      <c r="Q387" s="78"/>
      <c r="R387" s="78"/>
      <c r="S387" s="78"/>
      <c r="T387" s="6" t="s">
        <v>728</v>
      </c>
      <c r="U387" s="95">
        <v>1989</v>
      </c>
      <c r="V387" s="104">
        <v>7.0000000000000007E-2</v>
      </c>
      <c r="W387" s="44" t="s">
        <v>341</v>
      </c>
      <c r="X387" s="18"/>
      <c r="Y387" s="18">
        <f t="shared" si="59"/>
        <v>7.0000000000000007E-2</v>
      </c>
      <c r="Z387" s="18"/>
      <c r="AA387" s="18"/>
      <c r="AB387" s="18"/>
    </row>
    <row r="388" spans="1:28" x14ac:dyDescent="0.25">
      <c r="A388" s="47"/>
      <c r="B388" s="91"/>
      <c r="C388" s="10"/>
      <c r="D388" s="42"/>
      <c r="E388" s="78"/>
      <c r="F388" s="78"/>
      <c r="G388" s="78"/>
      <c r="H388" s="78"/>
      <c r="I388" s="78"/>
      <c r="J388" s="123"/>
      <c r="K388" s="10"/>
      <c r="L388" s="10"/>
      <c r="M388" s="13"/>
      <c r="N388" s="10"/>
      <c r="O388" s="10"/>
      <c r="P388" s="10"/>
      <c r="Q388" s="78"/>
      <c r="R388" s="78"/>
      <c r="S388" s="78"/>
      <c r="T388" s="6" t="s">
        <v>729</v>
      </c>
      <c r="U388" s="95">
        <v>2000</v>
      </c>
      <c r="V388" s="104">
        <v>0.09</v>
      </c>
      <c r="W388" s="44" t="s">
        <v>310</v>
      </c>
      <c r="X388" s="18"/>
      <c r="Y388" s="18">
        <f t="shared" si="59"/>
        <v>0.09</v>
      </c>
      <c r="Z388" s="18"/>
      <c r="AA388" s="18"/>
      <c r="AB388" s="18"/>
    </row>
    <row r="389" spans="1:28" x14ac:dyDescent="0.25">
      <c r="A389" s="78"/>
      <c r="B389" s="91"/>
      <c r="C389" s="10"/>
      <c r="D389" s="42"/>
      <c r="E389" s="78"/>
      <c r="F389" s="78"/>
      <c r="G389" s="78"/>
      <c r="H389" s="78"/>
      <c r="I389" s="78"/>
      <c r="J389" s="123"/>
      <c r="K389" s="10"/>
      <c r="L389" s="10"/>
      <c r="M389" s="13"/>
      <c r="N389" s="10"/>
      <c r="O389" s="10"/>
      <c r="P389" s="10"/>
      <c r="Q389" s="78"/>
      <c r="R389" s="78"/>
      <c r="S389" s="78"/>
      <c r="T389" s="6" t="s">
        <v>730</v>
      </c>
      <c r="U389" s="95">
        <v>2000</v>
      </c>
      <c r="V389" s="104">
        <v>3.7999999999999999E-2</v>
      </c>
      <c r="W389" s="44" t="s">
        <v>731</v>
      </c>
      <c r="X389" s="18"/>
      <c r="Y389" s="18">
        <f t="shared" si="59"/>
        <v>3.7999999999999999E-2</v>
      </c>
      <c r="Z389" s="18"/>
      <c r="AA389" s="18"/>
      <c r="AB389" s="18"/>
    </row>
    <row r="390" spans="1:28" x14ac:dyDescent="0.25">
      <c r="A390" s="78"/>
      <c r="B390" s="91"/>
      <c r="C390" s="10"/>
      <c r="D390" s="42"/>
      <c r="E390" s="78"/>
      <c r="F390" s="78"/>
      <c r="G390" s="78"/>
      <c r="H390" s="78"/>
      <c r="I390" s="78"/>
      <c r="J390" s="123"/>
      <c r="K390" s="10"/>
      <c r="L390" s="10"/>
      <c r="M390" s="13"/>
      <c r="N390" s="10"/>
      <c r="O390" s="10"/>
      <c r="P390" s="10"/>
      <c r="Q390" s="78"/>
      <c r="R390" s="78"/>
      <c r="S390" s="78"/>
      <c r="T390" s="6" t="s">
        <v>732</v>
      </c>
      <c r="U390" s="95">
        <v>1989</v>
      </c>
      <c r="V390" s="104">
        <v>0.1</v>
      </c>
      <c r="W390" s="44" t="s">
        <v>341</v>
      </c>
      <c r="X390" s="18"/>
      <c r="Y390" s="18">
        <f t="shared" si="59"/>
        <v>0.1</v>
      </c>
      <c r="Z390" s="18"/>
      <c r="AA390" s="18"/>
      <c r="AB390" s="18"/>
    </row>
    <row r="391" spans="1:28" x14ac:dyDescent="0.25">
      <c r="A391" s="78"/>
      <c r="B391" s="91"/>
      <c r="C391" s="10"/>
      <c r="D391" s="42"/>
      <c r="E391" s="78"/>
      <c r="F391" s="78"/>
      <c r="G391" s="78"/>
      <c r="H391" s="78"/>
      <c r="I391" s="78"/>
      <c r="J391" s="123"/>
      <c r="K391" s="10"/>
      <c r="L391" s="10"/>
      <c r="M391" s="13"/>
      <c r="N391" s="10"/>
      <c r="O391" s="10"/>
      <c r="P391" s="10"/>
      <c r="Q391" s="78"/>
      <c r="R391" s="78"/>
      <c r="S391" s="78"/>
      <c r="T391" s="6" t="s">
        <v>733</v>
      </c>
      <c r="U391" s="95">
        <v>1989</v>
      </c>
      <c r="V391" s="104">
        <v>0.1</v>
      </c>
      <c r="W391" s="44" t="s">
        <v>341</v>
      </c>
      <c r="X391" s="18"/>
      <c r="Y391" s="18">
        <f t="shared" si="59"/>
        <v>0.1</v>
      </c>
      <c r="Z391" s="18"/>
      <c r="AA391" s="18"/>
      <c r="AB391" s="18"/>
    </row>
    <row r="392" spans="1:28" x14ac:dyDescent="0.25">
      <c r="A392" s="78"/>
      <c r="B392" s="91"/>
      <c r="C392" s="10"/>
      <c r="D392" s="42"/>
      <c r="E392" s="78"/>
      <c r="F392" s="78"/>
      <c r="G392" s="78"/>
      <c r="H392" s="78"/>
      <c r="I392" s="78"/>
      <c r="J392" s="123"/>
      <c r="K392" s="10"/>
      <c r="L392" s="10"/>
      <c r="M392" s="13"/>
      <c r="N392" s="10"/>
      <c r="O392" s="10"/>
      <c r="P392" s="10"/>
      <c r="Q392" s="78"/>
      <c r="R392" s="78"/>
      <c r="S392" s="78"/>
      <c r="T392" s="6" t="s">
        <v>734</v>
      </c>
      <c r="U392" s="95">
        <v>1988</v>
      </c>
      <c r="V392" s="103" t="s">
        <v>384</v>
      </c>
      <c r="W392" s="44" t="s">
        <v>735</v>
      </c>
      <c r="X392" s="18"/>
      <c r="Y392" s="22">
        <v>0.16</v>
      </c>
      <c r="Z392" s="18"/>
      <c r="AA392" s="18"/>
      <c r="AB392" s="18"/>
    </row>
    <row r="393" spans="1:28" x14ac:dyDescent="0.25">
      <c r="A393" s="78"/>
      <c r="B393" s="91"/>
      <c r="C393" s="10"/>
      <c r="D393" s="42"/>
      <c r="E393" s="78"/>
      <c r="F393" s="78"/>
      <c r="G393" s="78"/>
      <c r="H393" s="78"/>
      <c r="I393" s="78"/>
      <c r="J393" s="123"/>
      <c r="K393" s="10"/>
      <c r="L393" s="10"/>
      <c r="M393" s="13"/>
      <c r="N393" s="10"/>
      <c r="O393" s="10"/>
      <c r="P393" s="10"/>
      <c r="Q393" s="78"/>
      <c r="R393" s="78"/>
      <c r="S393" s="78"/>
      <c r="T393" s="6" t="s">
        <v>736</v>
      </c>
      <c r="U393" s="95">
        <v>1989</v>
      </c>
      <c r="V393" s="103" t="s">
        <v>427</v>
      </c>
      <c r="W393" s="44" t="s">
        <v>344</v>
      </c>
      <c r="X393" s="18"/>
      <c r="Y393" s="22">
        <v>0.36</v>
      </c>
      <c r="Z393" s="18"/>
      <c r="AA393" s="18"/>
      <c r="AB393" s="18"/>
    </row>
    <row r="394" spans="1:28" x14ac:dyDescent="0.25">
      <c r="A394" s="78"/>
      <c r="B394" s="91"/>
      <c r="C394" s="10"/>
      <c r="D394" s="42"/>
      <c r="E394" s="78"/>
      <c r="F394" s="78"/>
      <c r="G394" s="78"/>
      <c r="H394" s="78"/>
      <c r="I394" s="78"/>
      <c r="J394" s="123"/>
      <c r="K394" s="10"/>
      <c r="L394" s="10"/>
      <c r="M394" s="13"/>
      <c r="N394" s="10"/>
      <c r="O394" s="10"/>
      <c r="P394" s="10"/>
      <c r="Q394" s="78"/>
      <c r="R394" s="78"/>
      <c r="S394" s="78"/>
      <c r="T394" s="6" t="s">
        <v>737</v>
      </c>
      <c r="U394" s="95">
        <v>1989</v>
      </c>
      <c r="V394" s="103" t="s">
        <v>562</v>
      </c>
      <c r="W394" s="44" t="s">
        <v>344</v>
      </c>
      <c r="X394" s="18"/>
      <c r="Y394" s="22">
        <v>0.14000000000000001</v>
      </c>
      <c r="Z394" s="18"/>
      <c r="AA394" s="18"/>
      <c r="AB394" s="18"/>
    </row>
    <row r="395" spans="1:28" x14ac:dyDescent="0.25">
      <c r="A395" s="78"/>
      <c r="B395" s="91"/>
      <c r="C395" s="10"/>
      <c r="D395" s="42"/>
      <c r="E395" s="78"/>
      <c r="F395" s="78"/>
      <c r="G395" s="78"/>
      <c r="H395" s="78"/>
      <c r="I395" s="78"/>
      <c r="J395" s="123"/>
      <c r="K395" s="10"/>
      <c r="L395" s="10"/>
      <c r="M395" s="13"/>
      <c r="N395" s="10"/>
      <c r="O395" s="10"/>
      <c r="P395" s="10"/>
      <c r="Q395" s="78"/>
      <c r="R395" s="78"/>
      <c r="S395" s="78"/>
      <c r="T395" s="6" t="s">
        <v>738</v>
      </c>
      <c r="U395" s="95">
        <v>1989</v>
      </c>
      <c r="V395" s="104">
        <v>0.23499999999999999</v>
      </c>
      <c r="W395" s="44" t="s">
        <v>344</v>
      </c>
      <c r="X395" s="18"/>
      <c r="Y395" s="18">
        <f t="shared" si="59"/>
        <v>0.23499999999999999</v>
      </c>
      <c r="Z395" s="18"/>
      <c r="AA395" s="18"/>
      <c r="AB395" s="18"/>
    </row>
    <row r="396" spans="1:28" ht="26.25" x14ac:dyDescent="0.25">
      <c r="A396" s="47" t="s">
        <v>1605</v>
      </c>
      <c r="B396" s="91"/>
      <c r="C396" s="83"/>
      <c r="D396" s="84"/>
      <c r="E396" s="85"/>
      <c r="F396" s="85"/>
      <c r="G396" s="85"/>
      <c r="H396" s="85"/>
      <c r="I396" s="85"/>
      <c r="J396" s="86" t="s">
        <v>1511</v>
      </c>
      <c r="K396" s="79" t="s">
        <v>1413</v>
      </c>
      <c r="L396" s="47" t="s">
        <v>22</v>
      </c>
      <c r="M396" s="41"/>
      <c r="N396" s="83"/>
      <c r="O396" s="83"/>
      <c r="P396" s="83"/>
      <c r="Q396" s="85"/>
      <c r="R396" s="85"/>
      <c r="S396" s="85"/>
      <c r="T396" s="90" t="s">
        <v>118</v>
      </c>
      <c r="U396" s="89">
        <v>1992</v>
      </c>
      <c r="V396" s="86" t="s">
        <v>228</v>
      </c>
      <c r="W396" s="90" t="s">
        <v>229</v>
      </c>
      <c r="X396" s="17">
        <v>0.57999999999999996</v>
      </c>
      <c r="Y396" s="18"/>
      <c r="Z396" s="18"/>
      <c r="AA396" s="18"/>
      <c r="AB396" s="18">
        <v>800</v>
      </c>
    </row>
    <row r="397" spans="1:28" x14ac:dyDescent="0.25">
      <c r="A397" s="78"/>
      <c r="B397" s="91"/>
      <c r="C397" s="10"/>
      <c r="D397" s="42"/>
      <c r="E397" s="78"/>
      <c r="F397" s="78"/>
      <c r="G397" s="78"/>
      <c r="H397" s="78"/>
      <c r="I397" s="78"/>
      <c r="J397" s="123"/>
      <c r="K397" s="10"/>
      <c r="L397" s="10"/>
      <c r="M397" s="13"/>
      <c r="N397" s="10"/>
      <c r="O397" s="10"/>
      <c r="P397" s="10"/>
      <c r="Q397" s="78"/>
      <c r="R397" s="78"/>
      <c r="S397" s="78"/>
      <c r="T397" s="6" t="s">
        <v>744</v>
      </c>
      <c r="U397" s="2">
        <v>1992</v>
      </c>
      <c r="V397" s="47" t="s">
        <v>745</v>
      </c>
      <c r="W397" s="44" t="s">
        <v>339</v>
      </c>
      <c r="X397" s="18"/>
      <c r="Y397" s="27">
        <v>0.31</v>
      </c>
      <c r="Z397" s="18"/>
      <c r="AA397" s="18"/>
      <c r="AB397" s="19"/>
    </row>
    <row r="398" spans="1:28" x14ac:dyDescent="0.25">
      <c r="A398" s="78"/>
      <c r="B398" s="91"/>
      <c r="C398" s="10"/>
      <c r="D398" s="42"/>
      <c r="E398" s="78"/>
      <c r="F398" s="78"/>
      <c r="G398" s="78"/>
      <c r="H398" s="78"/>
      <c r="I398" s="78"/>
      <c r="J398" s="123"/>
      <c r="K398" s="10"/>
      <c r="L398" s="10"/>
      <c r="M398" s="13" t="s">
        <v>749</v>
      </c>
      <c r="N398" s="12">
        <v>1963</v>
      </c>
      <c r="O398" s="12">
        <v>1.0529999999999999</v>
      </c>
      <c r="P398" s="3" t="s">
        <v>649</v>
      </c>
      <c r="Q398" s="12">
        <v>33</v>
      </c>
      <c r="R398" s="12">
        <v>2</v>
      </c>
      <c r="S398" s="12">
        <v>35</v>
      </c>
      <c r="T398" s="9" t="s">
        <v>746</v>
      </c>
      <c r="U398" s="2">
        <v>1993</v>
      </c>
      <c r="V398" s="81" t="s">
        <v>747</v>
      </c>
      <c r="W398" s="38" t="s">
        <v>748</v>
      </c>
      <c r="X398" s="18"/>
      <c r="Y398" s="27">
        <v>0.15</v>
      </c>
      <c r="Z398" s="18"/>
      <c r="AA398" s="21">
        <f t="shared" ref="AA398:AA401" si="60">O398</f>
        <v>1.0529999999999999</v>
      </c>
      <c r="AB398" s="19"/>
    </row>
    <row r="399" spans="1:28" ht="25.5" x14ac:dyDescent="0.25">
      <c r="A399" s="78"/>
      <c r="B399" s="91"/>
      <c r="C399" s="10"/>
      <c r="D399" s="42"/>
      <c r="E399" s="78"/>
      <c r="F399" s="78"/>
      <c r="G399" s="78"/>
      <c r="H399" s="78"/>
      <c r="I399" s="78"/>
      <c r="J399" s="123"/>
      <c r="K399" s="10"/>
      <c r="L399" s="10"/>
      <c r="M399" s="13" t="s">
        <v>645</v>
      </c>
      <c r="N399" s="12">
        <v>1963</v>
      </c>
      <c r="O399" s="12">
        <v>1.3480000000000001</v>
      </c>
      <c r="P399" s="3" t="s">
        <v>649</v>
      </c>
      <c r="Q399" s="12">
        <v>54</v>
      </c>
      <c r="R399" s="12">
        <v>3</v>
      </c>
      <c r="S399" s="12">
        <v>57</v>
      </c>
      <c r="T399" s="43"/>
      <c r="U399" s="78"/>
      <c r="V399" s="78"/>
      <c r="W399" s="93"/>
      <c r="X399" s="18"/>
      <c r="Y399" s="28"/>
      <c r="Z399" s="18"/>
      <c r="AA399" s="21">
        <f t="shared" si="60"/>
        <v>1.3480000000000001</v>
      </c>
      <c r="AB399" s="19"/>
    </row>
    <row r="400" spans="1:28" ht="25.5" x14ac:dyDescent="0.25">
      <c r="A400" s="78"/>
      <c r="B400" s="91"/>
      <c r="C400" s="10"/>
      <c r="D400" s="42"/>
      <c r="E400" s="78"/>
      <c r="F400" s="78"/>
      <c r="G400" s="78"/>
      <c r="H400" s="78"/>
      <c r="I400" s="78"/>
      <c r="J400" s="123"/>
      <c r="K400" s="10"/>
      <c r="L400" s="10"/>
      <c r="M400" s="13" t="s">
        <v>752</v>
      </c>
      <c r="N400" s="12">
        <v>1963</v>
      </c>
      <c r="O400" s="12">
        <v>0.89100000000000001</v>
      </c>
      <c r="P400" s="3" t="s">
        <v>649</v>
      </c>
      <c r="Q400" s="12">
        <v>19</v>
      </c>
      <c r="R400" s="12"/>
      <c r="S400" s="12">
        <v>19</v>
      </c>
      <c r="T400" s="43"/>
      <c r="U400" s="78"/>
      <c r="V400" s="78"/>
      <c r="W400" s="93"/>
      <c r="X400" s="18"/>
      <c r="Y400" s="28"/>
      <c r="Z400" s="18"/>
      <c r="AA400" s="21">
        <f t="shared" si="60"/>
        <v>0.89100000000000001</v>
      </c>
      <c r="AB400" s="19"/>
    </row>
    <row r="401" spans="1:28" x14ac:dyDescent="0.25">
      <c r="A401" s="3"/>
      <c r="B401" s="91"/>
      <c r="C401" s="10"/>
      <c r="D401" s="42"/>
      <c r="E401" s="78"/>
      <c r="F401" s="78"/>
      <c r="G401" s="78"/>
      <c r="H401" s="78"/>
      <c r="I401" s="78"/>
      <c r="J401" s="123"/>
      <c r="K401" s="10"/>
      <c r="L401" s="10"/>
      <c r="M401" s="13" t="s">
        <v>754</v>
      </c>
      <c r="N401" s="12">
        <v>2011</v>
      </c>
      <c r="O401" s="12">
        <v>0.16400000000000001</v>
      </c>
      <c r="P401" s="12" t="s">
        <v>718</v>
      </c>
      <c r="Q401" s="12">
        <v>7</v>
      </c>
      <c r="R401" s="12"/>
      <c r="S401" s="12">
        <v>7</v>
      </c>
      <c r="T401" s="9" t="s">
        <v>753</v>
      </c>
      <c r="U401" s="12">
        <v>2011</v>
      </c>
      <c r="V401" s="12">
        <v>3.4000000000000002E-2</v>
      </c>
      <c r="W401" s="106" t="s">
        <v>298</v>
      </c>
      <c r="X401" s="18"/>
      <c r="Y401" s="29">
        <f>V401</f>
        <v>3.4000000000000002E-2</v>
      </c>
      <c r="Z401" s="18"/>
      <c r="AA401" s="21">
        <f t="shared" si="60"/>
        <v>0.16400000000000001</v>
      </c>
      <c r="AB401" s="18"/>
    </row>
    <row r="402" spans="1:28" x14ac:dyDescent="0.25">
      <c r="A402" s="47"/>
      <c r="B402" s="91"/>
      <c r="C402" s="10"/>
      <c r="D402" s="42"/>
      <c r="E402" s="78"/>
      <c r="F402" s="78"/>
      <c r="G402" s="78"/>
      <c r="H402" s="78"/>
      <c r="I402" s="78"/>
      <c r="J402" s="123"/>
      <c r="K402" s="10"/>
      <c r="L402" s="10"/>
      <c r="M402" s="13"/>
      <c r="N402" s="10"/>
      <c r="O402" s="10"/>
      <c r="P402" s="10"/>
      <c r="Q402" s="78"/>
      <c r="R402" s="78"/>
      <c r="S402" s="78"/>
      <c r="T402" s="4" t="s">
        <v>750</v>
      </c>
      <c r="U402" s="12">
        <v>2012</v>
      </c>
      <c r="V402" s="12">
        <v>0.3</v>
      </c>
      <c r="W402" s="105" t="s">
        <v>751</v>
      </c>
      <c r="X402" s="18"/>
      <c r="Y402" s="29">
        <f>V402</f>
        <v>0.3</v>
      </c>
      <c r="Z402" s="18"/>
      <c r="AA402" s="18"/>
      <c r="AB402" s="19"/>
    </row>
    <row r="403" spans="1:28" x14ac:dyDescent="0.25">
      <c r="A403" s="47" t="s">
        <v>1285</v>
      </c>
      <c r="B403" s="91" t="s">
        <v>1609</v>
      </c>
      <c r="C403" s="12">
        <v>2007</v>
      </c>
      <c r="D403" s="13" t="s">
        <v>120</v>
      </c>
      <c r="E403" s="12">
        <v>2.79</v>
      </c>
      <c r="F403" s="12" t="s">
        <v>230</v>
      </c>
      <c r="G403" s="12">
        <v>51</v>
      </c>
      <c r="H403" s="12"/>
      <c r="I403" s="12">
        <v>51</v>
      </c>
      <c r="J403" s="47" t="s">
        <v>1519</v>
      </c>
      <c r="K403" s="47" t="s">
        <v>1418</v>
      </c>
      <c r="L403" s="10"/>
      <c r="M403" s="13"/>
      <c r="N403" s="10"/>
      <c r="O403" s="10"/>
      <c r="P403" s="10"/>
      <c r="Q403" s="78"/>
      <c r="R403" s="78"/>
      <c r="S403" s="78"/>
      <c r="T403" s="44" t="s">
        <v>119</v>
      </c>
      <c r="U403" s="2">
        <v>1978</v>
      </c>
      <c r="V403" s="2">
        <v>0.32500000000000001</v>
      </c>
      <c r="W403" s="44" t="s">
        <v>209</v>
      </c>
      <c r="X403" s="17">
        <f>V403</f>
        <v>0.32500000000000001</v>
      </c>
      <c r="Y403" s="18"/>
      <c r="Z403" s="18">
        <f t="shared" ref="Z403" si="61">E403</f>
        <v>2.79</v>
      </c>
      <c r="AA403" s="18"/>
      <c r="AB403" s="19"/>
    </row>
    <row r="404" spans="1:28" ht="38.25" x14ac:dyDescent="0.25">
      <c r="A404" s="3"/>
      <c r="B404" s="91"/>
      <c r="C404" s="10"/>
      <c r="D404" s="42"/>
      <c r="E404" s="78"/>
      <c r="F404" s="78"/>
      <c r="G404" s="78"/>
      <c r="H404" s="78"/>
      <c r="I404" s="78"/>
      <c r="J404" s="12" t="s">
        <v>1521</v>
      </c>
      <c r="K404" s="79" t="s">
        <v>1413</v>
      </c>
      <c r="L404" s="12" t="s">
        <v>755</v>
      </c>
      <c r="M404" s="13"/>
      <c r="N404" s="10"/>
      <c r="O404" s="10"/>
      <c r="P404" s="10"/>
      <c r="Q404" s="78"/>
      <c r="R404" s="78"/>
      <c r="S404" s="78"/>
      <c r="T404" s="105" t="s">
        <v>121</v>
      </c>
      <c r="U404" s="12">
        <v>2006</v>
      </c>
      <c r="V404" s="12">
        <v>0.4</v>
      </c>
      <c r="W404" s="105" t="s">
        <v>231</v>
      </c>
      <c r="X404" s="17">
        <f t="shared" ref="X404:X413" si="62">V404</f>
        <v>0.4</v>
      </c>
      <c r="Y404" s="18"/>
      <c r="Z404" s="18"/>
      <c r="AA404" s="18"/>
      <c r="AB404" s="19">
        <v>1000</v>
      </c>
    </row>
    <row r="405" spans="1:28" ht="38.25" x14ac:dyDescent="0.25">
      <c r="A405" s="3"/>
      <c r="B405" s="91"/>
      <c r="C405" s="10"/>
      <c r="D405" s="42"/>
      <c r="E405" s="78"/>
      <c r="F405" s="78"/>
      <c r="G405" s="78"/>
      <c r="H405" s="78"/>
      <c r="I405" s="78"/>
      <c r="J405" s="12" t="s">
        <v>1523</v>
      </c>
      <c r="K405" s="79" t="s">
        <v>1413</v>
      </c>
      <c r="L405" s="12" t="s">
        <v>23</v>
      </c>
      <c r="M405" s="13"/>
      <c r="N405" s="10"/>
      <c r="O405" s="10"/>
      <c r="P405" s="10"/>
      <c r="Q405" s="78"/>
      <c r="R405" s="78"/>
      <c r="S405" s="78"/>
      <c r="T405" s="106" t="s">
        <v>122</v>
      </c>
      <c r="U405" s="12">
        <v>1978</v>
      </c>
      <c r="V405" s="12">
        <v>0.06</v>
      </c>
      <c r="W405" s="106" t="s">
        <v>232</v>
      </c>
      <c r="X405" s="17">
        <f t="shared" si="62"/>
        <v>0.06</v>
      </c>
      <c r="Y405" s="18"/>
      <c r="Z405" s="18"/>
      <c r="AA405" s="18"/>
      <c r="AB405" s="19">
        <v>400</v>
      </c>
    </row>
    <row r="406" spans="1:28" ht="26.25" x14ac:dyDescent="0.25">
      <c r="A406" s="3"/>
      <c r="B406" s="91"/>
      <c r="C406" s="10"/>
      <c r="D406" s="42"/>
      <c r="E406" s="78"/>
      <c r="F406" s="78"/>
      <c r="G406" s="78"/>
      <c r="H406" s="78"/>
      <c r="I406" s="78"/>
      <c r="J406" s="12" t="s">
        <v>1574</v>
      </c>
      <c r="K406" s="79" t="s">
        <v>1413</v>
      </c>
      <c r="L406" s="12" t="s">
        <v>755</v>
      </c>
      <c r="M406" s="13"/>
      <c r="N406" s="10"/>
      <c r="O406" s="10"/>
      <c r="P406" s="10"/>
      <c r="Q406" s="78"/>
      <c r="R406" s="78"/>
      <c r="S406" s="78"/>
      <c r="T406" s="107" t="s">
        <v>123</v>
      </c>
      <c r="U406" s="12">
        <v>1979</v>
      </c>
      <c r="V406" s="12">
        <v>0.23</v>
      </c>
      <c r="W406" s="106" t="s">
        <v>233</v>
      </c>
      <c r="X406" s="17">
        <f t="shared" si="62"/>
        <v>0.23</v>
      </c>
      <c r="Y406" s="18"/>
      <c r="Z406" s="18"/>
      <c r="AA406" s="18"/>
      <c r="AB406" s="18">
        <v>1000</v>
      </c>
    </row>
    <row r="407" spans="1:28" ht="26.25" x14ac:dyDescent="0.25">
      <c r="A407" s="3"/>
      <c r="B407" s="91"/>
      <c r="C407" s="10"/>
      <c r="D407" s="42"/>
      <c r="E407" s="78"/>
      <c r="F407" s="78"/>
      <c r="G407" s="78"/>
      <c r="H407" s="78"/>
      <c r="I407" s="78"/>
      <c r="J407" s="12"/>
      <c r="K407" s="10"/>
      <c r="L407" s="12"/>
      <c r="M407" s="13"/>
      <c r="N407" s="10"/>
      <c r="O407" s="10"/>
      <c r="P407" s="10"/>
      <c r="Q407" s="78"/>
      <c r="R407" s="78"/>
      <c r="S407" s="78"/>
      <c r="T407" s="107" t="s">
        <v>124</v>
      </c>
      <c r="U407" s="12">
        <v>1979</v>
      </c>
      <c r="V407" s="12">
        <v>0.16</v>
      </c>
      <c r="W407" s="106" t="s">
        <v>234</v>
      </c>
      <c r="X407" s="17">
        <f t="shared" si="62"/>
        <v>0.16</v>
      </c>
      <c r="Y407" s="18"/>
      <c r="Z407" s="18"/>
      <c r="AA407" s="18"/>
      <c r="AB407" s="18"/>
    </row>
    <row r="408" spans="1:28" ht="25.5" x14ac:dyDescent="0.25">
      <c r="A408" s="47" t="s">
        <v>1286</v>
      </c>
      <c r="B408" s="91" t="s">
        <v>1610</v>
      </c>
      <c r="C408" s="10"/>
      <c r="D408" s="42"/>
      <c r="E408" s="78"/>
      <c r="F408" s="78"/>
      <c r="G408" s="78"/>
      <c r="H408" s="78"/>
      <c r="I408" s="78"/>
      <c r="J408" s="47" t="s">
        <v>1520</v>
      </c>
      <c r="K408" s="47" t="s">
        <v>1418</v>
      </c>
      <c r="L408" s="47"/>
      <c r="M408" s="13"/>
      <c r="N408" s="10"/>
      <c r="O408" s="10"/>
      <c r="P408" s="10"/>
      <c r="Q408" s="78"/>
      <c r="R408" s="78"/>
      <c r="S408" s="78"/>
      <c r="T408" s="44" t="s">
        <v>125</v>
      </c>
      <c r="U408" s="81" t="s">
        <v>251</v>
      </c>
      <c r="V408" s="81" t="s">
        <v>756</v>
      </c>
      <c r="W408" s="38" t="s">
        <v>757</v>
      </c>
      <c r="X408" s="17">
        <v>3.165</v>
      </c>
      <c r="Y408" s="18"/>
      <c r="Z408" s="18"/>
      <c r="AA408" s="18"/>
      <c r="AB408" s="18"/>
    </row>
    <row r="409" spans="1:28" ht="38.25" x14ac:dyDescent="0.25">
      <c r="A409" s="99"/>
      <c r="B409" s="91"/>
      <c r="C409" s="10"/>
      <c r="D409" s="42"/>
      <c r="E409" s="78"/>
      <c r="F409" s="78"/>
      <c r="G409" s="78"/>
      <c r="H409" s="78"/>
      <c r="I409" s="78"/>
      <c r="J409" s="12" t="s">
        <v>1522</v>
      </c>
      <c r="K409" s="79" t="s">
        <v>1413</v>
      </c>
      <c r="L409" s="12" t="s">
        <v>755</v>
      </c>
      <c r="M409" s="13"/>
      <c r="N409" s="10"/>
      <c r="O409" s="10"/>
      <c r="P409" s="10"/>
      <c r="Q409" s="78"/>
      <c r="R409" s="78"/>
      <c r="S409" s="78"/>
      <c r="T409" s="107" t="s">
        <v>126</v>
      </c>
      <c r="U409" s="12">
        <v>1978</v>
      </c>
      <c r="V409" s="12">
        <v>0.06</v>
      </c>
      <c r="W409" s="106" t="s">
        <v>232</v>
      </c>
      <c r="X409" s="17">
        <f t="shared" si="62"/>
        <v>0.06</v>
      </c>
      <c r="Y409" s="18"/>
      <c r="Z409" s="18"/>
      <c r="AA409" s="18"/>
      <c r="AB409" s="18">
        <v>1000</v>
      </c>
    </row>
    <row r="410" spans="1:28" ht="38.25" x14ac:dyDescent="0.25">
      <c r="A410" s="78"/>
      <c r="B410" s="91"/>
      <c r="C410" s="10"/>
      <c r="D410" s="42"/>
      <c r="E410" s="78"/>
      <c r="F410" s="78"/>
      <c r="G410" s="78"/>
      <c r="H410" s="78"/>
      <c r="I410" s="78"/>
      <c r="J410" s="12" t="s">
        <v>1524</v>
      </c>
      <c r="K410" s="79" t="s">
        <v>1413</v>
      </c>
      <c r="L410" s="12" t="s">
        <v>23</v>
      </c>
      <c r="M410" s="13"/>
      <c r="N410" s="10"/>
      <c r="O410" s="10"/>
      <c r="P410" s="10"/>
      <c r="Q410" s="78"/>
      <c r="R410" s="78"/>
      <c r="S410" s="78"/>
      <c r="T410" s="107" t="s">
        <v>127</v>
      </c>
      <c r="U410" s="12">
        <v>1979</v>
      </c>
      <c r="V410" s="12">
        <v>0.23</v>
      </c>
      <c r="W410" s="106" t="s">
        <v>233</v>
      </c>
      <c r="X410" s="17">
        <f t="shared" si="62"/>
        <v>0.23</v>
      </c>
      <c r="Y410" s="18"/>
      <c r="Z410" s="18"/>
      <c r="AA410" s="18"/>
      <c r="AB410" s="18">
        <v>400</v>
      </c>
    </row>
    <row r="411" spans="1:28" ht="26.25" x14ac:dyDescent="0.25">
      <c r="A411" s="12"/>
      <c r="B411" s="91"/>
      <c r="C411" s="10"/>
      <c r="D411" s="42"/>
      <c r="E411" s="78"/>
      <c r="F411" s="78"/>
      <c r="G411" s="78"/>
      <c r="H411" s="78"/>
      <c r="I411" s="78"/>
      <c r="J411" s="12" t="s">
        <v>1575</v>
      </c>
      <c r="K411" s="79" t="s">
        <v>1413</v>
      </c>
      <c r="L411" s="12" t="s">
        <v>755</v>
      </c>
      <c r="M411" s="13"/>
      <c r="N411" s="10"/>
      <c r="O411" s="10"/>
      <c r="P411" s="10"/>
      <c r="Q411" s="78"/>
      <c r="R411" s="78"/>
      <c r="S411" s="78"/>
      <c r="T411" s="108" t="s">
        <v>128</v>
      </c>
      <c r="U411" s="12">
        <v>1979</v>
      </c>
      <c r="V411" s="12">
        <v>0.16</v>
      </c>
      <c r="W411" s="106" t="s">
        <v>234</v>
      </c>
      <c r="X411" s="17">
        <f t="shared" si="62"/>
        <v>0.16</v>
      </c>
      <c r="Y411" s="18"/>
      <c r="Z411" s="18"/>
      <c r="AA411" s="18"/>
      <c r="AB411" s="18">
        <v>1000</v>
      </c>
    </row>
    <row r="412" spans="1:28" ht="26.25" x14ac:dyDescent="0.25">
      <c r="A412" s="47" t="s">
        <v>1287</v>
      </c>
      <c r="B412" s="91" t="s">
        <v>758</v>
      </c>
      <c r="C412" s="10"/>
      <c r="D412" s="42"/>
      <c r="E412" s="78"/>
      <c r="F412" s="78"/>
      <c r="G412" s="78"/>
      <c r="H412" s="78"/>
      <c r="I412" s="78"/>
      <c r="J412" s="12" t="s">
        <v>1525</v>
      </c>
      <c r="K412" s="79" t="s">
        <v>1413</v>
      </c>
      <c r="L412" s="47" t="s">
        <v>894</v>
      </c>
      <c r="M412" s="13"/>
      <c r="N412" s="10"/>
      <c r="O412" s="10"/>
      <c r="P412" s="10"/>
      <c r="Q412" s="78"/>
      <c r="R412" s="78"/>
      <c r="S412" s="78"/>
      <c r="T412" s="5" t="s">
        <v>129</v>
      </c>
      <c r="U412" s="2">
        <v>1990</v>
      </c>
      <c r="V412" s="2">
        <v>1.4</v>
      </c>
      <c r="W412" s="44" t="s">
        <v>759</v>
      </c>
      <c r="X412" s="17">
        <f t="shared" si="62"/>
        <v>1.4</v>
      </c>
      <c r="Y412" s="18"/>
      <c r="Z412" s="18"/>
      <c r="AA412" s="18"/>
      <c r="AB412" s="19">
        <v>630</v>
      </c>
    </row>
    <row r="413" spans="1:28" x14ac:dyDescent="0.25">
      <c r="A413" s="12"/>
      <c r="B413" s="91"/>
      <c r="C413" s="10"/>
      <c r="D413" s="42"/>
      <c r="E413" s="78"/>
      <c r="F413" s="78"/>
      <c r="G413" s="78"/>
      <c r="H413" s="78"/>
      <c r="I413" s="78"/>
      <c r="J413" s="123"/>
      <c r="K413" s="10"/>
      <c r="L413" s="10"/>
      <c r="M413" s="13"/>
      <c r="N413" s="10"/>
      <c r="O413" s="10"/>
      <c r="P413" s="10"/>
      <c r="Q413" s="78"/>
      <c r="R413" s="78"/>
      <c r="S413" s="78"/>
      <c r="T413" s="5" t="s">
        <v>130</v>
      </c>
      <c r="U413" s="2">
        <v>1985</v>
      </c>
      <c r="V413" s="2">
        <v>0.13</v>
      </c>
      <c r="W413" s="44" t="s">
        <v>759</v>
      </c>
      <c r="X413" s="17">
        <f t="shared" si="62"/>
        <v>0.13</v>
      </c>
      <c r="Y413" s="18"/>
      <c r="Z413" s="18"/>
      <c r="AA413" s="18"/>
      <c r="AB413" s="18"/>
    </row>
    <row r="414" spans="1:28" x14ac:dyDescent="0.25">
      <c r="A414" s="99"/>
      <c r="B414" s="91"/>
      <c r="C414" s="10"/>
      <c r="D414" s="42"/>
      <c r="E414" s="78"/>
      <c r="F414" s="78"/>
      <c r="G414" s="78"/>
      <c r="H414" s="78"/>
      <c r="I414" s="78"/>
      <c r="J414" s="123"/>
      <c r="K414" s="10"/>
      <c r="L414" s="10"/>
      <c r="M414" s="13"/>
      <c r="N414" s="10"/>
      <c r="O414" s="10"/>
      <c r="P414" s="10"/>
      <c r="Q414" s="78"/>
      <c r="R414" s="78"/>
      <c r="S414" s="78"/>
      <c r="T414" s="6" t="s">
        <v>760</v>
      </c>
      <c r="U414" s="2">
        <v>1987</v>
      </c>
      <c r="V414" s="103" t="s">
        <v>761</v>
      </c>
      <c r="W414" s="44" t="s">
        <v>762</v>
      </c>
      <c r="X414" s="18"/>
      <c r="Y414" s="22">
        <v>0.36</v>
      </c>
      <c r="Z414" s="18"/>
      <c r="AA414" s="18"/>
      <c r="AB414" s="18"/>
    </row>
    <row r="415" spans="1:28" ht="25.5" x14ac:dyDescent="0.25">
      <c r="A415" s="78"/>
      <c r="B415" s="91"/>
      <c r="C415" s="10"/>
      <c r="D415" s="42"/>
      <c r="E415" s="78"/>
      <c r="F415" s="78"/>
      <c r="G415" s="78"/>
      <c r="H415" s="78"/>
      <c r="I415" s="78"/>
      <c r="J415" s="123"/>
      <c r="K415" s="10"/>
      <c r="L415" s="10"/>
      <c r="M415" s="13"/>
      <c r="N415" s="10"/>
      <c r="O415" s="10"/>
      <c r="P415" s="10"/>
      <c r="Q415" s="78"/>
      <c r="R415" s="78"/>
      <c r="S415" s="78"/>
      <c r="T415" s="9" t="s">
        <v>763</v>
      </c>
      <c r="U415" s="2">
        <v>1987</v>
      </c>
      <c r="V415" s="126" t="s">
        <v>659</v>
      </c>
      <c r="W415" s="38" t="s">
        <v>769</v>
      </c>
      <c r="X415" s="18"/>
      <c r="Y415" s="22">
        <v>0.2</v>
      </c>
      <c r="Z415" s="18"/>
      <c r="AA415" s="18"/>
      <c r="AB415" s="18"/>
    </row>
    <row r="416" spans="1:28" ht="25.5" x14ac:dyDescent="0.25">
      <c r="A416" s="3"/>
      <c r="B416" s="91"/>
      <c r="C416" s="10"/>
      <c r="D416" s="42"/>
      <c r="E416" s="78"/>
      <c r="F416" s="78"/>
      <c r="G416" s="78"/>
      <c r="H416" s="78"/>
      <c r="I416" s="78"/>
      <c r="J416" s="123"/>
      <c r="K416" s="10"/>
      <c r="L416" s="10"/>
      <c r="M416" s="13"/>
      <c r="N416" s="10"/>
      <c r="O416" s="10"/>
      <c r="P416" s="10"/>
      <c r="Q416" s="78"/>
      <c r="R416" s="78"/>
      <c r="S416" s="78"/>
      <c r="T416" s="6" t="s">
        <v>764</v>
      </c>
      <c r="U416" s="2">
        <v>1987</v>
      </c>
      <c r="V416" s="103" t="s">
        <v>765</v>
      </c>
      <c r="W416" s="44" t="s">
        <v>508</v>
      </c>
      <c r="X416" s="18"/>
      <c r="Y416" s="22">
        <v>0.14000000000000001</v>
      </c>
      <c r="Z416" s="18"/>
      <c r="AA416" s="18"/>
      <c r="AB416" s="19"/>
    </row>
    <row r="417" spans="1:28" x14ac:dyDescent="0.25">
      <c r="A417" s="3"/>
      <c r="B417" s="91"/>
      <c r="C417" s="10"/>
      <c r="D417" s="42"/>
      <c r="E417" s="78"/>
      <c r="F417" s="78"/>
      <c r="G417" s="78"/>
      <c r="H417" s="78"/>
      <c r="I417" s="78"/>
      <c r="J417" s="123"/>
      <c r="K417" s="10"/>
      <c r="L417" s="10"/>
      <c r="M417" s="13"/>
      <c r="N417" s="10"/>
      <c r="O417" s="10"/>
      <c r="P417" s="10"/>
      <c r="Q417" s="78"/>
      <c r="R417" s="78"/>
      <c r="S417" s="78"/>
      <c r="T417" s="6" t="s">
        <v>766</v>
      </c>
      <c r="U417" s="2">
        <v>1988</v>
      </c>
      <c r="V417" s="104">
        <v>0.15</v>
      </c>
      <c r="W417" s="44" t="s">
        <v>639</v>
      </c>
      <c r="X417" s="18"/>
      <c r="Y417" s="21">
        <f>V417</f>
        <v>0.15</v>
      </c>
      <c r="Z417" s="18"/>
      <c r="AA417" s="18"/>
      <c r="AB417" s="18"/>
    </row>
    <row r="418" spans="1:28" x14ac:dyDescent="0.25">
      <c r="A418" s="99"/>
      <c r="B418" s="91"/>
      <c r="C418" s="10"/>
      <c r="D418" s="42"/>
      <c r="E418" s="78"/>
      <c r="F418" s="78"/>
      <c r="G418" s="78"/>
      <c r="H418" s="78"/>
      <c r="I418" s="78"/>
      <c r="J418" s="123"/>
      <c r="K418" s="10"/>
      <c r="L418" s="10"/>
      <c r="M418" s="13"/>
      <c r="N418" s="10"/>
      <c r="O418" s="10"/>
      <c r="P418" s="10"/>
      <c r="Q418" s="78"/>
      <c r="R418" s="78"/>
      <c r="S418" s="78"/>
      <c r="T418" s="9" t="s">
        <v>767</v>
      </c>
      <c r="U418" s="2">
        <v>1987</v>
      </c>
      <c r="V418" s="104">
        <v>0.1</v>
      </c>
      <c r="W418" s="44" t="s">
        <v>768</v>
      </c>
      <c r="X418" s="18"/>
      <c r="Y418" s="21">
        <f t="shared" ref="Y418:Y422" si="63">V418</f>
        <v>0.1</v>
      </c>
      <c r="Z418" s="18"/>
      <c r="AA418" s="18"/>
      <c r="AB418" s="18"/>
    </row>
    <row r="419" spans="1:28" ht="26.25" x14ac:dyDescent="0.25">
      <c r="A419" s="47" t="s">
        <v>1288</v>
      </c>
      <c r="B419" s="91"/>
      <c r="C419" s="10"/>
      <c r="D419" s="42"/>
      <c r="E419" s="78"/>
      <c r="F419" s="78"/>
      <c r="G419" s="78"/>
      <c r="H419" s="78"/>
      <c r="I419" s="78"/>
      <c r="J419" s="12" t="s">
        <v>1526</v>
      </c>
      <c r="K419" s="79" t="s">
        <v>1413</v>
      </c>
      <c r="L419" s="47" t="s">
        <v>894</v>
      </c>
      <c r="M419" s="13"/>
      <c r="N419" s="10"/>
      <c r="O419" s="10"/>
      <c r="P419" s="10"/>
      <c r="Q419" s="78"/>
      <c r="R419" s="78"/>
      <c r="S419" s="78"/>
      <c r="T419" s="6" t="s">
        <v>760</v>
      </c>
      <c r="U419" s="95">
        <v>1987</v>
      </c>
      <c r="V419" s="103" t="s">
        <v>761</v>
      </c>
      <c r="W419" s="44" t="s">
        <v>508</v>
      </c>
      <c r="X419" s="18"/>
      <c r="Y419" s="22">
        <v>0.36</v>
      </c>
      <c r="Z419" s="18"/>
      <c r="AA419" s="18"/>
      <c r="AB419" s="18">
        <v>630</v>
      </c>
    </row>
    <row r="420" spans="1:28" x14ac:dyDescent="0.25">
      <c r="A420" s="12"/>
      <c r="B420" s="91"/>
      <c r="C420" s="10"/>
      <c r="D420" s="42"/>
      <c r="E420" s="78"/>
      <c r="F420" s="78"/>
      <c r="G420" s="78"/>
      <c r="H420" s="78"/>
      <c r="I420" s="78"/>
      <c r="J420" s="123"/>
      <c r="K420" s="10"/>
      <c r="L420" s="10"/>
      <c r="M420" s="13"/>
      <c r="N420" s="10"/>
      <c r="O420" s="10"/>
      <c r="P420" s="10"/>
      <c r="Q420" s="78"/>
      <c r="R420" s="78"/>
      <c r="S420" s="78"/>
      <c r="T420" s="6" t="s">
        <v>763</v>
      </c>
      <c r="U420" s="95">
        <v>1987</v>
      </c>
      <c r="V420" s="104">
        <v>0.1</v>
      </c>
      <c r="W420" s="44" t="s">
        <v>694</v>
      </c>
      <c r="X420" s="18"/>
      <c r="Y420" s="21">
        <f t="shared" si="63"/>
        <v>0.1</v>
      </c>
      <c r="Z420" s="18"/>
      <c r="AA420" s="18"/>
      <c r="AB420" s="18"/>
    </row>
    <row r="421" spans="1:28" ht="25.5" x14ac:dyDescent="0.25">
      <c r="A421" s="12"/>
      <c r="B421" s="91"/>
      <c r="C421" s="10"/>
      <c r="D421" s="42"/>
      <c r="E421" s="78"/>
      <c r="F421" s="78"/>
      <c r="G421" s="78"/>
      <c r="H421" s="78"/>
      <c r="I421" s="78"/>
      <c r="J421" s="123"/>
      <c r="K421" s="10"/>
      <c r="L421" s="10"/>
      <c r="M421" s="13"/>
      <c r="N421" s="10"/>
      <c r="O421" s="10"/>
      <c r="P421" s="10"/>
      <c r="Q421" s="78"/>
      <c r="R421" s="78"/>
      <c r="S421" s="78"/>
      <c r="T421" s="6" t="s">
        <v>764</v>
      </c>
      <c r="U421" s="95">
        <v>1987</v>
      </c>
      <c r="V421" s="103" t="s">
        <v>765</v>
      </c>
      <c r="W421" s="44" t="s">
        <v>508</v>
      </c>
      <c r="X421" s="18"/>
      <c r="Y421" s="22">
        <v>0.14000000000000001</v>
      </c>
      <c r="Z421" s="18"/>
      <c r="AA421" s="18"/>
      <c r="AB421" s="18"/>
    </row>
    <row r="422" spans="1:28" x14ac:dyDescent="0.25">
      <c r="A422" s="12"/>
      <c r="B422" s="91"/>
      <c r="C422" s="10"/>
      <c r="D422" s="42"/>
      <c r="E422" s="78"/>
      <c r="F422" s="78"/>
      <c r="G422" s="78"/>
      <c r="H422" s="78"/>
      <c r="I422" s="78"/>
      <c r="J422" s="123"/>
      <c r="K422" s="10"/>
      <c r="L422" s="10"/>
      <c r="M422" s="13"/>
      <c r="N422" s="10"/>
      <c r="O422" s="10"/>
      <c r="P422" s="10"/>
      <c r="Q422" s="78"/>
      <c r="R422" s="78"/>
      <c r="S422" s="78"/>
      <c r="T422" s="6" t="s">
        <v>766</v>
      </c>
      <c r="U422" s="95">
        <v>1988</v>
      </c>
      <c r="V422" s="104">
        <v>0.15</v>
      </c>
      <c r="W422" s="44" t="s">
        <v>639</v>
      </c>
      <c r="X422" s="18"/>
      <c r="Y422" s="21">
        <f t="shared" si="63"/>
        <v>0.15</v>
      </c>
      <c r="Z422" s="18"/>
      <c r="AA422" s="18"/>
      <c r="AB422" s="18"/>
    </row>
    <row r="423" spans="1:28" ht="26.25" x14ac:dyDescent="0.25">
      <c r="A423" s="47" t="s">
        <v>1289</v>
      </c>
      <c r="B423" s="82"/>
      <c r="C423" s="83"/>
      <c r="D423" s="84"/>
      <c r="E423" s="85"/>
      <c r="F423" s="85"/>
      <c r="G423" s="85"/>
      <c r="H423" s="85"/>
      <c r="I423" s="85"/>
      <c r="J423" s="109" t="s">
        <v>1527</v>
      </c>
      <c r="K423" s="79" t="s">
        <v>1413</v>
      </c>
      <c r="L423" s="47" t="s">
        <v>894</v>
      </c>
      <c r="M423" s="41"/>
      <c r="N423" s="83"/>
      <c r="O423" s="83"/>
      <c r="P423" s="83"/>
      <c r="Q423" s="85"/>
      <c r="R423" s="85"/>
      <c r="S423" s="85"/>
      <c r="T423" s="44" t="s">
        <v>131</v>
      </c>
      <c r="U423" s="2">
        <v>1984</v>
      </c>
      <c r="V423" s="2">
        <v>1.7</v>
      </c>
      <c r="W423" s="44" t="s">
        <v>759</v>
      </c>
      <c r="X423" s="17">
        <f t="shared" ref="X423" si="64">V423</f>
        <v>1.7</v>
      </c>
      <c r="Y423" s="18"/>
      <c r="Z423" s="18"/>
      <c r="AA423" s="18"/>
      <c r="AB423" s="18">
        <v>630</v>
      </c>
    </row>
    <row r="424" spans="1:28" x14ac:dyDescent="0.25">
      <c r="A424" s="78"/>
      <c r="B424" s="91"/>
      <c r="C424" s="10"/>
      <c r="D424" s="42"/>
      <c r="E424" s="78"/>
      <c r="F424" s="78"/>
      <c r="G424" s="78"/>
      <c r="H424" s="78"/>
      <c r="I424" s="78"/>
      <c r="J424" s="123"/>
      <c r="K424" s="10"/>
      <c r="L424" s="10"/>
      <c r="M424" s="13"/>
      <c r="N424" s="10"/>
      <c r="O424" s="10"/>
      <c r="P424" s="10"/>
      <c r="Q424" s="78"/>
      <c r="R424" s="78"/>
      <c r="S424" s="78"/>
      <c r="T424" s="80" t="s">
        <v>132</v>
      </c>
      <c r="U424" s="2">
        <v>1985</v>
      </c>
      <c r="V424" s="47" t="s">
        <v>235</v>
      </c>
      <c r="W424" s="44" t="s">
        <v>759</v>
      </c>
      <c r="X424" s="17">
        <v>0.75</v>
      </c>
      <c r="Y424" s="18"/>
      <c r="Z424" s="18"/>
      <c r="AA424" s="18"/>
      <c r="AB424" s="18"/>
    </row>
    <row r="425" spans="1:28" x14ac:dyDescent="0.25">
      <c r="A425" s="99"/>
      <c r="B425" s="91"/>
      <c r="C425" s="10"/>
      <c r="D425" s="42"/>
      <c r="E425" s="78"/>
      <c r="F425" s="78"/>
      <c r="G425" s="78"/>
      <c r="H425" s="78"/>
      <c r="I425" s="78"/>
      <c r="J425" s="123"/>
      <c r="K425" s="10"/>
      <c r="L425" s="10"/>
      <c r="M425" s="13"/>
      <c r="N425" s="10"/>
      <c r="O425" s="10"/>
      <c r="P425" s="10"/>
      <c r="Q425" s="78"/>
      <c r="R425" s="78"/>
      <c r="S425" s="78"/>
      <c r="T425" s="6" t="s">
        <v>771</v>
      </c>
      <c r="U425" s="95">
        <v>1987</v>
      </c>
      <c r="V425" s="103" t="s">
        <v>772</v>
      </c>
      <c r="W425" s="38" t="s">
        <v>536</v>
      </c>
      <c r="X425" s="18"/>
      <c r="Y425" s="22">
        <v>0.24</v>
      </c>
      <c r="Z425" s="18"/>
      <c r="AA425" s="18"/>
      <c r="AB425" s="19"/>
    </row>
    <row r="426" spans="1:28" x14ac:dyDescent="0.25">
      <c r="A426" s="12"/>
      <c r="B426" s="91"/>
      <c r="C426" s="10"/>
      <c r="D426" s="42"/>
      <c r="E426" s="78"/>
      <c r="F426" s="78"/>
      <c r="G426" s="78"/>
      <c r="H426" s="78"/>
      <c r="I426" s="78"/>
      <c r="J426" s="123"/>
      <c r="K426" s="10"/>
      <c r="L426" s="10"/>
      <c r="M426" s="13"/>
      <c r="N426" s="10"/>
      <c r="O426" s="10"/>
      <c r="P426" s="10"/>
      <c r="Q426" s="78"/>
      <c r="R426" s="78"/>
      <c r="S426" s="78"/>
      <c r="T426" s="9" t="s">
        <v>773</v>
      </c>
      <c r="U426" s="95">
        <v>1987</v>
      </c>
      <c r="V426" s="103" t="s">
        <v>774</v>
      </c>
      <c r="W426" s="38" t="s">
        <v>508</v>
      </c>
      <c r="X426" s="18"/>
      <c r="Y426" s="22">
        <v>0.26</v>
      </c>
      <c r="Z426" s="18"/>
      <c r="AA426" s="18"/>
      <c r="AB426" s="18"/>
    </row>
    <row r="427" spans="1:28" x14ac:dyDescent="0.25">
      <c r="A427" s="12"/>
      <c r="B427" s="91"/>
      <c r="C427" s="10"/>
      <c r="D427" s="42"/>
      <c r="E427" s="78"/>
      <c r="F427" s="78"/>
      <c r="G427" s="78"/>
      <c r="H427" s="78"/>
      <c r="I427" s="78"/>
      <c r="J427" s="123"/>
      <c r="K427" s="10"/>
      <c r="L427" s="10"/>
      <c r="M427" s="13"/>
      <c r="N427" s="10"/>
      <c r="O427" s="10"/>
      <c r="P427" s="10"/>
      <c r="Q427" s="78"/>
      <c r="R427" s="78"/>
      <c r="S427" s="78"/>
      <c r="T427" s="9" t="s">
        <v>775</v>
      </c>
      <c r="U427" s="95">
        <v>1987</v>
      </c>
      <c r="V427" s="104">
        <v>0.12</v>
      </c>
      <c r="W427" s="38" t="s">
        <v>776</v>
      </c>
      <c r="X427" s="18"/>
      <c r="Y427" s="18">
        <f>V427</f>
        <v>0.12</v>
      </c>
      <c r="Z427" s="18"/>
      <c r="AA427" s="18"/>
      <c r="AB427" s="18"/>
    </row>
    <row r="428" spans="1:28" x14ac:dyDescent="0.25">
      <c r="A428" s="12"/>
      <c r="B428" s="91"/>
      <c r="C428" s="10"/>
      <c r="D428" s="42"/>
      <c r="E428" s="78"/>
      <c r="F428" s="78"/>
      <c r="G428" s="78"/>
      <c r="H428" s="78"/>
      <c r="I428" s="78"/>
      <c r="J428" s="123"/>
      <c r="K428" s="10"/>
      <c r="L428" s="10"/>
      <c r="M428" s="13"/>
      <c r="N428" s="10"/>
      <c r="O428" s="10"/>
      <c r="P428" s="10"/>
      <c r="Q428" s="78"/>
      <c r="R428" s="78"/>
      <c r="S428" s="78"/>
      <c r="T428" s="6" t="s">
        <v>777</v>
      </c>
      <c r="U428" s="95">
        <v>1987</v>
      </c>
      <c r="V428" s="104">
        <v>0.08</v>
      </c>
      <c r="W428" s="38" t="s">
        <v>382</v>
      </c>
      <c r="X428" s="18"/>
      <c r="Y428" s="18">
        <f t="shared" ref="Y428:Y437" si="65">V428</f>
        <v>0.08</v>
      </c>
      <c r="Z428" s="18"/>
      <c r="AA428" s="18"/>
      <c r="AB428" s="18"/>
    </row>
    <row r="429" spans="1:28" x14ac:dyDescent="0.25">
      <c r="A429" s="99"/>
      <c r="B429" s="91"/>
      <c r="C429" s="10"/>
      <c r="D429" s="42"/>
      <c r="E429" s="78"/>
      <c r="F429" s="78"/>
      <c r="G429" s="78"/>
      <c r="H429" s="78"/>
      <c r="I429" s="78"/>
      <c r="J429" s="123"/>
      <c r="K429" s="10"/>
      <c r="L429" s="10"/>
      <c r="M429" s="13"/>
      <c r="N429" s="10"/>
      <c r="O429" s="10"/>
      <c r="P429" s="10"/>
      <c r="Q429" s="78"/>
      <c r="R429" s="78"/>
      <c r="S429" s="78"/>
      <c r="T429" s="6" t="s">
        <v>778</v>
      </c>
      <c r="U429" s="95">
        <v>1987</v>
      </c>
      <c r="V429" s="104">
        <v>0.12</v>
      </c>
      <c r="W429" s="38" t="s">
        <v>382</v>
      </c>
      <c r="X429" s="18"/>
      <c r="Y429" s="18">
        <f t="shared" si="65"/>
        <v>0.12</v>
      </c>
      <c r="Z429" s="18"/>
      <c r="AA429" s="18"/>
      <c r="AB429" s="18"/>
    </row>
    <row r="430" spans="1:28" x14ac:dyDescent="0.25">
      <c r="A430" s="12"/>
      <c r="B430" s="91"/>
      <c r="C430" s="10"/>
      <c r="D430" s="42"/>
      <c r="E430" s="78"/>
      <c r="F430" s="78"/>
      <c r="G430" s="78"/>
      <c r="H430" s="78"/>
      <c r="I430" s="78"/>
      <c r="J430" s="123"/>
      <c r="K430" s="10"/>
      <c r="L430" s="10"/>
      <c r="M430" s="13"/>
      <c r="N430" s="10"/>
      <c r="O430" s="10"/>
      <c r="P430" s="10"/>
      <c r="Q430" s="78"/>
      <c r="R430" s="78"/>
      <c r="S430" s="78"/>
      <c r="T430" s="6" t="s">
        <v>779</v>
      </c>
      <c r="U430" s="95">
        <v>1987</v>
      </c>
      <c r="V430" s="104">
        <v>7.0000000000000007E-2</v>
      </c>
      <c r="W430" s="38" t="s">
        <v>382</v>
      </c>
      <c r="X430" s="18"/>
      <c r="Y430" s="18">
        <f t="shared" si="65"/>
        <v>7.0000000000000007E-2</v>
      </c>
      <c r="Z430" s="18"/>
      <c r="AA430" s="18"/>
      <c r="AB430" s="18"/>
    </row>
    <row r="431" spans="1:28" x14ac:dyDescent="0.25">
      <c r="A431" s="12"/>
      <c r="B431" s="91"/>
      <c r="C431" s="10"/>
      <c r="D431" s="42"/>
      <c r="E431" s="78"/>
      <c r="F431" s="78"/>
      <c r="G431" s="78"/>
      <c r="H431" s="78"/>
      <c r="I431" s="78"/>
      <c r="J431" s="123"/>
      <c r="K431" s="10"/>
      <c r="L431" s="10"/>
      <c r="M431" s="13"/>
      <c r="N431" s="10"/>
      <c r="O431" s="10"/>
      <c r="P431" s="10"/>
      <c r="Q431" s="78"/>
      <c r="R431" s="78"/>
      <c r="S431" s="78"/>
      <c r="T431" s="9" t="s">
        <v>780</v>
      </c>
      <c r="U431" s="127">
        <v>1987</v>
      </c>
      <c r="V431" s="98">
        <v>0.1</v>
      </c>
      <c r="W431" s="38" t="s">
        <v>781</v>
      </c>
      <c r="X431" s="18"/>
      <c r="Y431" s="18">
        <f t="shared" si="65"/>
        <v>0.1</v>
      </c>
      <c r="Z431" s="18"/>
      <c r="AA431" s="18"/>
      <c r="AB431" s="19"/>
    </row>
    <row r="432" spans="1:28" ht="26.25" x14ac:dyDescent="0.25">
      <c r="A432" s="47" t="s">
        <v>1290</v>
      </c>
      <c r="B432" s="91"/>
      <c r="C432" s="10"/>
      <c r="D432" s="42"/>
      <c r="E432" s="78"/>
      <c r="F432" s="78"/>
      <c r="G432" s="78"/>
      <c r="H432" s="78"/>
      <c r="I432" s="78"/>
      <c r="J432" s="12" t="s">
        <v>1528</v>
      </c>
      <c r="K432" s="79" t="s">
        <v>1413</v>
      </c>
      <c r="L432" s="47" t="s">
        <v>894</v>
      </c>
      <c r="M432" s="13"/>
      <c r="N432" s="10"/>
      <c r="O432" s="10"/>
      <c r="P432" s="10"/>
      <c r="Q432" s="78"/>
      <c r="R432" s="78"/>
      <c r="S432" s="78"/>
      <c r="T432" s="6" t="s">
        <v>771</v>
      </c>
      <c r="U432" s="95">
        <v>1987</v>
      </c>
      <c r="V432" s="103" t="s">
        <v>772</v>
      </c>
      <c r="W432" s="38" t="s">
        <v>536</v>
      </c>
      <c r="X432" s="18"/>
      <c r="Y432" s="22">
        <v>0.24</v>
      </c>
      <c r="Z432" s="18"/>
      <c r="AA432" s="18"/>
      <c r="AB432" s="18">
        <v>630</v>
      </c>
    </row>
    <row r="433" spans="1:28" x14ac:dyDescent="0.25">
      <c r="A433" s="99"/>
      <c r="B433" s="91"/>
      <c r="C433" s="10"/>
      <c r="D433" s="42"/>
      <c r="E433" s="78"/>
      <c r="F433" s="78"/>
      <c r="G433" s="78"/>
      <c r="H433" s="78"/>
      <c r="I433" s="78"/>
      <c r="J433" s="123"/>
      <c r="K433" s="10"/>
      <c r="L433" s="10"/>
      <c r="M433" s="13"/>
      <c r="N433" s="10"/>
      <c r="O433" s="10"/>
      <c r="P433" s="10"/>
      <c r="Q433" s="78"/>
      <c r="R433" s="78"/>
      <c r="S433" s="78"/>
      <c r="T433" s="9" t="s">
        <v>773</v>
      </c>
      <c r="U433" s="95">
        <v>1987</v>
      </c>
      <c r="V433" s="103" t="s">
        <v>774</v>
      </c>
      <c r="W433" s="38" t="s">
        <v>762</v>
      </c>
      <c r="X433" s="18"/>
      <c r="Y433" s="22">
        <v>0.26</v>
      </c>
      <c r="Z433" s="18"/>
      <c r="AA433" s="18"/>
      <c r="AB433" s="18"/>
    </row>
    <row r="434" spans="1:28" x14ac:dyDescent="0.25">
      <c r="A434" s="12"/>
      <c r="B434" s="91"/>
      <c r="C434" s="10"/>
      <c r="D434" s="42"/>
      <c r="E434" s="78"/>
      <c r="F434" s="78"/>
      <c r="G434" s="78"/>
      <c r="H434" s="78"/>
      <c r="I434" s="78"/>
      <c r="J434" s="123"/>
      <c r="K434" s="10"/>
      <c r="L434" s="10"/>
      <c r="M434" s="13"/>
      <c r="N434" s="10"/>
      <c r="O434" s="10"/>
      <c r="P434" s="10"/>
      <c r="Q434" s="78"/>
      <c r="R434" s="78"/>
      <c r="S434" s="78"/>
      <c r="T434" s="9" t="s">
        <v>775</v>
      </c>
      <c r="U434" s="95">
        <v>1987</v>
      </c>
      <c r="V434" s="104">
        <v>0.12</v>
      </c>
      <c r="W434" s="38" t="s">
        <v>776</v>
      </c>
      <c r="X434" s="18"/>
      <c r="Y434" s="18">
        <f t="shared" si="65"/>
        <v>0.12</v>
      </c>
      <c r="Z434" s="18"/>
      <c r="AA434" s="18"/>
      <c r="AB434" s="18"/>
    </row>
    <row r="435" spans="1:28" x14ac:dyDescent="0.25">
      <c r="A435" s="12"/>
      <c r="B435" s="91"/>
      <c r="C435" s="10"/>
      <c r="D435" s="42"/>
      <c r="E435" s="78"/>
      <c r="F435" s="78"/>
      <c r="G435" s="78"/>
      <c r="H435" s="78"/>
      <c r="I435" s="78"/>
      <c r="J435" s="123"/>
      <c r="K435" s="10"/>
      <c r="L435" s="10"/>
      <c r="M435" s="13"/>
      <c r="N435" s="10"/>
      <c r="O435" s="10"/>
      <c r="P435" s="10"/>
      <c r="Q435" s="78"/>
      <c r="R435" s="78"/>
      <c r="S435" s="78"/>
      <c r="T435" s="6" t="s">
        <v>777</v>
      </c>
      <c r="U435" s="95">
        <v>1987</v>
      </c>
      <c r="V435" s="104">
        <v>0.08</v>
      </c>
      <c r="W435" s="38" t="s">
        <v>382</v>
      </c>
      <c r="X435" s="18"/>
      <c r="Y435" s="18">
        <f t="shared" si="65"/>
        <v>0.08</v>
      </c>
      <c r="Z435" s="18"/>
      <c r="AA435" s="18"/>
      <c r="AB435" s="18"/>
    </row>
    <row r="436" spans="1:28" x14ac:dyDescent="0.25">
      <c r="A436" s="78"/>
      <c r="B436" s="91"/>
      <c r="C436" s="10"/>
      <c r="D436" s="42"/>
      <c r="E436" s="78"/>
      <c r="F436" s="78"/>
      <c r="G436" s="78"/>
      <c r="H436" s="78"/>
      <c r="I436" s="78"/>
      <c r="J436" s="123"/>
      <c r="K436" s="10"/>
      <c r="L436" s="10"/>
      <c r="M436" s="13"/>
      <c r="N436" s="10"/>
      <c r="O436" s="10"/>
      <c r="P436" s="10"/>
      <c r="Q436" s="78"/>
      <c r="R436" s="78"/>
      <c r="S436" s="78"/>
      <c r="T436" s="6" t="s">
        <v>778</v>
      </c>
      <c r="U436" s="95">
        <v>1987</v>
      </c>
      <c r="V436" s="104">
        <v>0.12</v>
      </c>
      <c r="W436" s="38" t="s">
        <v>382</v>
      </c>
      <c r="X436" s="18"/>
      <c r="Y436" s="18">
        <f t="shared" si="65"/>
        <v>0.12</v>
      </c>
      <c r="Z436" s="18"/>
      <c r="AA436" s="18"/>
      <c r="AB436" s="18"/>
    </row>
    <row r="437" spans="1:28" x14ac:dyDescent="0.25">
      <c r="A437" s="3"/>
      <c r="B437" s="91"/>
      <c r="C437" s="10"/>
      <c r="D437" s="42"/>
      <c r="E437" s="78"/>
      <c r="F437" s="78"/>
      <c r="G437" s="78"/>
      <c r="H437" s="78"/>
      <c r="I437" s="78"/>
      <c r="J437" s="123"/>
      <c r="K437" s="10"/>
      <c r="L437" s="10"/>
      <c r="M437" s="13"/>
      <c r="N437" s="10"/>
      <c r="O437" s="10"/>
      <c r="P437" s="10"/>
      <c r="Q437" s="78"/>
      <c r="R437" s="78"/>
      <c r="S437" s="78"/>
      <c r="T437" s="6" t="s">
        <v>779</v>
      </c>
      <c r="U437" s="95">
        <v>1987</v>
      </c>
      <c r="V437" s="104">
        <v>7.0000000000000007E-2</v>
      </c>
      <c r="W437" s="38" t="s">
        <v>382</v>
      </c>
      <c r="X437" s="18"/>
      <c r="Y437" s="18">
        <f t="shared" si="65"/>
        <v>7.0000000000000007E-2</v>
      </c>
      <c r="Z437" s="18"/>
      <c r="AA437" s="18"/>
      <c r="AB437" s="18"/>
    </row>
    <row r="438" spans="1:28" ht="26.25" x14ac:dyDescent="0.25">
      <c r="A438" s="47" t="s">
        <v>1291</v>
      </c>
      <c r="B438" s="91" t="s">
        <v>782</v>
      </c>
      <c r="C438" s="10"/>
      <c r="D438" s="42"/>
      <c r="E438" s="78"/>
      <c r="F438" s="78"/>
      <c r="G438" s="78"/>
      <c r="H438" s="78"/>
      <c r="I438" s="78"/>
      <c r="J438" s="12" t="s">
        <v>1474</v>
      </c>
      <c r="K438" s="79" t="s">
        <v>1413</v>
      </c>
      <c r="L438" s="47" t="s">
        <v>22</v>
      </c>
      <c r="M438" s="13"/>
      <c r="N438" s="10"/>
      <c r="O438" s="10"/>
      <c r="P438" s="10"/>
      <c r="Q438" s="78"/>
      <c r="R438" s="78"/>
      <c r="S438" s="78"/>
      <c r="T438" s="80" t="s">
        <v>133</v>
      </c>
      <c r="U438" s="2">
        <v>1972</v>
      </c>
      <c r="V438" s="2">
        <v>1.6</v>
      </c>
      <c r="W438" s="44" t="s">
        <v>783</v>
      </c>
      <c r="X438" s="17">
        <f t="shared" ref="X438" si="66">V438</f>
        <v>1.6</v>
      </c>
      <c r="Y438" s="18"/>
      <c r="Z438" s="18"/>
      <c r="AA438" s="18"/>
      <c r="AB438" s="18">
        <v>800</v>
      </c>
    </row>
    <row r="439" spans="1:28" ht="25.5" x14ac:dyDescent="0.25">
      <c r="A439" s="3"/>
      <c r="B439" s="91"/>
      <c r="C439" s="10"/>
      <c r="D439" s="42"/>
      <c r="E439" s="78"/>
      <c r="F439" s="78"/>
      <c r="G439" s="78"/>
      <c r="H439" s="78"/>
      <c r="I439" s="78"/>
      <c r="J439" s="123"/>
      <c r="K439" s="10"/>
      <c r="L439" s="10"/>
      <c r="M439" s="13"/>
      <c r="N439" s="10"/>
      <c r="O439" s="10"/>
      <c r="P439" s="10"/>
      <c r="Q439" s="78"/>
      <c r="R439" s="78"/>
      <c r="S439" s="78"/>
      <c r="T439" s="6" t="s">
        <v>724</v>
      </c>
      <c r="U439" s="95">
        <v>1974</v>
      </c>
      <c r="V439" s="103" t="s">
        <v>784</v>
      </c>
      <c r="W439" s="44" t="s">
        <v>804</v>
      </c>
      <c r="X439" s="18"/>
      <c r="Y439" s="22">
        <v>0.38</v>
      </c>
      <c r="Z439" s="18"/>
      <c r="AA439" s="18"/>
      <c r="AB439" s="18"/>
    </row>
    <row r="440" spans="1:28" x14ac:dyDescent="0.25">
      <c r="A440" s="3"/>
      <c r="B440" s="91"/>
      <c r="C440" s="10"/>
      <c r="D440" s="42"/>
      <c r="E440" s="78"/>
      <c r="F440" s="78"/>
      <c r="G440" s="78"/>
      <c r="H440" s="78"/>
      <c r="I440" s="78"/>
      <c r="J440" s="123"/>
      <c r="K440" s="10"/>
      <c r="L440" s="10"/>
      <c r="M440" s="13"/>
      <c r="N440" s="10"/>
      <c r="O440" s="10"/>
      <c r="P440" s="10"/>
      <c r="Q440" s="78"/>
      <c r="R440" s="78"/>
      <c r="S440" s="78"/>
      <c r="T440" s="6" t="s">
        <v>785</v>
      </c>
      <c r="U440" s="95">
        <v>1976</v>
      </c>
      <c r="V440" s="104">
        <v>0.2</v>
      </c>
      <c r="W440" s="38" t="s">
        <v>786</v>
      </c>
      <c r="X440" s="18"/>
      <c r="Y440" s="18">
        <f>V440</f>
        <v>0.2</v>
      </c>
      <c r="Z440" s="18"/>
      <c r="AA440" s="18"/>
      <c r="AB440" s="18"/>
    </row>
    <row r="441" spans="1:28" x14ac:dyDescent="0.25">
      <c r="A441" s="3"/>
      <c r="B441" s="91"/>
      <c r="C441" s="10"/>
      <c r="D441" s="42"/>
      <c r="E441" s="78"/>
      <c r="F441" s="78"/>
      <c r="G441" s="78"/>
      <c r="H441" s="78"/>
      <c r="I441" s="78"/>
      <c r="J441" s="123"/>
      <c r="K441" s="10"/>
      <c r="L441" s="10"/>
      <c r="M441" s="13"/>
      <c r="N441" s="10"/>
      <c r="O441" s="10"/>
      <c r="P441" s="10"/>
      <c r="Q441" s="78"/>
      <c r="R441" s="78"/>
      <c r="S441" s="78"/>
      <c r="T441" s="6" t="s">
        <v>787</v>
      </c>
      <c r="U441" s="95">
        <v>1976</v>
      </c>
      <c r="V441" s="104">
        <v>0.15</v>
      </c>
      <c r="W441" s="44" t="s">
        <v>786</v>
      </c>
      <c r="X441" s="18"/>
      <c r="Y441" s="18">
        <f t="shared" ref="Y441:Y456" si="67">V441</f>
        <v>0.15</v>
      </c>
      <c r="Z441" s="18"/>
      <c r="AA441" s="18"/>
      <c r="AB441" s="18"/>
    </row>
    <row r="442" spans="1:28" x14ac:dyDescent="0.25">
      <c r="A442" s="3"/>
      <c r="B442" s="91"/>
      <c r="C442" s="10"/>
      <c r="D442" s="42"/>
      <c r="E442" s="78"/>
      <c r="F442" s="78"/>
      <c r="G442" s="78"/>
      <c r="H442" s="78"/>
      <c r="I442" s="78"/>
      <c r="J442" s="123"/>
      <c r="K442" s="10"/>
      <c r="L442" s="10"/>
      <c r="M442" s="13"/>
      <c r="N442" s="10"/>
      <c r="O442" s="10"/>
      <c r="P442" s="10"/>
      <c r="Q442" s="78"/>
      <c r="R442" s="78"/>
      <c r="S442" s="78"/>
      <c r="T442" s="6" t="s">
        <v>788</v>
      </c>
      <c r="U442" s="95">
        <v>1976</v>
      </c>
      <c r="V442" s="104">
        <v>0.08</v>
      </c>
      <c r="W442" s="44" t="s">
        <v>274</v>
      </c>
      <c r="X442" s="18"/>
      <c r="Y442" s="18">
        <f t="shared" si="67"/>
        <v>0.08</v>
      </c>
      <c r="Z442" s="18"/>
      <c r="AA442" s="18"/>
      <c r="AB442" s="18"/>
    </row>
    <row r="443" spans="1:28" x14ac:dyDescent="0.25">
      <c r="A443" s="3"/>
      <c r="B443" s="91"/>
      <c r="C443" s="10"/>
      <c r="D443" s="42"/>
      <c r="E443" s="78"/>
      <c r="F443" s="78"/>
      <c r="G443" s="78"/>
      <c r="H443" s="78"/>
      <c r="I443" s="78"/>
      <c r="J443" s="123"/>
      <c r="K443" s="10"/>
      <c r="L443" s="10"/>
      <c r="M443" s="13"/>
      <c r="N443" s="10"/>
      <c r="O443" s="10"/>
      <c r="P443" s="10"/>
      <c r="Q443" s="78"/>
      <c r="R443" s="78"/>
      <c r="S443" s="78"/>
      <c r="T443" s="6" t="s">
        <v>789</v>
      </c>
      <c r="U443" s="95">
        <v>1976</v>
      </c>
      <c r="V443" s="104">
        <v>0.02</v>
      </c>
      <c r="W443" s="44" t="s">
        <v>339</v>
      </c>
      <c r="X443" s="18"/>
      <c r="Y443" s="18">
        <f t="shared" si="67"/>
        <v>0.02</v>
      </c>
      <c r="Z443" s="18"/>
      <c r="AA443" s="18"/>
      <c r="AB443" s="18"/>
    </row>
    <row r="444" spans="1:28" x14ac:dyDescent="0.25">
      <c r="A444" s="99"/>
      <c r="B444" s="91"/>
      <c r="C444" s="10"/>
      <c r="D444" s="42"/>
      <c r="E444" s="78"/>
      <c r="F444" s="78"/>
      <c r="G444" s="78"/>
      <c r="H444" s="78"/>
      <c r="I444" s="78"/>
      <c r="J444" s="123"/>
      <c r="K444" s="10"/>
      <c r="L444" s="10"/>
      <c r="M444" s="13"/>
      <c r="N444" s="10"/>
      <c r="O444" s="10"/>
      <c r="P444" s="10"/>
      <c r="Q444" s="78"/>
      <c r="R444" s="78"/>
      <c r="S444" s="78"/>
      <c r="T444" s="6" t="s">
        <v>790</v>
      </c>
      <c r="U444" s="95">
        <v>1975</v>
      </c>
      <c r="V444" s="103" t="s">
        <v>791</v>
      </c>
      <c r="W444" s="44" t="s">
        <v>275</v>
      </c>
      <c r="X444" s="18"/>
      <c r="Y444" s="22">
        <v>0.21</v>
      </c>
      <c r="Z444" s="18"/>
      <c r="AA444" s="18"/>
      <c r="AB444" s="18"/>
    </row>
    <row r="445" spans="1:28" x14ac:dyDescent="0.25">
      <c r="A445" s="12"/>
      <c r="B445" s="91"/>
      <c r="C445" s="10"/>
      <c r="D445" s="42"/>
      <c r="E445" s="78"/>
      <c r="F445" s="78"/>
      <c r="G445" s="78"/>
      <c r="H445" s="78"/>
      <c r="I445" s="78"/>
      <c r="J445" s="123"/>
      <c r="K445" s="10"/>
      <c r="L445" s="10"/>
      <c r="M445" s="13"/>
      <c r="N445" s="10"/>
      <c r="O445" s="10"/>
      <c r="P445" s="10"/>
      <c r="Q445" s="78"/>
      <c r="R445" s="78"/>
      <c r="S445" s="78"/>
      <c r="T445" s="6" t="s">
        <v>792</v>
      </c>
      <c r="U445" s="95">
        <v>1974</v>
      </c>
      <c r="V445" s="104">
        <v>3.6999999999999998E-2</v>
      </c>
      <c r="W445" s="44" t="s">
        <v>344</v>
      </c>
      <c r="X445" s="18"/>
      <c r="Y445" s="18">
        <f t="shared" si="67"/>
        <v>3.6999999999999998E-2</v>
      </c>
      <c r="Z445" s="18"/>
      <c r="AA445" s="18"/>
      <c r="AB445" s="18"/>
    </row>
    <row r="446" spans="1:28" x14ac:dyDescent="0.25">
      <c r="A446" s="12"/>
      <c r="B446" s="91"/>
      <c r="C446" s="10"/>
      <c r="D446" s="42"/>
      <c r="E446" s="78"/>
      <c r="F446" s="78"/>
      <c r="G446" s="78"/>
      <c r="H446" s="78"/>
      <c r="I446" s="78"/>
      <c r="J446" s="123"/>
      <c r="K446" s="10"/>
      <c r="L446" s="10"/>
      <c r="M446" s="13"/>
      <c r="N446" s="10"/>
      <c r="O446" s="10"/>
      <c r="P446" s="10"/>
      <c r="Q446" s="78"/>
      <c r="R446" s="78"/>
      <c r="S446" s="78"/>
      <c r="T446" s="6" t="s">
        <v>793</v>
      </c>
      <c r="U446" s="95">
        <v>1974</v>
      </c>
      <c r="V446" s="104">
        <v>0.105</v>
      </c>
      <c r="W446" s="44" t="s">
        <v>344</v>
      </c>
      <c r="X446" s="18"/>
      <c r="Y446" s="18">
        <f t="shared" si="67"/>
        <v>0.105</v>
      </c>
      <c r="Z446" s="18"/>
      <c r="AA446" s="18"/>
      <c r="AB446" s="18"/>
    </row>
    <row r="447" spans="1:28" x14ac:dyDescent="0.25">
      <c r="A447" s="12"/>
      <c r="B447" s="91"/>
      <c r="C447" s="10"/>
      <c r="D447" s="42"/>
      <c r="E447" s="78"/>
      <c r="F447" s="78"/>
      <c r="G447" s="78"/>
      <c r="H447" s="78"/>
      <c r="I447" s="78"/>
      <c r="J447" s="123"/>
      <c r="K447" s="10"/>
      <c r="L447" s="10"/>
      <c r="M447" s="13"/>
      <c r="N447" s="10"/>
      <c r="O447" s="10"/>
      <c r="P447" s="10"/>
      <c r="Q447" s="78"/>
      <c r="R447" s="78"/>
      <c r="S447" s="78"/>
      <c r="T447" s="6" t="s">
        <v>794</v>
      </c>
      <c r="U447" s="95">
        <v>1974</v>
      </c>
      <c r="V447" s="104">
        <v>5.8000000000000003E-2</v>
      </c>
      <c r="W447" s="44" t="s">
        <v>344</v>
      </c>
      <c r="X447" s="18"/>
      <c r="Y447" s="18">
        <f t="shared" ref="Y447" si="68">V447</f>
        <v>5.8000000000000003E-2</v>
      </c>
      <c r="Z447" s="18"/>
      <c r="AA447" s="18"/>
      <c r="AB447" s="18"/>
    </row>
    <row r="448" spans="1:28" x14ac:dyDescent="0.25">
      <c r="A448" s="12"/>
      <c r="B448" s="91"/>
      <c r="C448" s="10"/>
      <c r="D448" s="42"/>
      <c r="E448" s="78"/>
      <c r="F448" s="78"/>
      <c r="G448" s="78"/>
      <c r="H448" s="78"/>
      <c r="I448" s="78"/>
      <c r="J448" s="123"/>
      <c r="K448" s="10"/>
      <c r="L448" s="10"/>
      <c r="M448" s="13"/>
      <c r="N448" s="10"/>
      <c r="O448" s="10"/>
      <c r="P448" s="10"/>
      <c r="Q448" s="78"/>
      <c r="R448" s="78"/>
      <c r="S448" s="78"/>
      <c r="T448" s="6" t="s">
        <v>794</v>
      </c>
      <c r="U448" s="95">
        <v>1974</v>
      </c>
      <c r="V448" s="104">
        <v>5.8000000000000003E-2</v>
      </c>
      <c r="W448" s="44" t="s">
        <v>344</v>
      </c>
      <c r="X448" s="18"/>
      <c r="Y448" s="18">
        <f t="shared" si="67"/>
        <v>5.8000000000000003E-2</v>
      </c>
      <c r="Z448" s="18"/>
      <c r="AA448" s="18"/>
      <c r="AB448" s="18"/>
    </row>
    <row r="449" spans="1:28" x14ac:dyDescent="0.25">
      <c r="A449" s="12"/>
      <c r="B449" s="91"/>
      <c r="C449" s="10"/>
      <c r="D449" s="42"/>
      <c r="E449" s="78"/>
      <c r="F449" s="78"/>
      <c r="G449" s="78"/>
      <c r="H449" s="78"/>
      <c r="I449" s="78"/>
      <c r="J449" s="123"/>
      <c r="K449" s="10"/>
      <c r="L449" s="10"/>
      <c r="M449" s="13"/>
      <c r="N449" s="10"/>
      <c r="O449" s="10"/>
      <c r="P449" s="10"/>
      <c r="Q449" s="78"/>
      <c r="R449" s="78"/>
      <c r="S449" s="78"/>
      <c r="T449" s="6" t="s">
        <v>795</v>
      </c>
      <c r="U449" s="95">
        <v>1974</v>
      </c>
      <c r="V449" s="104">
        <v>0.05</v>
      </c>
      <c r="W449" s="44" t="s">
        <v>310</v>
      </c>
      <c r="X449" s="18"/>
      <c r="Y449" s="18">
        <f t="shared" si="67"/>
        <v>0.05</v>
      </c>
      <c r="Z449" s="18"/>
      <c r="AA449" s="18"/>
      <c r="AB449" s="19"/>
    </row>
    <row r="450" spans="1:28" x14ac:dyDescent="0.25">
      <c r="A450" s="12"/>
      <c r="B450" s="91"/>
      <c r="C450" s="10"/>
      <c r="D450" s="42"/>
      <c r="E450" s="78"/>
      <c r="F450" s="78"/>
      <c r="G450" s="78"/>
      <c r="H450" s="78"/>
      <c r="I450" s="78"/>
      <c r="J450" s="123"/>
      <c r="K450" s="10"/>
      <c r="L450" s="10"/>
      <c r="M450" s="13"/>
      <c r="N450" s="10"/>
      <c r="O450" s="10"/>
      <c r="P450" s="10"/>
      <c r="Q450" s="78"/>
      <c r="R450" s="78"/>
      <c r="S450" s="78"/>
      <c r="T450" s="6" t="s">
        <v>796</v>
      </c>
      <c r="U450" s="95">
        <v>1976</v>
      </c>
      <c r="V450" s="104">
        <v>0.11</v>
      </c>
      <c r="W450" s="44" t="s">
        <v>310</v>
      </c>
      <c r="X450" s="18"/>
      <c r="Y450" s="18">
        <f t="shared" si="67"/>
        <v>0.11</v>
      </c>
      <c r="Z450" s="18"/>
      <c r="AA450" s="18"/>
      <c r="AB450" s="18"/>
    </row>
    <row r="451" spans="1:28" x14ac:dyDescent="0.25">
      <c r="A451" s="12"/>
      <c r="B451" s="91"/>
      <c r="C451" s="10"/>
      <c r="D451" s="42"/>
      <c r="E451" s="78"/>
      <c r="F451" s="78"/>
      <c r="G451" s="78"/>
      <c r="H451" s="78"/>
      <c r="I451" s="78"/>
      <c r="J451" s="123"/>
      <c r="K451" s="10"/>
      <c r="L451" s="10"/>
      <c r="M451" s="13"/>
      <c r="N451" s="10"/>
      <c r="O451" s="10"/>
      <c r="P451" s="10"/>
      <c r="Q451" s="78"/>
      <c r="R451" s="78"/>
      <c r="S451" s="78"/>
      <c r="T451" s="6" t="s">
        <v>797</v>
      </c>
      <c r="U451" s="95">
        <v>1976</v>
      </c>
      <c r="V451" s="104">
        <v>0.24</v>
      </c>
      <c r="W451" s="44" t="s">
        <v>798</v>
      </c>
      <c r="X451" s="18"/>
      <c r="Y451" s="18">
        <f t="shared" si="67"/>
        <v>0.24</v>
      </c>
      <c r="Z451" s="18"/>
      <c r="AA451" s="18"/>
      <c r="AB451" s="18"/>
    </row>
    <row r="452" spans="1:28" x14ac:dyDescent="0.25">
      <c r="A452" s="12"/>
      <c r="B452" s="91"/>
      <c r="C452" s="10"/>
      <c r="D452" s="42"/>
      <c r="E452" s="78"/>
      <c r="F452" s="78"/>
      <c r="G452" s="78"/>
      <c r="H452" s="78"/>
      <c r="I452" s="78"/>
      <c r="J452" s="123"/>
      <c r="K452" s="10"/>
      <c r="L452" s="10"/>
      <c r="M452" s="13"/>
      <c r="N452" s="10"/>
      <c r="O452" s="10"/>
      <c r="P452" s="10"/>
      <c r="Q452" s="78"/>
      <c r="R452" s="78"/>
      <c r="S452" s="78"/>
      <c r="T452" s="6" t="s">
        <v>799</v>
      </c>
      <c r="U452" s="95">
        <v>1976</v>
      </c>
      <c r="V452" s="104">
        <v>0.1</v>
      </c>
      <c r="W452" s="44" t="s">
        <v>514</v>
      </c>
      <c r="X452" s="18"/>
      <c r="Y452" s="18">
        <f t="shared" si="67"/>
        <v>0.1</v>
      </c>
      <c r="Z452" s="18"/>
      <c r="AA452" s="18"/>
      <c r="AB452" s="18"/>
    </row>
    <row r="453" spans="1:28" x14ac:dyDescent="0.25">
      <c r="A453" s="12"/>
      <c r="B453" s="91"/>
      <c r="C453" s="10"/>
      <c r="D453" s="42"/>
      <c r="E453" s="78"/>
      <c r="F453" s="78"/>
      <c r="G453" s="78"/>
      <c r="H453" s="78"/>
      <c r="I453" s="78"/>
      <c r="J453" s="123"/>
      <c r="K453" s="10"/>
      <c r="L453" s="10"/>
      <c r="M453" s="13"/>
      <c r="N453" s="10"/>
      <c r="O453" s="10"/>
      <c r="P453" s="10"/>
      <c r="Q453" s="78"/>
      <c r="R453" s="78"/>
      <c r="S453" s="78"/>
      <c r="T453" s="6" t="s">
        <v>800</v>
      </c>
      <c r="U453" s="95">
        <v>1976</v>
      </c>
      <c r="V453" s="104">
        <v>0.12</v>
      </c>
      <c r="W453" s="44" t="s">
        <v>275</v>
      </c>
      <c r="X453" s="18"/>
      <c r="Y453" s="18">
        <f t="shared" si="67"/>
        <v>0.12</v>
      </c>
      <c r="Z453" s="18"/>
      <c r="AA453" s="18"/>
      <c r="AB453" s="19"/>
    </row>
    <row r="454" spans="1:28" x14ac:dyDescent="0.25">
      <c r="A454" s="12"/>
      <c r="B454" s="91"/>
      <c r="C454" s="10"/>
      <c r="D454" s="42"/>
      <c r="E454" s="78"/>
      <c r="F454" s="78"/>
      <c r="G454" s="78"/>
      <c r="H454" s="78"/>
      <c r="I454" s="78"/>
      <c r="J454" s="123"/>
      <c r="K454" s="10"/>
      <c r="L454" s="10"/>
      <c r="M454" s="13"/>
      <c r="N454" s="10"/>
      <c r="O454" s="10"/>
      <c r="P454" s="10"/>
      <c r="Q454" s="78"/>
      <c r="R454" s="78"/>
      <c r="S454" s="78"/>
      <c r="T454" s="6" t="s">
        <v>801</v>
      </c>
      <c r="U454" s="95">
        <v>1976</v>
      </c>
      <c r="V454" s="104">
        <v>3.7999999999999999E-2</v>
      </c>
      <c r="W454" s="44" t="s">
        <v>275</v>
      </c>
      <c r="X454" s="18"/>
      <c r="Y454" s="18">
        <f t="shared" si="67"/>
        <v>3.7999999999999999E-2</v>
      </c>
      <c r="Z454" s="18"/>
      <c r="AA454" s="18"/>
      <c r="AB454" s="18"/>
    </row>
    <row r="455" spans="1:28" x14ac:dyDescent="0.25">
      <c r="A455" s="12"/>
      <c r="B455" s="91"/>
      <c r="C455" s="10"/>
      <c r="D455" s="42"/>
      <c r="E455" s="78"/>
      <c r="F455" s="78"/>
      <c r="G455" s="78"/>
      <c r="H455" s="78"/>
      <c r="I455" s="78"/>
      <c r="J455" s="123"/>
      <c r="K455" s="10"/>
      <c r="L455" s="10"/>
      <c r="M455" s="13"/>
      <c r="N455" s="10"/>
      <c r="O455" s="10"/>
      <c r="P455" s="10"/>
      <c r="Q455" s="78"/>
      <c r="R455" s="78"/>
      <c r="S455" s="78"/>
      <c r="T455" s="6" t="s">
        <v>802</v>
      </c>
      <c r="U455" s="95">
        <v>2014</v>
      </c>
      <c r="V455" s="104" t="s">
        <v>803</v>
      </c>
      <c r="W455" s="44" t="s">
        <v>347</v>
      </c>
      <c r="X455" s="18"/>
      <c r="Y455" s="22">
        <v>0.41699999999999998</v>
      </c>
      <c r="Z455" s="18"/>
      <c r="AA455" s="18"/>
      <c r="AB455" s="18"/>
    </row>
    <row r="456" spans="1:28" ht="25.5" x14ac:dyDescent="0.25">
      <c r="A456" s="12"/>
      <c r="B456" s="91"/>
      <c r="C456" s="10"/>
      <c r="D456" s="42"/>
      <c r="E456" s="78"/>
      <c r="F456" s="78"/>
      <c r="G456" s="78"/>
      <c r="H456" s="78"/>
      <c r="I456" s="78"/>
      <c r="J456" s="123"/>
      <c r="K456" s="10"/>
      <c r="L456" s="10"/>
      <c r="M456" s="13"/>
      <c r="N456" s="10"/>
      <c r="O456" s="10"/>
      <c r="P456" s="10"/>
      <c r="Q456" s="78"/>
      <c r="R456" s="78"/>
      <c r="S456" s="78"/>
      <c r="T456" s="45" t="s">
        <v>1637</v>
      </c>
      <c r="U456" s="2"/>
      <c r="V456" s="2">
        <v>0.41699999999999998</v>
      </c>
      <c r="W456" s="5"/>
      <c r="X456" s="18"/>
      <c r="Y456" s="18">
        <f t="shared" si="67"/>
        <v>0.41699999999999998</v>
      </c>
      <c r="Z456" s="18"/>
      <c r="AA456" s="18"/>
      <c r="AB456" s="18"/>
    </row>
    <row r="457" spans="1:28" ht="26.25" x14ac:dyDescent="0.25">
      <c r="A457" s="47" t="s">
        <v>1292</v>
      </c>
      <c r="B457" s="91"/>
      <c r="C457" s="10"/>
      <c r="D457" s="42"/>
      <c r="E457" s="78"/>
      <c r="F457" s="78"/>
      <c r="G457" s="78"/>
      <c r="H457" s="78"/>
      <c r="I457" s="78"/>
      <c r="J457" s="12" t="s">
        <v>1475</v>
      </c>
      <c r="K457" s="79" t="s">
        <v>1413</v>
      </c>
      <c r="L457" s="47" t="s">
        <v>22</v>
      </c>
      <c r="M457" s="13"/>
      <c r="N457" s="10"/>
      <c r="O457" s="10"/>
      <c r="P457" s="10"/>
      <c r="Q457" s="78"/>
      <c r="R457" s="78"/>
      <c r="S457" s="78"/>
      <c r="T457" s="80" t="s">
        <v>134</v>
      </c>
      <c r="U457" s="2">
        <v>1982</v>
      </c>
      <c r="V457" s="2">
        <v>0.36499999999999999</v>
      </c>
      <c r="W457" s="44" t="s">
        <v>759</v>
      </c>
      <c r="X457" s="17">
        <f t="shared" ref="X457" si="69">V457</f>
        <v>0.36499999999999999</v>
      </c>
      <c r="Y457" s="18"/>
      <c r="Z457" s="18"/>
      <c r="AA457" s="18"/>
      <c r="AB457" s="18">
        <v>800</v>
      </c>
    </row>
    <row r="458" spans="1:28" x14ac:dyDescent="0.25">
      <c r="A458" s="12"/>
      <c r="B458" s="91"/>
      <c r="C458" s="10"/>
      <c r="D458" s="42"/>
      <c r="E458" s="78"/>
      <c r="F458" s="78"/>
      <c r="G458" s="78"/>
      <c r="H458" s="78"/>
      <c r="I458" s="78"/>
      <c r="J458" s="123"/>
      <c r="K458" s="10"/>
      <c r="L458" s="10"/>
      <c r="M458" s="13"/>
      <c r="N458" s="10"/>
      <c r="O458" s="10"/>
      <c r="P458" s="10"/>
      <c r="Q458" s="78"/>
      <c r="R458" s="78"/>
      <c r="S458" s="78"/>
      <c r="T458" s="6" t="s">
        <v>805</v>
      </c>
      <c r="U458" s="95">
        <v>1988</v>
      </c>
      <c r="V458" s="103" t="s">
        <v>806</v>
      </c>
      <c r="W458" s="44" t="s">
        <v>344</v>
      </c>
      <c r="X458" s="18"/>
      <c r="Y458" s="22">
        <v>0.44</v>
      </c>
      <c r="Z458" s="18"/>
      <c r="AA458" s="18"/>
      <c r="AB458" s="18"/>
    </row>
    <row r="459" spans="1:28" ht="25.5" x14ac:dyDescent="0.25">
      <c r="A459" s="12"/>
      <c r="B459" s="91"/>
      <c r="C459" s="10"/>
      <c r="D459" s="42"/>
      <c r="E459" s="78"/>
      <c r="F459" s="78"/>
      <c r="G459" s="78"/>
      <c r="H459" s="78"/>
      <c r="I459" s="78"/>
      <c r="J459" s="123"/>
      <c r="K459" s="10"/>
      <c r="L459" s="10"/>
      <c r="M459" s="13"/>
      <c r="N459" s="10"/>
      <c r="O459" s="10"/>
      <c r="P459" s="10"/>
      <c r="Q459" s="78"/>
      <c r="R459" s="78"/>
      <c r="S459" s="78"/>
      <c r="T459" s="6" t="s">
        <v>807</v>
      </c>
      <c r="U459" s="95">
        <v>1982</v>
      </c>
      <c r="V459" s="103" t="s">
        <v>808</v>
      </c>
      <c r="W459" s="44" t="s">
        <v>811</v>
      </c>
      <c r="X459" s="18"/>
      <c r="Y459" s="22">
        <v>0.32800000000000001</v>
      </c>
      <c r="Z459" s="18"/>
      <c r="AA459" s="18"/>
      <c r="AB459" s="18"/>
    </row>
    <row r="460" spans="1:28" x14ac:dyDescent="0.25">
      <c r="A460" s="12"/>
      <c r="B460" s="91"/>
      <c r="C460" s="10"/>
      <c r="D460" s="42"/>
      <c r="E460" s="78"/>
      <c r="F460" s="78"/>
      <c r="G460" s="78"/>
      <c r="H460" s="78"/>
      <c r="I460" s="78"/>
      <c r="J460" s="123"/>
      <c r="K460" s="10"/>
      <c r="L460" s="10"/>
      <c r="M460" s="13"/>
      <c r="N460" s="10"/>
      <c r="O460" s="10"/>
      <c r="P460" s="10"/>
      <c r="Q460" s="78"/>
      <c r="R460" s="78"/>
      <c r="S460" s="78"/>
      <c r="T460" s="6" t="s">
        <v>809</v>
      </c>
      <c r="U460" s="95">
        <v>1982</v>
      </c>
      <c r="V460" s="103" t="s">
        <v>810</v>
      </c>
      <c r="W460" s="44" t="s">
        <v>364</v>
      </c>
      <c r="X460" s="18"/>
      <c r="Y460" s="22">
        <v>0.14399999999999999</v>
      </c>
      <c r="Z460" s="18"/>
      <c r="AA460" s="18"/>
      <c r="AB460" s="18"/>
    </row>
    <row r="461" spans="1:28" ht="26.25" x14ac:dyDescent="0.25">
      <c r="A461" s="47" t="s">
        <v>1293</v>
      </c>
      <c r="B461" s="91"/>
      <c r="C461" s="10"/>
      <c r="D461" s="42"/>
      <c r="E461" s="78"/>
      <c r="F461" s="78"/>
      <c r="G461" s="78"/>
      <c r="H461" s="78"/>
      <c r="I461" s="78"/>
      <c r="J461" s="12" t="s">
        <v>1476</v>
      </c>
      <c r="K461" s="79" t="s">
        <v>1413</v>
      </c>
      <c r="L461" s="47" t="s">
        <v>1372</v>
      </c>
      <c r="M461" s="13"/>
      <c r="N461" s="10"/>
      <c r="O461" s="10"/>
      <c r="P461" s="10"/>
      <c r="Q461" s="78"/>
      <c r="R461" s="78"/>
      <c r="S461" s="78"/>
      <c r="T461" s="80" t="s">
        <v>135</v>
      </c>
      <c r="U461" s="2">
        <v>1982</v>
      </c>
      <c r="V461" s="2">
        <v>0.4</v>
      </c>
      <c r="W461" s="44" t="s">
        <v>812</v>
      </c>
      <c r="X461" s="17">
        <f t="shared" ref="X461:X462" si="70">V461</f>
        <v>0.4</v>
      </c>
      <c r="Y461" s="18"/>
      <c r="Z461" s="18"/>
      <c r="AA461" s="18"/>
      <c r="AB461" s="18">
        <v>650</v>
      </c>
    </row>
    <row r="462" spans="1:28" x14ac:dyDescent="0.25">
      <c r="A462" s="12"/>
      <c r="B462" s="91"/>
      <c r="C462" s="10"/>
      <c r="D462" s="42"/>
      <c r="E462" s="78"/>
      <c r="F462" s="78"/>
      <c r="G462" s="78"/>
      <c r="H462" s="78"/>
      <c r="I462" s="78"/>
      <c r="J462" s="123"/>
      <c r="K462" s="10"/>
      <c r="L462" s="10"/>
      <c r="M462" s="13"/>
      <c r="N462" s="10"/>
      <c r="O462" s="10"/>
      <c r="P462" s="10"/>
      <c r="Q462" s="78"/>
      <c r="R462" s="78"/>
      <c r="S462" s="78"/>
      <c r="T462" s="80" t="s">
        <v>136</v>
      </c>
      <c r="U462" s="2">
        <v>1974</v>
      </c>
      <c r="V462" s="2">
        <v>0.4</v>
      </c>
      <c r="W462" s="44" t="s">
        <v>759</v>
      </c>
      <c r="X462" s="17">
        <f t="shared" si="70"/>
        <v>0.4</v>
      </c>
      <c r="Y462" s="18"/>
      <c r="Z462" s="18"/>
      <c r="AA462" s="18"/>
      <c r="AB462" s="18"/>
    </row>
    <row r="463" spans="1:28" x14ac:dyDescent="0.25">
      <c r="A463" s="99"/>
      <c r="B463" s="91"/>
      <c r="C463" s="10"/>
      <c r="D463" s="42"/>
      <c r="E463" s="78"/>
      <c r="F463" s="78"/>
      <c r="G463" s="78"/>
      <c r="H463" s="78"/>
      <c r="I463" s="78"/>
      <c r="J463" s="123"/>
      <c r="K463" s="10"/>
      <c r="L463" s="10"/>
      <c r="M463" s="13"/>
      <c r="N463" s="10"/>
      <c r="O463" s="10"/>
      <c r="P463" s="10"/>
      <c r="Q463" s="78"/>
      <c r="R463" s="78"/>
      <c r="S463" s="78"/>
      <c r="T463" s="6" t="s">
        <v>813</v>
      </c>
      <c r="U463" s="95">
        <v>1982</v>
      </c>
      <c r="V463" s="103" t="s">
        <v>1576</v>
      </c>
      <c r="W463" s="44" t="s">
        <v>354</v>
      </c>
      <c r="X463" s="18"/>
      <c r="Y463" s="22">
        <v>0.08</v>
      </c>
      <c r="Z463" s="18"/>
      <c r="AA463" s="18"/>
      <c r="AB463" s="19"/>
    </row>
    <row r="464" spans="1:28" x14ac:dyDescent="0.25">
      <c r="A464" s="78"/>
      <c r="B464" s="91"/>
      <c r="C464" s="10"/>
      <c r="D464" s="42"/>
      <c r="E464" s="78"/>
      <c r="F464" s="78"/>
      <c r="G464" s="78"/>
      <c r="H464" s="78"/>
      <c r="I464" s="78"/>
      <c r="J464" s="123"/>
      <c r="K464" s="10"/>
      <c r="L464" s="10"/>
      <c r="M464" s="13"/>
      <c r="N464" s="10"/>
      <c r="O464" s="10"/>
      <c r="P464" s="10"/>
      <c r="Q464" s="78"/>
      <c r="R464" s="78"/>
      <c r="S464" s="78"/>
      <c r="T464" s="6" t="s">
        <v>814</v>
      </c>
      <c r="U464" s="95">
        <v>1974</v>
      </c>
      <c r="V464" s="104">
        <v>0.04</v>
      </c>
      <c r="W464" s="44" t="s">
        <v>815</v>
      </c>
      <c r="X464" s="18"/>
      <c r="Y464" s="18">
        <f>V464</f>
        <v>0.04</v>
      </c>
      <c r="Z464" s="18"/>
      <c r="AA464" s="18"/>
      <c r="AB464" s="18"/>
    </row>
    <row r="465" spans="1:28" x14ac:dyDescent="0.25">
      <c r="A465" s="12"/>
      <c r="B465" s="91"/>
      <c r="C465" s="10"/>
      <c r="D465" s="42"/>
      <c r="E465" s="78"/>
      <c r="F465" s="78"/>
      <c r="G465" s="78"/>
      <c r="H465" s="78"/>
      <c r="I465" s="78"/>
      <c r="J465" s="123"/>
      <c r="K465" s="10"/>
      <c r="L465" s="10"/>
      <c r="M465" s="13"/>
      <c r="N465" s="10"/>
      <c r="O465" s="10"/>
      <c r="P465" s="10"/>
      <c r="Q465" s="78"/>
      <c r="R465" s="78"/>
      <c r="S465" s="78"/>
      <c r="T465" s="6" t="s">
        <v>814</v>
      </c>
      <c r="U465" s="95">
        <v>1974</v>
      </c>
      <c r="V465" s="104">
        <v>3.4000000000000002E-2</v>
      </c>
      <c r="W465" s="44" t="s">
        <v>815</v>
      </c>
      <c r="X465" s="18"/>
      <c r="Y465" s="18">
        <f t="shared" ref="Y465:Y466" si="71">V465</f>
        <v>3.4000000000000002E-2</v>
      </c>
      <c r="Z465" s="18"/>
      <c r="AA465" s="18"/>
      <c r="AB465" s="18"/>
    </row>
    <row r="466" spans="1:28" x14ac:dyDescent="0.25">
      <c r="A466" s="12"/>
      <c r="B466" s="91"/>
      <c r="C466" s="10"/>
      <c r="D466" s="42"/>
      <c r="E466" s="78"/>
      <c r="F466" s="78"/>
      <c r="G466" s="78"/>
      <c r="H466" s="78"/>
      <c r="I466" s="78"/>
      <c r="J466" s="123"/>
      <c r="K466" s="10"/>
      <c r="L466" s="10"/>
      <c r="M466" s="13"/>
      <c r="N466" s="10"/>
      <c r="O466" s="10"/>
      <c r="P466" s="10"/>
      <c r="Q466" s="78"/>
      <c r="R466" s="78"/>
      <c r="S466" s="78"/>
      <c r="T466" s="6" t="s">
        <v>816</v>
      </c>
      <c r="U466" s="95">
        <v>1974</v>
      </c>
      <c r="V466" s="104">
        <v>4.2999999999999997E-2</v>
      </c>
      <c r="W466" s="44" t="s">
        <v>815</v>
      </c>
      <c r="X466" s="18"/>
      <c r="Y466" s="18">
        <f t="shared" si="71"/>
        <v>4.2999999999999997E-2</v>
      </c>
      <c r="Z466" s="18"/>
      <c r="AA466" s="18"/>
      <c r="AB466" s="18"/>
    </row>
    <row r="467" spans="1:28" x14ac:dyDescent="0.25">
      <c r="A467" s="99"/>
      <c r="B467" s="91"/>
      <c r="C467" s="10"/>
      <c r="D467" s="42"/>
      <c r="E467" s="78"/>
      <c r="F467" s="78"/>
      <c r="G467" s="78"/>
      <c r="H467" s="78"/>
      <c r="I467" s="78"/>
      <c r="J467" s="123"/>
      <c r="K467" s="10"/>
      <c r="L467" s="10"/>
      <c r="M467" s="13"/>
      <c r="N467" s="10"/>
      <c r="O467" s="10"/>
      <c r="P467" s="10"/>
      <c r="Q467" s="78"/>
      <c r="R467" s="78"/>
      <c r="S467" s="78"/>
      <c r="T467" s="6" t="s">
        <v>817</v>
      </c>
      <c r="U467" s="95">
        <v>1974</v>
      </c>
      <c r="V467" s="103" t="s">
        <v>715</v>
      </c>
      <c r="W467" s="44" t="s">
        <v>270</v>
      </c>
      <c r="X467" s="18"/>
      <c r="Y467" s="22">
        <v>0.32</v>
      </c>
      <c r="Z467" s="18"/>
      <c r="AA467" s="18"/>
      <c r="AB467" s="18"/>
    </row>
    <row r="468" spans="1:28" x14ac:dyDescent="0.25">
      <c r="A468" s="12"/>
      <c r="B468" s="91"/>
      <c r="C468" s="10"/>
      <c r="D468" s="42"/>
      <c r="E468" s="78"/>
      <c r="F468" s="78"/>
      <c r="G468" s="78"/>
      <c r="H468" s="78"/>
      <c r="I468" s="78"/>
      <c r="J468" s="123"/>
      <c r="K468" s="10"/>
      <c r="L468" s="10"/>
      <c r="M468" s="13"/>
      <c r="N468" s="10"/>
      <c r="O468" s="10"/>
      <c r="P468" s="10"/>
      <c r="Q468" s="78"/>
      <c r="R468" s="78"/>
      <c r="S468" s="78"/>
      <c r="T468" s="6" t="s">
        <v>818</v>
      </c>
      <c r="U468" s="95">
        <v>1978</v>
      </c>
      <c r="V468" s="103" t="s">
        <v>819</v>
      </c>
      <c r="W468" s="44" t="s">
        <v>339</v>
      </c>
      <c r="X468" s="18"/>
      <c r="Y468" s="22">
        <v>0.24</v>
      </c>
      <c r="Z468" s="18"/>
      <c r="AA468" s="18"/>
      <c r="AB468" s="18"/>
    </row>
    <row r="469" spans="1:28" x14ac:dyDescent="0.25">
      <c r="A469" s="12"/>
      <c r="B469" s="91"/>
      <c r="C469" s="10"/>
      <c r="D469" s="42"/>
      <c r="E469" s="78"/>
      <c r="F469" s="78"/>
      <c r="G469" s="78"/>
      <c r="H469" s="78"/>
      <c r="I469" s="78"/>
      <c r="J469" s="123"/>
      <c r="K469" s="10"/>
      <c r="L469" s="10"/>
      <c r="M469" s="13"/>
      <c r="N469" s="10"/>
      <c r="O469" s="10"/>
      <c r="P469" s="10"/>
      <c r="Q469" s="78"/>
      <c r="R469" s="78"/>
      <c r="S469" s="78"/>
      <c r="T469" s="6" t="s">
        <v>820</v>
      </c>
      <c r="U469" s="95">
        <v>1979</v>
      </c>
      <c r="V469" s="103" t="s">
        <v>821</v>
      </c>
      <c r="W469" s="44" t="s">
        <v>354</v>
      </c>
      <c r="X469" s="18"/>
      <c r="Y469" s="22">
        <v>0.36</v>
      </c>
      <c r="Z469" s="18"/>
      <c r="AA469" s="18"/>
      <c r="AB469" s="18"/>
    </row>
    <row r="470" spans="1:28" ht="26.25" x14ac:dyDescent="0.25">
      <c r="A470" s="47" t="s">
        <v>1294</v>
      </c>
      <c r="B470" s="91"/>
      <c r="C470" s="10"/>
      <c r="D470" s="42"/>
      <c r="E470" s="78"/>
      <c r="F470" s="78"/>
      <c r="G470" s="78"/>
      <c r="H470" s="78"/>
      <c r="I470" s="78"/>
      <c r="J470" s="12" t="s">
        <v>1477</v>
      </c>
      <c r="K470" s="79" t="s">
        <v>1413</v>
      </c>
      <c r="L470" s="81" t="s">
        <v>822</v>
      </c>
      <c r="M470" s="13"/>
      <c r="N470" s="10"/>
      <c r="O470" s="10"/>
      <c r="P470" s="10"/>
      <c r="Q470" s="78"/>
      <c r="R470" s="78"/>
      <c r="S470" s="78"/>
      <c r="T470" s="80" t="s">
        <v>137</v>
      </c>
      <c r="U470" s="2">
        <v>1975</v>
      </c>
      <c r="V470" s="2">
        <v>0.433</v>
      </c>
      <c r="W470" s="44" t="s">
        <v>783</v>
      </c>
      <c r="X470" s="17">
        <f t="shared" ref="X470" si="72">V470</f>
        <v>0.433</v>
      </c>
      <c r="Y470" s="18"/>
      <c r="Z470" s="18"/>
      <c r="AA470" s="18"/>
      <c r="AB470" s="18">
        <v>500</v>
      </c>
    </row>
    <row r="471" spans="1:28" x14ac:dyDescent="0.25">
      <c r="A471" s="78"/>
      <c r="B471" s="91"/>
      <c r="C471" s="10"/>
      <c r="D471" s="42"/>
      <c r="E471" s="78"/>
      <c r="F471" s="78"/>
      <c r="G471" s="78"/>
      <c r="H471" s="78"/>
      <c r="I471" s="78"/>
      <c r="J471" s="123"/>
      <c r="K471" s="10"/>
      <c r="L471" s="10"/>
      <c r="M471" s="13"/>
      <c r="N471" s="10"/>
      <c r="O471" s="10"/>
      <c r="P471" s="10"/>
      <c r="Q471" s="78"/>
      <c r="R471" s="78"/>
      <c r="S471" s="78"/>
      <c r="T471" s="6" t="s">
        <v>823</v>
      </c>
      <c r="U471" s="95">
        <v>1974</v>
      </c>
      <c r="V471" s="104">
        <v>0.14000000000000001</v>
      </c>
      <c r="W471" s="44" t="s">
        <v>491</v>
      </c>
      <c r="X471" s="18"/>
      <c r="Y471" s="18">
        <f>V471</f>
        <v>0.14000000000000001</v>
      </c>
      <c r="Z471" s="18"/>
      <c r="AA471" s="18"/>
      <c r="AB471" s="18"/>
    </row>
    <row r="472" spans="1:28" x14ac:dyDescent="0.25">
      <c r="A472" s="12"/>
      <c r="B472" s="91"/>
      <c r="C472" s="10"/>
      <c r="D472" s="42"/>
      <c r="E472" s="78"/>
      <c r="F472" s="78"/>
      <c r="G472" s="78"/>
      <c r="H472" s="78"/>
      <c r="I472" s="78"/>
      <c r="J472" s="123"/>
      <c r="K472" s="10"/>
      <c r="L472" s="10"/>
      <c r="M472" s="13"/>
      <c r="N472" s="10"/>
      <c r="O472" s="10"/>
      <c r="P472" s="10"/>
      <c r="Q472" s="78"/>
      <c r="R472" s="78"/>
      <c r="S472" s="78"/>
      <c r="T472" s="6" t="s">
        <v>824</v>
      </c>
      <c r="U472" s="95">
        <v>1978</v>
      </c>
      <c r="V472" s="104">
        <v>0.14199999999999999</v>
      </c>
      <c r="W472" s="44" t="s">
        <v>358</v>
      </c>
      <c r="X472" s="18"/>
      <c r="Y472" s="18">
        <f t="shared" ref="Y472:Y486" si="73">V472</f>
        <v>0.14199999999999999</v>
      </c>
      <c r="Z472" s="18"/>
      <c r="AA472" s="18"/>
      <c r="AB472" s="18"/>
    </row>
    <row r="473" spans="1:28" x14ac:dyDescent="0.25">
      <c r="A473" s="12"/>
      <c r="B473" s="91"/>
      <c r="C473" s="10"/>
      <c r="D473" s="42"/>
      <c r="E473" s="78"/>
      <c r="F473" s="78"/>
      <c r="G473" s="78"/>
      <c r="H473" s="78"/>
      <c r="I473" s="78"/>
      <c r="J473" s="123"/>
      <c r="K473" s="10"/>
      <c r="L473" s="10"/>
      <c r="M473" s="13"/>
      <c r="N473" s="10"/>
      <c r="O473" s="10"/>
      <c r="P473" s="10"/>
      <c r="Q473" s="78"/>
      <c r="R473" s="78"/>
      <c r="S473" s="78"/>
      <c r="T473" s="6" t="s">
        <v>825</v>
      </c>
      <c r="U473" s="95">
        <v>1978</v>
      </c>
      <c r="V473" s="104">
        <v>0.17399999999999999</v>
      </c>
      <c r="W473" s="44" t="s">
        <v>358</v>
      </c>
      <c r="X473" s="18"/>
      <c r="Y473" s="18">
        <f t="shared" si="73"/>
        <v>0.17399999999999999</v>
      </c>
      <c r="Z473" s="18"/>
      <c r="AA473" s="18"/>
      <c r="AB473" s="18"/>
    </row>
    <row r="474" spans="1:28" x14ac:dyDescent="0.25">
      <c r="A474" s="12"/>
      <c r="B474" s="91"/>
      <c r="C474" s="10"/>
      <c r="D474" s="42"/>
      <c r="E474" s="78"/>
      <c r="F474" s="78"/>
      <c r="G474" s="78"/>
      <c r="H474" s="78"/>
      <c r="I474" s="78"/>
      <c r="J474" s="123"/>
      <c r="K474" s="10"/>
      <c r="L474" s="10"/>
      <c r="M474" s="13"/>
      <c r="N474" s="10"/>
      <c r="O474" s="10"/>
      <c r="P474" s="10"/>
      <c r="Q474" s="78"/>
      <c r="R474" s="78"/>
      <c r="S474" s="78"/>
      <c r="T474" s="6" t="s">
        <v>826</v>
      </c>
      <c r="U474" s="95">
        <v>1978</v>
      </c>
      <c r="V474" s="104">
        <v>7.0000000000000007E-2</v>
      </c>
      <c r="W474" s="44" t="s">
        <v>358</v>
      </c>
      <c r="X474" s="18"/>
      <c r="Y474" s="18">
        <f t="shared" si="73"/>
        <v>7.0000000000000007E-2</v>
      </c>
      <c r="Z474" s="18"/>
      <c r="AA474" s="18"/>
      <c r="AB474" s="18"/>
    </row>
    <row r="475" spans="1:28" x14ac:dyDescent="0.25">
      <c r="A475" s="12"/>
      <c r="B475" s="91"/>
      <c r="C475" s="10"/>
      <c r="D475" s="42"/>
      <c r="E475" s="78"/>
      <c r="F475" s="78"/>
      <c r="G475" s="78"/>
      <c r="H475" s="78"/>
      <c r="I475" s="78"/>
      <c r="J475" s="123"/>
      <c r="K475" s="10"/>
      <c r="L475" s="10"/>
      <c r="M475" s="13"/>
      <c r="N475" s="10"/>
      <c r="O475" s="10"/>
      <c r="P475" s="10"/>
      <c r="Q475" s="78"/>
      <c r="R475" s="78"/>
      <c r="S475" s="78"/>
      <c r="T475" s="6" t="s">
        <v>827</v>
      </c>
      <c r="U475" s="95">
        <v>1978</v>
      </c>
      <c r="V475" s="104">
        <v>0.17</v>
      </c>
      <c r="W475" s="44" t="s">
        <v>339</v>
      </c>
      <c r="X475" s="18"/>
      <c r="Y475" s="18">
        <f t="shared" si="73"/>
        <v>0.17</v>
      </c>
      <c r="Z475" s="18"/>
      <c r="AA475" s="18"/>
      <c r="AB475" s="18"/>
    </row>
    <row r="476" spans="1:28" x14ac:dyDescent="0.25">
      <c r="A476" s="99"/>
      <c r="B476" s="91"/>
      <c r="C476" s="10"/>
      <c r="D476" s="42"/>
      <c r="E476" s="78"/>
      <c r="F476" s="78"/>
      <c r="G476" s="78"/>
      <c r="H476" s="78"/>
      <c r="I476" s="78"/>
      <c r="J476" s="123"/>
      <c r="K476" s="10"/>
      <c r="L476" s="10"/>
      <c r="M476" s="13"/>
      <c r="N476" s="10"/>
      <c r="O476" s="10"/>
      <c r="P476" s="10"/>
      <c r="Q476" s="78"/>
      <c r="R476" s="78"/>
      <c r="S476" s="78"/>
      <c r="T476" s="6" t="s">
        <v>828</v>
      </c>
      <c r="U476" s="95">
        <v>1979</v>
      </c>
      <c r="V476" s="104">
        <v>0.113</v>
      </c>
      <c r="W476" s="44" t="s">
        <v>604</v>
      </c>
      <c r="X476" s="18"/>
      <c r="Y476" s="18">
        <f t="shared" si="73"/>
        <v>0.113</v>
      </c>
      <c r="Z476" s="18"/>
      <c r="AA476" s="18"/>
      <c r="AB476" s="18"/>
    </row>
    <row r="477" spans="1:28" x14ac:dyDescent="0.25">
      <c r="A477" s="12"/>
      <c r="B477" s="91"/>
      <c r="C477" s="10"/>
      <c r="D477" s="42"/>
      <c r="E477" s="78"/>
      <c r="F477" s="78"/>
      <c r="G477" s="78"/>
      <c r="H477" s="78"/>
      <c r="I477" s="78"/>
      <c r="J477" s="123"/>
      <c r="K477" s="10"/>
      <c r="L477" s="10"/>
      <c r="M477" s="13"/>
      <c r="N477" s="10"/>
      <c r="O477" s="10"/>
      <c r="P477" s="10"/>
      <c r="Q477" s="78"/>
      <c r="R477" s="78"/>
      <c r="S477" s="78"/>
      <c r="T477" s="6" t="s">
        <v>829</v>
      </c>
      <c r="U477" s="95">
        <v>1979</v>
      </c>
      <c r="V477" s="104">
        <v>7.3999999999999996E-2</v>
      </c>
      <c r="W477" s="44" t="s">
        <v>297</v>
      </c>
      <c r="X477" s="18"/>
      <c r="Y477" s="18">
        <f t="shared" si="73"/>
        <v>7.3999999999999996E-2</v>
      </c>
      <c r="Z477" s="18"/>
      <c r="AA477" s="18"/>
      <c r="AB477" s="18"/>
    </row>
    <row r="478" spans="1:28" x14ac:dyDescent="0.25">
      <c r="A478" s="12"/>
      <c r="B478" s="91"/>
      <c r="C478" s="10"/>
      <c r="D478" s="42"/>
      <c r="E478" s="78"/>
      <c r="F478" s="78"/>
      <c r="G478" s="78"/>
      <c r="H478" s="78"/>
      <c r="I478" s="78"/>
      <c r="J478" s="123"/>
      <c r="K478" s="10"/>
      <c r="L478" s="10"/>
      <c r="M478" s="13"/>
      <c r="N478" s="10"/>
      <c r="O478" s="10"/>
      <c r="P478" s="10"/>
      <c r="Q478" s="78"/>
      <c r="R478" s="78"/>
      <c r="S478" s="78"/>
      <c r="T478" s="6" t="s">
        <v>830</v>
      </c>
      <c r="U478" s="95">
        <v>1979</v>
      </c>
      <c r="V478" s="104">
        <v>4.4999999999999998E-2</v>
      </c>
      <c r="W478" s="44" t="s">
        <v>831</v>
      </c>
      <c r="X478" s="18"/>
      <c r="Y478" s="18">
        <f t="shared" si="73"/>
        <v>4.4999999999999998E-2</v>
      </c>
      <c r="Z478" s="18"/>
      <c r="AA478" s="18"/>
      <c r="AB478" s="18"/>
    </row>
    <row r="479" spans="1:28" x14ac:dyDescent="0.25">
      <c r="A479" s="12"/>
      <c r="B479" s="91"/>
      <c r="C479" s="10"/>
      <c r="D479" s="42"/>
      <c r="E479" s="78"/>
      <c r="F479" s="78"/>
      <c r="G479" s="78"/>
      <c r="H479" s="78"/>
      <c r="I479" s="78"/>
      <c r="J479" s="123"/>
      <c r="K479" s="10"/>
      <c r="L479" s="10"/>
      <c r="M479" s="13"/>
      <c r="N479" s="10"/>
      <c r="O479" s="10"/>
      <c r="P479" s="10"/>
      <c r="Q479" s="78"/>
      <c r="R479" s="78"/>
      <c r="S479" s="78"/>
      <c r="T479" s="6" t="s">
        <v>832</v>
      </c>
      <c r="U479" s="95">
        <v>1979</v>
      </c>
      <c r="V479" s="104">
        <v>7.0000000000000007E-2</v>
      </c>
      <c r="W479" s="44" t="s">
        <v>297</v>
      </c>
      <c r="X479" s="18"/>
      <c r="Y479" s="18">
        <f t="shared" si="73"/>
        <v>7.0000000000000007E-2</v>
      </c>
      <c r="Z479" s="18"/>
      <c r="AA479" s="18"/>
      <c r="AB479" s="18"/>
    </row>
    <row r="480" spans="1:28" x14ac:dyDescent="0.25">
      <c r="A480" s="12"/>
      <c r="B480" s="91"/>
      <c r="C480" s="10"/>
      <c r="D480" s="42"/>
      <c r="E480" s="78"/>
      <c r="F480" s="78"/>
      <c r="G480" s="78"/>
      <c r="H480" s="78"/>
      <c r="I480" s="78"/>
      <c r="J480" s="123"/>
      <c r="K480" s="10"/>
      <c r="L480" s="10"/>
      <c r="M480" s="13"/>
      <c r="N480" s="10"/>
      <c r="O480" s="10"/>
      <c r="P480" s="10"/>
      <c r="Q480" s="78"/>
      <c r="R480" s="78"/>
      <c r="S480" s="78"/>
      <c r="T480" s="6" t="s">
        <v>833</v>
      </c>
      <c r="U480" s="95">
        <v>1978</v>
      </c>
      <c r="V480" s="103" t="s">
        <v>834</v>
      </c>
      <c r="W480" s="44" t="s">
        <v>419</v>
      </c>
      <c r="X480" s="18"/>
      <c r="Y480" s="22">
        <v>0.22</v>
      </c>
      <c r="Z480" s="18"/>
      <c r="AA480" s="18"/>
      <c r="AB480" s="19"/>
    </row>
    <row r="481" spans="1:28" x14ac:dyDescent="0.25">
      <c r="A481" s="12"/>
      <c r="B481" s="91"/>
      <c r="C481" s="10"/>
      <c r="D481" s="42"/>
      <c r="E481" s="78"/>
      <c r="F481" s="78"/>
      <c r="G481" s="78"/>
      <c r="H481" s="78"/>
      <c r="I481" s="78"/>
      <c r="J481" s="123"/>
      <c r="K481" s="10"/>
      <c r="L481" s="10"/>
      <c r="M481" s="13"/>
      <c r="N481" s="10"/>
      <c r="O481" s="10"/>
      <c r="P481" s="10"/>
      <c r="Q481" s="78"/>
      <c r="R481" s="78"/>
      <c r="S481" s="78"/>
      <c r="T481" s="6" t="s">
        <v>835</v>
      </c>
      <c r="U481" s="95">
        <v>1975</v>
      </c>
      <c r="V481" s="103" t="s">
        <v>836</v>
      </c>
      <c r="W481" s="44" t="s">
        <v>837</v>
      </c>
      <c r="X481" s="18"/>
      <c r="Y481" s="22">
        <v>0.08</v>
      </c>
      <c r="Z481" s="18"/>
      <c r="AA481" s="18"/>
      <c r="AB481" s="18"/>
    </row>
    <row r="482" spans="1:28" ht="25.5" x14ac:dyDescent="0.25">
      <c r="A482" s="12"/>
      <c r="B482" s="91"/>
      <c r="C482" s="10"/>
      <c r="D482" s="42"/>
      <c r="E482" s="78"/>
      <c r="F482" s="78"/>
      <c r="G482" s="78"/>
      <c r="H482" s="78"/>
      <c r="I482" s="78"/>
      <c r="J482" s="123"/>
      <c r="K482" s="10"/>
      <c r="L482" s="10"/>
      <c r="M482" s="13"/>
      <c r="N482" s="10"/>
      <c r="O482" s="10"/>
      <c r="P482" s="10"/>
      <c r="Q482" s="78"/>
      <c r="R482" s="78"/>
      <c r="S482" s="78"/>
      <c r="T482" s="6" t="s">
        <v>838</v>
      </c>
      <c r="U482" s="95">
        <v>1975</v>
      </c>
      <c r="V482" s="103" t="s">
        <v>839</v>
      </c>
      <c r="W482" s="44" t="s">
        <v>845</v>
      </c>
      <c r="X482" s="18"/>
      <c r="Y482" s="22">
        <v>0.16</v>
      </c>
      <c r="Z482" s="18"/>
      <c r="AA482" s="18"/>
      <c r="AB482" s="18"/>
    </row>
    <row r="483" spans="1:28" x14ac:dyDescent="0.25">
      <c r="A483" s="12"/>
      <c r="B483" s="91"/>
      <c r="C483" s="10"/>
      <c r="D483" s="42"/>
      <c r="E483" s="78"/>
      <c r="F483" s="78"/>
      <c r="G483" s="78"/>
      <c r="H483" s="78"/>
      <c r="I483" s="78"/>
      <c r="J483" s="123"/>
      <c r="K483" s="10"/>
      <c r="L483" s="10"/>
      <c r="M483" s="13"/>
      <c r="N483" s="10"/>
      <c r="O483" s="10"/>
      <c r="P483" s="10"/>
      <c r="Q483" s="78"/>
      <c r="R483" s="78"/>
      <c r="S483" s="78"/>
      <c r="T483" s="6" t="s">
        <v>840</v>
      </c>
      <c r="U483" s="95">
        <v>1975</v>
      </c>
      <c r="V483" s="103" t="s">
        <v>605</v>
      </c>
      <c r="W483" s="44" t="s">
        <v>841</v>
      </c>
      <c r="X483" s="18"/>
      <c r="Y483" s="22">
        <v>0.1</v>
      </c>
      <c r="Z483" s="18"/>
      <c r="AA483" s="18"/>
      <c r="AB483" s="18"/>
    </row>
    <row r="484" spans="1:28" x14ac:dyDescent="0.25">
      <c r="A484" s="12"/>
      <c r="B484" s="91"/>
      <c r="C484" s="10"/>
      <c r="D484" s="42"/>
      <c r="E484" s="78"/>
      <c r="F484" s="78"/>
      <c r="G484" s="78"/>
      <c r="H484" s="78"/>
      <c r="I484" s="78"/>
      <c r="J484" s="123"/>
      <c r="K484" s="10"/>
      <c r="L484" s="10"/>
      <c r="M484" s="13"/>
      <c r="N484" s="10"/>
      <c r="O484" s="10"/>
      <c r="P484" s="10"/>
      <c r="Q484" s="78"/>
      <c r="R484" s="78"/>
      <c r="S484" s="78"/>
      <c r="T484" s="6" t="s">
        <v>842</v>
      </c>
      <c r="U484" s="95">
        <v>1975</v>
      </c>
      <c r="V484" s="103" t="s">
        <v>659</v>
      </c>
      <c r="W484" s="44" t="s">
        <v>841</v>
      </c>
      <c r="X484" s="18"/>
      <c r="Y484" s="22">
        <v>0.2</v>
      </c>
      <c r="Z484" s="18"/>
      <c r="AA484" s="18"/>
      <c r="AB484" s="18"/>
    </row>
    <row r="485" spans="1:28" x14ac:dyDescent="0.25">
      <c r="A485" s="12"/>
      <c r="B485" s="91"/>
      <c r="C485" s="10"/>
      <c r="D485" s="42"/>
      <c r="E485" s="78"/>
      <c r="F485" s="78"/>
      <c r="G485" s="78"/>
      <c r="H485" s="78"/>
      <c r="I485" s="78"/>
      <c r="J485" s="123"/>
      <c r="K485" s="10"/>
      <c r="L485" s="10"/>
      <c r="M485" s="13"/>
      <c r="N485" s="10"/>
      <c r="O485" s="10"/>
      <c r="P485" s="10"/>
      <c r="Q485" s="78"/>
      <c r="R485" s="78"/>
      <c r="S485" s="78"/>
      <c r="T485" s="6" t="s">
        <v>843</v>
      </c>
      <c r="U485" s="95">
        <v>1980</v>
      </c>
      <c r="V485" s="104">
        <v>0.13</v>
      </c>
      <c r="W485" s="44" t="s">
        <v>526</v>
      </c>
      <c r="X485" s="18"/>
      <c r="Y485" s="18">
        <f t="shared" si="73"/>
        <v>0.13</v>
      </c>
      <c r="Z485" s="18"/>
      <c r="AA485" s="18"/>
      <c r="AB485" s="18"/>
    </row>
    <row r="486" spans="1:28" x14ac:dyDescent="0.25">
      <c r="A486" s="12"/>
      <c r="B486" s="91"/>
      <c r="C486" s="10"/>
      <c r="D486" s="42"/>
      <c r="E486" s="78"/>
      <c r="F486" s="78"/>
      <c r="G486" s="78"/>
      <c r="H486" s="78"/>
      <c r="I486" s="78"/>
      <c r="J486" s="123"/>
      <c r="K486" s="10"/>
      <c r="L486" s="10"/>
      <c r="M486" s="13"/>
      <c r="N486" s="10"/>
      <c r="O486" s="10"/>
      <c r="P486" s="10"/>
      <c r="Q486" s="78"/>
      <c r="R486" s="78"/>
      <c r="S486" s="78"/>
      <c r="T486" s="6" t="s">
        <v>844</v>
      </c>
      <c r="U486" s="95">
        <v>1980</v>
      </c>
      <c r="V486" s="104">
        <v>0.12</v>
      </c>
      <c r="W486" s="44" t="s">
        <v>742</v>
      </c>
      <c r="X486" s="18"/>
      <c r="Y486" s="18">
        <f t="shared" si="73"/>
        <v>0.12</v>
      </c>
      <c r="Z486" s="18"/>
      <c r="AA486" s="18"/>
      <c r="AB486" s="18"/>
    </row>
    <row r="487" spans="1:28" ht="26.25" x14ac:dyDescent="0.25">
      <c r="A487" s="47" t="s">
        <v>1295</v>
      </c>
      <c r="B487" s="91"/>
      <c r="C487" s="10"/>
      <c r="D487" s="42"/>
      <c r="E487" s="78"/>
      <c r="F487" s="78"/>
      <c r="G487" s="78"/>
      <c r="H487" s="78"/>
      <c r="I487" s="78"/>
      <c r="J487" s="12" t="s">
        <v>1478</v>
      </c>
      <c r="K487" s="79" t="s">
        <v>1413</v>
      </c>
      <c r="L487" s="47" t="s">
        <v>22</v>
      </c>
      <c r="M487" s="13"/>
      <c r="N487" s="10"/>
      <c r="O487" s="10"/>
      <c r="P487" s="10"/>
      <c r="Q487" s="78"/>
      <c r="R487" s="78"/>
      <c r="S487" s="78"/>
      <c r="T487" s="80" t="s">
        <v>138</v>
      </c>
      <c r="U487" s="2">
        <v>1974</v>
      </c>
      <c r="V487" s="2">
        <v>0.35</v>
      </c>
      <c r="W487" s="44" t="s">
        <v>759</v>
      </c>
      <c r="X487" s="17">
        <f t="shared" ref="X487:X488" si="74">V487</f>
        <v>0.35</v>
      </c>
      <c r="Y487" s="18"/>
      <c r="Z487" s="18"/>
      <c r="AA487" s="18"/>
      <c r="AB487" s="18">
        <v>800</v>
      </c>
    </row>
    <row r="488" spans="1:28" x14ac:dyDescent="0.25">
      <c r="A488" s="78"/>
      <c r="B488" s="91"/>
      <c r="C488" s="10"/>
      <c r="D488" s="42"/>
      <c r="E488" s="78"/>
      <c r="F488" s="78"/>
      <c r="G488" s="78"/>
      <c r="H488" s="78"/>
      <c r="I488" s="78"/>
      <c r="J488" s="123"/>
      <c r="K488" s="10"/>
      <c r="L488" s="10"/>
      <c r="M488" s="13"/>
      <c r="N488" s="10"/>
      <c r="O488" s="10"/>
      <c r="P488" s="10"/>
      <c r="Q488" s="78"/>
      <c r="R488" s="78"/>
      <c r="S488" s="78"/>
      <c r="T488" s="80" t="s">
        <v>139</v>
      </c>
      <c r="U488" s="2">
        <v>1974</v>
      </c>
      <c r="V488" s="2">
        <v>0.5</v>
      </c>
      <c r="W488" s="44" t="s">
        <v>783</v>
      </c>
      <c r="X488" s="17">
        <f t="shared" si="74"/>
        <v>0.5</v>
      </c>
      <c r="Y488" s="18"/>
      <c r="Z488" s="18"/>
      <c r="AA488" s="18"/>
      <c r="AB488" s="19"/>
    </row>
    <row r="489" spans="1:28" ht="25.5" x14ac:dyDescent="0.25">
      <c r="A489" s="78"/>
      <c r="B489" s="91"/>
      <c r="C489" s="10"/>
      <c r="D489" s="42"/>
      <c r="E489" s="78"/>
      <c r="F489" s="78"/>
      <c r="G489" s="78"/>
      <c r="H489" s="78"/>
      <c r="I489" s="78"/>
      <c r="J489" s="123"/>
      <c r="K489" s="10"/>
      <c r="L489" s="10"/>
      <c r="M489" s="13"/>
      <c r="N489" s="10"/>
      <c r="O489" s="10"/>
      <c r="P489" s="10"/>
      <c r="Q489" s="78"/>
      <c r="R489" s="78"/>
      <c r="S489" s="78"/>
      <c r="T489" s="6" t="s">
        <v>846</v>
      </c>
      <c r="U489" s="95">
        <v>1975</v>
      </c>
      <c r="V489" s="103" t="s">
        <v>858</v>
      </c>
      <c r="W489" s="44" t="s">
        <v>857</v>
      </c>
      <c r="X489" s="18"/>
      <c r="Y489" s="22">
        <v>0.13</v>
      </c>
      <c r="Z489" s="18"/>
      <c r="AA489" s="18"/>
      <c r="AB489" s="18"/>
    </row>
    <row r="490" spans="1:28" x14ac:dyDescent="0.25">
      <c r="A490" s="78"/>
      <c r="B490" s="91"/>
      <c r="C490" s="10"/>
      <c r="D490" s="42"/>
      <c r="E490" s="78"/>
      <c r="F490" s="78"/>
      <c r="G490" s="78"/>
      <c r="H490" s="78"/>
      <c r="I490" s="78"/>
      <c r="J490" s="123"/>
      <c r="K490" s="10"/>
      <c r="L490" s="10"/>
      <c r="M490" s="13"/>
      <c r="N490" s="10"/>
      <c r="O490" s="10"/>
      <c r="P490" s="10"/>
      <c r="Q490" s="78"/>
      <c r="R490" s="78"/>
      <c r="S490" s="78"/>
      <c r="T490" s="6" t="s">
        <v>847</v>
      </c>
      <c r="U490" s="95">
        <v>1980</v>
      </c>
      <c r="V490" s="47" t="s">
        <v>848</v>
      </c>
      <c r="W490" s="44" t="s">
        <v>343</v>
      </c>
      <c r="X490" s="18"/>
      <c r="Y490" s="22">
        <v>0.111</v>
      </c>
      <c r="Z490" s="18"/>
      <c r="AA490" s="18"/>
      <c r="AB490" s="18"/>
    </row>
    <row r="491" spans="1:28" x14ac:dyDescent="0.25">
      <c r="A491" s="78"/>
      <c r="B491" s="91"/>
      <c r="C491" s="10"/>
      <c r="D491" s="42"/>
      <c r="E491" s="78"/>
      <c r="F491" s="78"/>
      <c r="G491" s="78"/>
      <c r="H491" s="78"/>
      <c r="I491" s="78"/>
      <c r="J491" s="123"/>
      <c r="K491" s="10"/>
      <c r="L491" s="10"/>
      <c r="M491" s="13"/>
      <c r="N491" s="10"/>
      <c r="O491" s="10"/>
      <c r="P491" s="10"/>
      <c r="Q491" s="78"/>
      <c r="R491" s="78"/>
      <c r="S491" s="78"/>
      <c r="T491" s="6" t="s">
        <v>849</v>
      </c>
      <c r="U491" s="95">
        <v>1978</v>
      </c>
      <c r="V491" s="2">
        <v>0.13</v>
      </c>
      <c r="W491" s="44" t="s">
        <v>274</v>
      </c>
      <c r="X491" s="18"/>
      <c r="Y491" s="18">
        <v>0.13</v>
      </c>
      <c r="Z491" s="18"/>
      <c r="AA491" s="18"/>
      <c r="AB491" s="18"/>
    </row>
    <row r="492" spans="1:28" x14ac:dyDescent="0.25">
      <c r="A492" s="78"/>
      <c r="B492" s="91"/>
      <c r="C492" s="10"/>
      <c r="D492" s="42"/>
      <c r="E492" s="78"/>
      <c r="F492" s="78"/>
      <c r="G492" s="78"/>
      <c r="H492" s="78"/>
      <c r="I492" s="78"/>
      <c r="J492" s="123"/>
      <c r="K492" s="10"/>
      <c r="L492" s="10"/>
      <c r="M492" s="13"/>
      <c r="N492" s="10"/>
      <c r="O492" s="10"/>
      <c r="P492" s="10"/>
      <c r="Q492" s="78"/>
      <c r="R492" s="78"/>
      <c r="S492" s="78"/>
      <c r="T492" s="6" t="s">
        <v>850</v>
      </c>
      <c r="U492" s="95">
        <v>1978</v>
      </c>
      <c r="V492" s="47" t="s">
        <v>772</v>
      </c>
      <c r="W492" s="44" t="s">
        <v>851</v>
      </c>
      <c r="X492" s="18"/>
      <c r="Y492" s="22">
        <v>0.24</v>
      </c>
      <c r="Z492" s="18"/>
      <c r="AA492" s="18"/>
      <c r="AB492" s="18"/>
    </row>
    <row r="493" spans="1:28" x14ac:dyDescent="0.25">
      <c r="A493" s="99"/>
      <c r="B493" s="91"/>
      <c r="C493" s="10"/>
      <c r="D493" s="42"/>
      <c r="E493" s="78"/>
      <c r="F493" s="78"/>
      <c r="G493" s="78"/>
      <c r="H493" s="78"/>
      <c r="I493" s="78"/>
      <c r="J493" s="123"/>
      <c r="K493" s="10"/>
      <c r="L493" s="10"/>
      <c r="M493" s="13"/>
      <c r="N493" s="10"/>
      <c r="O493" s="10"/>
      <c r="P493" s="10"/>
      <c r="Q493" s="78"/>
      <c r="R493" s="78"/>
      <c r="S493" s="78"/>
      <c r="T493" s="6" t="s">
        <v>852</v>
      </c>
      <c r="U493" s="95">
        <v>1975</v>
      </c>
      <c r="V493" s="47" t="s">
        <v>853</v>
      </c>
      <c r="W493" s="44" t="s">
        <v>854</v>
      </c>
      <c r="X493" s="18"/>
      <c r="Y493" s="22">
        <v>0.38</v>
      </c>
      <c r="Z493" s="18"/>
      <c r="AA493" s="18"/>
      <c r="AB493" s="18"/>
    </row>
    <row r="494" spans="1:28" x14ac:dyDescent="0.25">
      <c r="A494" s="12"/>
      <c r="B494" s="91"/>
      <c r="C494" s="10"/>
      <c r="D494" s="42"/>
      <c r="E494" s="78"/>
      <c r="F494" s="78"/>
      <c r="G494" s="78"/>
      <c r="H494" s="78"/>
      <c r="I494" s="78"/>
      <c r="J494" s="123"/>
      <c r="K494" s="10"/>
      <c r="L494" s="10"/>
      <c r="M494" s="13"/>
      <c r="N494" s="10"/>
      <c r="O494" s="10"/>
      <c r="P494" s="10"/>
      <c r="Q494" s="78"/>
      <c r="R494" s="78"/>
      <c r="S494" s="99"/>
      <c r="T494" s="6" t="s">
        <v>855</v>
      </c>
      <c r="U494" s="95">
        <v>1979</v>
      </c>
      <c r="V494" s="47" t="s">
        <v>856</v>
      </c>
      <c r="W494" s="44" t="s">
        <v>270</v>
      </c>
      <c r="X494" s="18"/>
      <c r="Y494" s="22">
        <v>0.52</v>
      </c>
      <c r="Z494" s="18"/>
      <c r="AA494" s="18"/>
      <c r="AB494" s="18"/>
    </row>
    <row r="495" spans="1:28" ht="26.25" x14ac:dyDescent="0.25">
      <c r="A495" s="47" t="s">
        <v>1296</v>
      </c>
      <c r="B495" s="91"/>
      <c r="C495" s="10"/>
      <c r="D495" s="42"/>
      <c r="E495" s="78"/>
      <c r="F495" s="78"/>
      <c r="G495" s="78"/>
      <c r="H495" s="78"/>
      <c r="I495" s="78"/>
      <c r="J495" s="12" t="s">
        <v>1479</v>
      </c>
      <c r="K495" s="79" t="s">
        <v>1413</v>
      </c>
      <c r="L495" s="47" t="s">
        <v>22</v>
      </c>
      <c r="M495" s="13"/>
      <c r="N495" s="10"/>
      <c r="O495" s="10"/>
      <c r="P495" s="10"/>
      <c r="Q495" s="78"/>
      <c r="R495" s="78"/>
      <c r="S495" s="78"/>
      <c r="T495" s="5" t="s">
        <v>140</v>
      </c>
      <c r="U495" s="2">
        <v>1980</v>
      </c>
      <c r="V495" s="95">
        <v>0.375</v>
      </c>
      <c r="W495" s="44" t="s">
        <v>859</v>
      </c>
      <c r="X495" s="17">
        <f t="shared" ref="X495:X496" si="75">V495</f>
        <v>0.375</v>
      </c>
      <c r="Y495" s="18"/>
      <c r="Z495" s="18"/>
      <c r="AA495" s="18"/>
      <c r="AB495" s="18">
        <v>800</v>
      </c>
    </row>
    <row r="496" spans="1:28" x14ac:dyDescent="0.25">
      <c r="A496" s="12"/>
      <c r="B496" s="91"/>
      <c r="C496" s="10"/>
      <c r="D496" s="42"/>
      <c r="E496" s="78"/>
      <c r="F496" s="78"/>
      <c r="G496" s="78"/>
      <c r="H496" s="78"/>
      <c r="I496" s="78"/>
      <c r="J496" s="123"/>
      <c r="K496" s="10"/>
      <c r="L496" s="10"/>
      <c r="M496" s="13"/>
      <c r="N496" s="10"/>
      <c r="O496" s="10"/>
      <c r="P496" s="10"/>
      <c r="Q496" s="78"/>
      <c r="R496" s="78"/>
      <c r="S496" s="78"/>
      <c r="T496" s="5" t="s">
        <v>141</v>
      </c>
      <c r="U496" s="2">
        <v>1980</v>
      </c>
      <c r="V496" s="95">
        <v>0.35</v>
      </c>
      <c r="W496" s="44" t="s">
        <v>759</v>
      </c>
      <c r="X496" s="17">
        <f t="shared" si="75"/>
        <v>0.35</v>
      </c>
      <c r="Y496" s="18"/>
      <c r="Z496" s="18"/>
      <c r="AA496" s="18"/>
      <c r="AB496" s="18"/>
    </row>
    <row r="497" spans="1:28" x14ac:dyDescent="0.25">
      <c r="A497" s="12"/>
      <c r="B497" s="91"/>
      <c r="C497" s="10"/>
      <c r="D497" s="42"/>
      <c r="E497" s="78"/>
      <c r="F497" s="78"/>
      <c r="G497" s="78"/>
      <c r="H497" s="78"/>
      <c r="I497" s="78"/>
      <c r="J497" s="123"/>
      <c r="K497" s="10"/>
      <c r="L497" s="10"/>
      <c r="M497" s="13"/>
      <c r="N497" s="10"/>
      <c r="O497" s="10"/>
      <c r="P497" s="10"/>
      <c r="Q497" s="78"/>
      <c r="R497" s="78"/>
      <c r="S497" s="78"/>
      <c r="T497" s="6" t="s">
        <v>860</v>
      </c>
      <c r="U497" s="2">
        <v>1990</v>
      </c>
      <c r="V497" s="130">
        <v>0.111</v>
      </c>
      <c r="W497" s="44" t="s">
        <v>861</v>
      </c>
      <c r="X497" s="18"/>
      <c r="Y497" s="18">
        <f>V497</f>
        <v>0.111</v>
      </c>
      <c r="Z497" s="18"/>
      <c r="AA497" s="18"/>
      <c r="AB497" s="18"/>
    </row>
    <row r="498" spans="1:28" x14ac:dyDescent="0.25">
      <c r="A498" s="12"/>
      <c r="B498" s="91"/>
      <c r="C498" s="10"/>
      <c r="D498" s="42"/>
      <c r="E498" s="78"/>
      <c r="F498" s="78"/>
      <c r="G498" s="78"/>
      <c r="H498" s="78"/>
      <c r="I498" s="78"/>
      <c r="J498" s="123"/>
      <c r="K498" s="10"/>
      <c r="L498" s="10"/>
      <c r="M498" s="13"/>
      <c r="N498" s="10"/>
      <c r="O498" s="10"/>
      <c r="P498" s="10"/>
      <c r="Q498" s="78"/>
      <c r="R498" s="78"/>
      <c r="S498" s="78"/>
      <c r="T498" s="6" t="s">
        <v>862</v>
      </c>
      <c r="U498" s="2">
        <v>1980</v>
      </c>
      <c r="V498" s="130">
        <v>0.11</v>
      </c>
      <c r="W498" s="44" t="s">
        <v>863</v>
      </c>
      <c r="X498" s="18"/>
      <c r="Y498" s="18">
        <f t="shared" ref="Y498:Y508" si="76">V498</f>
        <v>0.11</v>
      </c>
      <c r="Z498" s="18"/>
      <c r="AA498" s="18"/>
      <c r="AB498" s="18"/>
    </row>
    <row r="499" spans="1:28" x14ac:dyDescent="0.25">
      <c r="A499" s="78"/>
      <c r="B499" s="91"/>
      <c r="C499" s="10"/>
      <c r="D499" s="42"/>
      <c r="E499" s="78"/>
      <c r="F499" s="78"/>
      <c r="G499" s="78"/>
      <c r="H499" s="78"/>
      <c r="I499" s="78"/>
      <c r="J499" s="123"/>
      <c r="K499" s="10"/>
      <c r="L499" s="10"/>
      <c r="M499" s="13"/>
      <c r="N499" s="10"/>
      <c r="O499" s="10"/>
      <c r="P499" s="10"/>
      <c r="Q499" s="78"/>
      <c r="R499" s="78"/>
      <c r="S499" s="78"/>
      <c r="T499" s="6" t="s">
        <v>864</v>
      </c>
      <c r="U499" s="2">
        <v>1976</v>
      </c>
      <c r="V499" s="130">
        <v>5.3999999999999999E-2</v>
      </c>
      <c r="W499" s="44" t="s">
        <v>861</v>
      </c>
      <c r="X499" s="18"/>
      <c r="Y499" s="18">
        <f t="shared" si="76"/>
        <v>5.3999999999999999E-2</v>
      </c>
      <c r="Z499" s="18"/>
      <c r="AA499" s="18"/>
      <c r="AB499" s="18"/>
    </row>
    <row r="500" spans="1:28" x14ac:dyDescent="0.25">
      <c r="A500" s="12"/>
      <c r="B500" s="91"/>
      <c r="C500" s="10"/>
      <c r="D500" s="42"/>
      <c r="E500" s="78"/>
      <c r="F500" s="78"/>
      <c r="G500" s="78"/>
      <c r="H500" s="78"/>
      <c r="I500" s="78"/>
      <c r="J500" s="123"/>
      <c r="K500" s="10"/>
      <c r="L500" s="10"/>
      <c r="M500" s="13"/>
      <c r="N500" s="10"/>
      <c r="O500" s="10"/>
      <c r="P500" s="10"/>
      <c r="Q500" s="78"/>
      <c r="R500" s="78"/>
      <c r="S500" s="78"/>
      <c r="T500" s="6" t="s">
        <v>865</v>
      </c>
      <c r="U500" s="2">
        <v>1990</v>
      </c>
      <c r="V500" s="130">
        <v>5.3999999999999999E-2</v>
      </c>
      <c r="W500" s="44" t="s">
        <v>861</v>
      </c>
      <c r="X500" s="18"/>
      <c r="Y500" s="18">
        <f t="shared" si="76"/>
        <v>5.3999999999999999E-2</v>
      </c>
      <c r="Z500" s="18"/>
      <c r="AA500" s="18"/>
      <c r="AB500" s="18"/>
    </row>
    <row r="501" spans="1:28" x14ac:dyDescent="0.25">
      <c r="A501" s="99"/>
      <c r="B501" s="91"/>
      <c r="C501" s="10"/>
      <c r="D501" s="42"/>
      <c r="E501" s="78"/>
      <c r="F501" s="78"/>
      <c r="G501" s="78"/>
      <c r="H501" s="78"/>
      <c r="I501" s="78"/>
      <c r="J501" s="123"/>
      <c r="K501" s="10"/>
      <c r="L501" s="10"/>
      <c r="M501" s="13"/>
      <c r="N501" s="10"/>
      <c r="O501" s="10"/>
      <c r="P501" s="10"/>
      <c r="Q501" s="78"/>
      <c r="R501" s="78"/>
      <c r="S501" s="78"/>
      <c r="T501" s="6" t="s">
        <v>866</v>
      </c>
      <c r="U501" s="2">
        <v>1981</v>
      </c>
      <c r="V501" s="130">
        <v>0.12</v>
      </c>
      <c r="W501" s="44" t="s">
        <v>867</v>
      </c>
      <c r="X501" s="18"/>
      <c r="Y501" s="18">
        <f t="shared" si="76"/>
        <v>0.12</v>
      </c>
      <c r="Z501" s="18"/>
      <c r="AA501" s="18"/>
      <c r="AB501" s="18"/>
    </row>
    <row r="502" spans="1:28" x14ac:dyDescent="0.25">
      <c r="A502" s="12"/>
      <c r="B502" s="91"/>
      <c r="C502" s="10"/>
      <c r="D502" s="42"/>
      <c r="E502" s="78"/>
      <c r="F502" s="78"/>
      <c r="G502" s="78"/>
      <c r="H502" s="78"/>
      <c r="I502" s="78"/>
      <c r="J502" s="123"/>
      <c r="K502" s="10"/>
      <c r="L502" s="10"/>
      <c r="M502" s="13"/>
      <c r="N502" s="10"/>
      <c r="O502" s="10"/>
      <c r="P502" s="10"/>
      <c r="Q502" s="78"/>
      <c r="R502" s="78"/>
      <c r="S502" s="78"/>
      <c r="T502" s="6" t="s">
        <v>868</v>
      </c>
      <c r="U502" s="2">
        <v>1981</v>
      </c>
      <c r="V502" s="130">
        <v>4.4999999999999998E-2</v>
      </c>
      <c r="W502" s="44" t="s">
        <v>867</v>
      </c>
      <c r="X502" s="18"/>
      <c r="Y502" s="18">
        <f t="shared" si="76"/>
        <v>4.4999999999999998E-2</v>
      </c>
      <c r="Z502" s="18"/>
      <c r="AA502" s="18"/>
      <c r="AB502" s="18"/>
    </row>
    <row r="503" spans="1:28" x14ac:dyDescent="0.25">
      <c r="A503" s="12"/>
      <c r="B503" s="91"/>
      <c r="C503" s="10"/>
      <c r="D503" s="42"/>
      <c r="E503" s="78"/>
      <c r="F503" s="78"/>
      <c r="G503" s="78"/>
      <c r="H503" s="78"/>
      <c r="I503" s="78"/>
      <c r="J503" s="123"/>
      <c r="K503" s="10"/>
      <c r="L503" s="10"/>
      <c r="M503" s="13"/>
      <c r="N503" s="10"/>
      <c r="O503" s="10"/>
      <c r="P503" s="10"/>
      <c r="Q503" s="78"/>
      <c r="R503" s="78"/>
      <c r="S503" s="78"/>
      <c r="T503" s="6" t="s">
        <v>869</v>
      </c>
      <c r="U503" s="2">
        <v>1981</v>
      </c>
      <c r="V503" s="130">
        <v>0.12</v>
      </c>
      <c r="W503" s="44" t="s">
        <v>867</v>
      </c>
      <c r="X503" s="18"/>
      <c r="Y503" s="18">
        <f t="shared" si="76"/>
        <v>0.12</v>
      </c>
      <c r="Z503" s="18"/>
      <c r="AA503" s="18"/>
      <c r="AB503" s="19"/>
    </row>
    <row r="504" spans="1:28" x14ac:dyDescent="0.25">
      <c r="A504" s="12"/>
      <c r="B504" s="91"/>
      <c r="C504" s="10"/>
      <c r="D504" s="42"/>
      <c r="E504" s="78"/>
      <c r="F504" s="78"/>
      <c r="G504" s="78"/>
      <c r="H504" s="78"/>
      <c r="I504" s="78"/>
      <c r="J504" s="123"/>
      <c r="K504" s="10"/>
      <c r="L504" s="10"/>
      <c r="M504" s="13"/>
      <c r="N504" s="10"/>
      <c r="O504" s="10"/>
      <c r="P504" s="10"/>
      <c r="Q504" s="78"/>
      <c r="R504" s="78"/>
      <c r="S504" s="78"/>
      <c r="T504" s="6" t="s">
        <v>870</v>
      </c>
      <c r="U504" s="2">
        <v>1980</v>
      </c>
      <c r="V504" s="130">
        <v>0.06</v>
      </c>
      <c r="W504" s="44" t="s">
        <v>871</v>
      </c>
      <c r="X504" s="18"/>
      <c r="Y504" s="18">
        <f t="shared" si="76"/>
        <v>0.06</v>
      </c>
      <c r="Z504" s="18"/>
      <c r="AA504" s="18"/>
      <c r="AB504" s="18"/>
    </row>
    <row r="505" spans="1:28" x14ac:dyDescent="0.25">
      <c r="A505" s="12"/>
      <c r="B505" s="91"/>
      <c r="C505" s="10"/>
      <c r="D505" s="42"/>
      <c r="E505" s="78"/>
      <c r="F505" s="78"/>
      <c r="G505" s="78"/>
      <c r="H505" s="78"/>
      <c r="I505" s="78"/>
      <c r="J505" s="123"/>
      <c r="K505" s="10"/>
      <c r="L505" s="10"/>
      <c r="M505" s="13"/>
      <c r="N505" s="10"/>
      <c r="O505" s="10"/>
      <c r="P505" s="10"/>
      <c r="Q505" s="78"/>
      <c r="R505" s="78"/>
      <c r="S505" s="78"/>
      <c r="T505" s="6" t="s">
        <v>872</v>
      </c>
      <c r="U505" s="2">
        <v>1981</v>
      </c>
      <c r="V505" s="130">
        <v>0.12</v>
      </c>
      <c r="W505" s="44" t="s">
        <v>873</v>
      </c>
      <c r="X505" s="18"/>
      <c r="Y505" s="18">
        <f t="shared" si="76"/>
        <v>0.12</v>
      </c>
      <c r="Z505" s="18"/>
      <c r="AA505" s="18"/>
      <c r="AB505" s="18"/>
    </row>
    <row r="506" spans="1:28" x14ac:dyDescent="0.25">
      <c r="A506" s="12"/>
      <c r="B506" s="91"/>
      <c r="C506" s="10"/>
      <c r="D506" s="42"/>
      <c r="E506" s="78"/>
      <c r="F506" s="78"/>
      <c r="G506" s="78"/>
      <c r="H506" s="78"/>
      <c r="I506" s="78"/>
      <c r="J506" s="123"/>
      <c r="K506" s="10"/>
      <c r="L506" s="10"/>
      <c r="M506" s="13"/>
      <c r="N506" s="10"/>
      <c r="O506" s="10"/>
      <c r="P506" s="10"/>
      <c r="Q506" s="78"/>
      <c r="R506" s="78"/>
      <c r="S506" s="78"/>
      <c r="T506" s="6" t="s">
        <v>874</v>
      </c>
      <c r="U506" s="2">
        <v>1983</v>
      </c>
      <c r="V506" s="130">
        <v>0.125</v>
      </c>
      <c r="W506" s="44" t="s">
        <v>871</v>
      </c>
      <c r="X506" s="18"/>
      <c r="Y506" s="18">
        <f t="shared" si="76"/>
        <v>0.125</v>
      </c>
      <c r="Z506" s="18"/>
      <c r="AA506" s="18"/>
      <c r="AB506" s="18"/>
    </row>
    <row r="507" spans="1:28" x14ac:dyDescent="0.25">
      <c r="A507" s="12"/>
      <c r="B507" s="91"/>
      <c r="C507" s="10"/>
      <c r="D507" s="42"/>
      <c r="E507" s="78"/>
      <c r="F507" s="78"/>
      <c r="G507" s="78"/>
      <c r="H507" s="78"/>
      <c r="I507" s="78"/>
      <c r="J507" s="123"/>
      <c r="K507" s="10"/>
      <c r="L507" s="10"/>
      <c r="M507" s="13"/>
      <c r="N507" s="10"/>
      <c r="O507" s="10"/>
      <c r="P507" s="10"/>
      <c r="Q507" s="78"/>
      <c r="R507" s="78"/>
      <c r="S507" s="78"/>
      <c r="T507" s="6" t="s">
        <v>875</v>
      </c>
      <c r="U507" s="2">
        <v>1983</v>
      </c>
      <c r="V507" s="130">
        <v>7.4999999999999997E-2</v>
      </c>
      <c r="W507" s="44" t="s">
        <v>871</v>
      </c>
      <c r="X507" s="18"/>
      <c r="Y507" s="18">
        <f t="shared" si="76"/>
        <v>7.4999999999999997E-2</v>
      </c>
      <c r="Z507" s="18"/>
      <c r="AA507" s="18"/>
      <c r="AB507" s="19"/>
    </row>
    <row r="508" spans="1:28" x14ac:dyDescent="0.25">
      <c r="A508" s="12"/>
      <c r="B508" s="91"/>
      <c r="C508" s="10"/>
      <c r="D508" s="42"/>
      <c r="E508" s="78"/>
      <c r="F508" s="78"/>
      <c r="G508" s="78"/>
      <c r="H508" s="78"/>
      <c r="I508" s="78"/>
      <c r="J508" s="123"/>
      <c r="K508" s="10"/>
      <c r="L508" s="10"/>
      <c r="M508" s="13"/>
      <c r="N508" s="10"/>
      <c r="O508" s="10"/>
      <c r="P508" s="10"/>
      <c r="Q508" s="78"/>
      <c r="R508" s="78"/>
      <c r="S508" s="78"/>
      <c r="T508" s="9" t="s">
        <v>876</v>
      </c>
      <c r="U508" s="2">
        <v>1980</v>
      </c>
      <c r="V508" s="136">
        <v>0.13</v>
      </c>
      <c r="W508" s="38" t="s">
        <v>877</v>
      </c>
      <c r="X508" s="18"/>
      <c r="Y508" s="18">
        <f t="shared" si="76"/>
        <v>0.13</v>
      </c>
      <c r="Z508" s="18"/>
      <c r="AA508" s="18"/>
      <c r="AB508" s="18"/>
    </row>
    <row r="509" spans="1:28" x14ac:dyDescent="0.25">
      <c r="A509" s="12"/>
      <c r="B509" s="91"/>
      <c r="C509" s="10"/>
      <c r="D509" s="42"/>
      <c r="E509" s="78"/>
      <c r="F509" s="78"/>
      <c r="G509" s="78"/>
      <c r="H509" s="78"/>
      <c r="I509" s="78"/>
      <c r="J509" s="123"/>
      <c r="K509" s="10"/>
      <c r="L509" s="10"/>
      <c r="M509" s="13"/>
      <c r="N509" s="10"/>
      <c r="O509" s="10"/>
      <c r="P509" s="10"/>
      <c r="Q509" s="78"/>
      <c r="R509" s="78"/>
      <c r="S509" s="78"/>
      <c r="T509" s="6" t="s">
        <v>878</v>
      </c>
      <c r="U509" s="2">
        <v>1980</v>
      </c>
      <c r="V509" s="129" t="s">
        <v>879</v>
      </c>
      <c r="W509" s="44" t="s">
        <v>880</v>
      </c>
      <c r="X509" s="18"/>
      <c r="Y509" s="22">
        <v>0.25</v>
      </c>
      <c r="Z509" s="18"/>
      <c r="AA509" s="18"/>
      <c r="AB509" s="18"/>
    </row>
    <row r="510" spans="1:28" ht="26.25" x14ac:dyDescent="0.25">
      <c r="A510" s="47" t="s">
        <v>1297</v>
      </c>
      <c r="B510" s="91"/>
      <c r="C510" s="10"/>
      <c r="D510" s="42"/>
      <c r="E510" s="78"/>
      <c r="F510" s="78"/>
      <c r="G510" s="78"/>
      <c r="H510" s="78"/>
      <c r="I510" s="78"/>
      <c r="J510" s="12" t="s">
        <v>1480</v>
      </c>
      <c r="K510" s="79" t="s">
        <v>1413</v>
      </c>
      <c r="L510" s="47" t="s">
        <v>22</v>
      </c>
      <c r="M510" s="13"/>
      <c r="N510" s="10"/>
      <c r="O510" s="10"/>
      <c r="P510" s="10"/>
      <c r="Q510" s="78"/>
      <c r="R510" s="78"/>
      <c r="S510" s="78"/>
      <c r="T510" s="5" t="s">
        <v>142</v>
      </c>
      <c r="U510" s="2">
        <v>1980</v>
      </c>
      <c r="V510" s="95">
        <v>0.4</v>
      </c>
      <c r="W510" s="44" t="s">
        <v>881</v>
      </c>
      <c r="X510" s="17">
        <f t="shared" ref="X510" si="77">V510</f>
        <v>0.4</v>
      </c>
      <c r="Y510" s="18"/>
      <c r="Z510" s="18"/>
      <c r="AA510" s="18"/>
      <c r="AB510" s="18">
        <v>800</v>
      </c>
    </row>
    <row r="511" spans="1:28" x14ac:dyDescent="0.25">
      <c r="A511" s="12"/>
      <c r="B511" s="91"/>
      <c r="C511" s="10"/>
      <c r="D511" s="42"/>
      <c r="E511" s="78"/>
      <c r="F511" s="78"/>
      <c r="G511" s="78"/>
      <c r="H511" s="78"/>
      <c r="I511" s="78"/>
      <c r="J511" s="123"/>
      <c r="K511" s="10"/>
      <c r="L511" s="10"/>
      <c r="M511" s="13"/>
      <c r="N511" s="10"/>
      <c r="O511" s="10"/>
      <c r="P511" s="10"/>
      <c r="Q511" s="78"/>
      <c r="R511" s="78"/>
      <c r="S511" s="78"/>
      <c r="T511" s="6" t="s">
        <v>882</v>
      </c>
      <c r="U511" s="2">
        <v>1980</v>
      </c>
      <c r="V511" s="129" t="s">
        <v>659</v>
      </c>
      <c r="W511" s="44" t="s">
        <v>883</v>
      </c>
      <c r="X511" s="18"/>
      <c r="Y511" s="22">
        <v>0.2</v>
      </c>
      <c r="Z511" s="18"/>
      <c r="AA511" s="18"/>
      <c r="AB511" s="18"/>
    </row>
    <row r="512" spans="1:28" x14ac:dyDescent="0.25">
      <c r="A512" s="78"/>
      <c r="B512" s="91"/>
      <c r="C512" s="10"/>
      <c r="D512" s="42"/>
      <c r="E512" s="78"/>
      <c r="F512" s="78"/>
      <c r="G512" s="78"/>
      <c r="H512" s="78"/>
      <c r="I512" s="78"/>
      <c r="J512" s="123"/>
      <c r="K512" s="10"/>
      <c r="L512" s="10"/>
      <c r="M512" s="13"/>
      <c r="N512" s="10"/>
      <c r="O512" s="10"/>
      <c r="P512" s="10"/>
      <c r="Q512" s="78"/>
      <c r="R512" s="78"/>
      <c r="S512" s="78"/>
      <c r="T512" s="6" t="s">
        <v>884</v>
      </c>
      <c r="U512" s="2">
        <v>1983</v>
      </c>
      <c r="V512" s="129" t="s">
        <v>659</v>
      </c>
      <c r="W512" s="44" t="s">
        <v>885</v>
      </c>
      <c r="X512" s="18"/>
      <c r="Y512" s="22">
        <v>0.2</v>
      </c>
      <c r="Z512" s="18"/>
      <c r="AA512" s="18"/>
      <c r="AB512" s="19"/>
    </row>
    <row r="513" spans="1:28" ht="25.5" x14ac:dyDescent="0.25">
      <c r="A513" s="78"/>
      <c r="B513" s="91"/>
      <c r="C513" s="10"/>
      <c r="D513" s="42"/>
      <c r="E513" s="78"/>
      <c r="F513" s="78"/>
      <c r="G513" s="78"/>
      <c r="H513" s="78"/>
      <c r="I513" s="78"/>
      <c r="J513" s="123"/>
      <c r="K513" s="10"/>
      <c r="L513" s="10"/>
      <c r="M513" s="13" t="s">
        <v>445</v>
      </c>
      <c r="N513" s="12">
        <v>1963</v>
      </c>
      <c r="O513" s="12">
        <v>0.97099999999999997</v>
      </c>
      <c r="P513" s="3" t="s">
        <v>887</v>
      </c>
      <c r="Q513" s="12">
        <v>31</v>
      </c>
      <c r="R513" s="12">
        <v>1</v>
      </c>
      <c r="S513" s="12">
        <v>32</v>
      </c>
      <c r="T513" s="6" t="s">
        <v>886</v>
      </c>
      <c r="U513" s="2">
        <v>2000</v>
      </c>
      <c r="V513" s="130">
        <v>0.03</v>
      </c>
      <c r="W513" s="44" t="s">
        <v>781</v>
      </c>
      <c r="X513" s="18"/>
      <c r="Y513" s="22">
        <v>0.03</v>
      </c>
      <c r="Z513" s="18"/>
      <c r="AA513" s="21">
        <f>O513</f>
        <v>0.97099999999999997</v>
      </c>
      <c r="AB513" s="19"/>
    </row>
    <row r="514" spans="1:28" ht="26.25" x14ac:dyDescent="0.25">
      <c r="A514" s="47" t="s">
        <v>1298</v>
      </c>
      <c r="B514" s="91"/>
      <c r="C514" s="10"/>
      <c r="D514" s="42"/>
      <c r="E514" s="78"/>
      <c r="F514" s="78"/>
      <c r="G514" s="78"/>
      <c r="H514" s="78"/>
      <c r="I514" s="78"/>
      <c r="J514" s="12" t="s">
        <v>1481</v>
      </c>
      <c r="K514" s="79" t="s">
        <v>1413</v>
      </c>
      <c r="L514" s="47" t="s">
        <v>22</v>
      </c>
      <c r="M514" s="13"/>
      <c r="N514" s="10"/>
      <c r="O514" s="10"/>
      <c r="P514" s="10"/>
      <c r="Q514" s="78"/>
      <c r="R514" s="78"/>
      <c r="S514" s="78"/>
      <c r="T514" s="5" t="s">
        <v>143</v>
      </c>
      <c r="U514" s="2">
        <v>1982</v>
      </c>
      <c r="V514" s="2">
        <v>0.39</v>
      </c>
      <c r="W514" s="44" t="s">
        <v>783</v>
      </c>
      <c r="X514" s="17">
        <f t="shared" ref="X514" si="78">V514</f>
        <v>0.39</v>
      </c>
      <c r="Y514" s="18"/>
      <c r="Z514" s="18"/>
      <c r="AA514" s="18"/>
      <c r="AB514" s="18">
        <v>800</v>
      </c>
    </row>
    <row r="515" spans="1:28" ht="25.5" x14ac:dyDescent="0.25">
      <c r="A515" s="78"/>
      <c r="B515" s="91"/>
      <c r="C515" s="10"/>
      <c r="D515" s="42"/>
      <c r="E515" s="78"/>
      <c r="F515" s="78"/>
      <c r="G515" s="78"/>
      <c r="H515" s="78"/>
      <c r="I515" s="78"/>
      <c r="J515" s="123"/>
      <c r="K515" s="10"/>
      <c r="L515" s="10"/>
      <c r="M515" s="13" t="s">
        <v>890</v>
      </c>
      <c r="N515" s="12">
        <v>1958</v>
      </c>
      <c r="O515" s="12">
        <v>0.51900000000000002</v>
      </c>
      <c r="P515" s="3" t="s">
        <v>891</v>
      </c>
      <c r="Q515" s="12">
        <v>19</v>
      </c>
      <c r="R515" s="12"/>
      <c r="S515" s="12">
        <v>19</v>
      </c>
      <c r="T515" s="6" t="s">
        <v>888</v>
      </c>
      <c r="U515" s="2">
        <v>2012</v>
      </c>
      <c r="V515" s="2">
        <v>5.5E-2</v>
      </c>
      <c r="W515" s="44" t="s">
        <v>889</v>
      </c>
      <c r="X515" s="18"/>
      <c r="Y515" s="18">
        <f>V515</f>
        <v>5.5E-2</v>
      </c>
      <c r="Z515" s="18"/>
      <c r="AA515" s="21">
        <f t="shared" ref="AA515:AA519" si="79">O515</f>
        <v>0.51900000000000002</v>
      </c>
      <c r="AB515" s="18"/>
    </row>
    <row r="516" spans="1:28" ht="25.5" x14ac:dyDescent="0.25">
      <c r="A516" s="78"/>
      <c r="B516" s="91"/>
      <c r="C516" s="10"/>
      <c r="D516" s="42"/>
      <c r="E516" s="78"/>
      <c r="F516" s="78"/>
      <c r="G516" s="78"/>
      <c r="H516" s="78"/>
      <c r="I516" s="78"/>
      <c r="J516" s="123"/>
      <c r="K516" s="10"/>
      <c r="L516" s="10"/>
      <c r="M516" s="13" t="s">
        <v>893</v>
      </c>
      <c r="N516" s="12">
        <v>1958</v>
      </c>
      <c r="O516" s="12">
        <v>0.93</v>
      </c>
      <c r="P516" s="3" t="s">
        <v>891</v>
      </c>
      <c r="Q516" s="12">
        <v>32</v>
      </c>
      <c r="R516" s="12"/>
      <c r="S516" s="12">
        <v>32</v>
      </c>
      <c r="T516" s="6" t="s">
        <v>892</v>
      </c>
      <c r="U516" s="2">
        <v>2012</v>
      </c>
      <c r="V516" s="2">
        <v>5.5E-2</v>
      </c>
      <c r="W516" s="44" t="s">
        <v>310</v>
      </c>
      <c r="X516" s="18"/>
      <c r="Y516" s="18">
        <f t="shared" ref="Y516:Y519" si="80">V516</f>
        <v>5.5E-2</v>
      </c>
      <c r="Z516" s="18"/>
      <c r="AA516" s="21">
        <f t="shared" si="79"/>
        <v>0.93</v>
      </c>
      <c r="AB516" s="18"/>
    </row>
    <row r="517" spans="1:28" ht="25.5" x14ac:dyDescent="0.25">
      <c r="A517" s="78"/>
      <c r="B517" s="91"/>
      <c r="C517" s="10"/>
      <c r="D517" s="42"/>
      <c r="E517" s="78"/>
      <c r="F517" s="78"/>
      <c r="G517" s="78"/>
      <c r="H517" s="78"/>
      <c r="I517" s="78"/>
      <c r="J517" s="123"/>
      <c r="K517" s="10"/>
      <c r="L517" s="10"/>
      <c r="M517" s="13"/>
      <c r="N517" s="12"/>
      <c r="O517" s="12"/>
      <c r="P517" s="3"/>
      <c r="Q517" s="12"/>
      <c r="R517" s="12"/>
      <c r="S517" s="12"/>
      <c r="T517" s="6" t="s">
        <v>1577</v>
      </c>
      <c r="U517" s="2">
        <v>2015</v>
      </c>
      <c r="V517" s="2">
        <v>0.10299999999999999</v>
      </c>
      <c r="W517" s="44" t="s">
        <v>1578</v>
      </c>
      <c r="X517" s="18"/>
      <c r="Y517" s="18">
        <f t="shared" si="80"/>
        <v>0.10299999999999999</v>
      </c>
      <c r="Z517" s="18"/>
      <c r="AA517" s="21"/>
      <c r="AB517" s="18"/>
    </row>
    <row r="518" spans="1:28" x14ac:dyDescent="0.25">
      <c r="A518" s="78"/>
      <c r="B518" s="91"/>
      <c r="C518" s="10"/>
      <c r="D518" s="42"/>
      <c r="E518" s="78"/>
      <c r="F518" s="78"/>
      <c r="G518" s="78"/>
      <c r="H518" s="78"/>
      <c r="I518" s="78"/>
      <c r="J518" s="123"/>
      <c r="K518" s="10"/>
      <c r="L518" s="10"/>
      <c r="M518" s="13"/>
      <c r="N518" s="12"/>
      <c r="O518" s="12"/>
      <c r="P518" s="3"/>
      <c r="Q518" s="12"/>
      <c r="R518" s="12"/>
      <c r="S518" s="12"/>
      <c r="T518" s="6" t="s">
        <v>1619</v>
      </c>
      <c r="U518" s="2">
        <v>2015</v>
      </c>
      <c r="V518" s="2">
        <v>0.126</v>
      </c>
      <c r="W518" s="44" t="s">
        <v>1621</v>
      </c>
      <c r="X518" s="18"/>
      <c r="Y518" s="18">
        <f t="shared" si="80"/>
        <v>0.126</v>
      </c>
      <c r="Z518" s="18"/>
      <c r="AA518" s="21"/>
      <c r="AB518" s="18"/>
    </row>
    <row r="519" spans="1:28" ht="25.5" x14ac:dyDescent="0.25">
      <c r="A519" s="78"/>
      <c r="B519" s="91"/>
      <c r="C519" s="10"/>
      <c r="D519" s="42"/>
      <c r="E519" s="78"/>
      <c r="F519" s="78"/>
      <c r="G519" s="78"/>
      <c r="H519" s="78"/>
      <c r="I519" s="78"/>
      <c r="J519" s="123"/>
      <c r="K519" s="10"/>
      <c r="L519" s="10"/>
      <c r="M519" s="13"/>
      <c r="N519" s="12"/>
      <c r="O519" s="12"/>
      <c r="P519" s="12"/>
      <c r="Q519" s="12"/>
      <c r="R519" s="12"/>
      <c r="S519" s="12"/>
      <c r="T519" s="14" t="s">
        <v>1620</v>
      </c>
      <c r="U519" s="12">
        <v>1999</v>
      </c>
      <c r="V519" s="12">
        <v>6.3E-2</v>
      </c>
      <c r="W519" s="106" t="s">
        <v>339</v>
      </c>
      <c r="X519" s="18"/>
      <c r="Y519" s="18">
        <f t="shared" si="80"/>
        <v>6.3E-2</v>
      </c>
      <c r="Z519" s="18"/>
      <c r="AA519" s="21">
        <f t="shared" si="79"/>
        <v>0</v>
      </c>
      <c r="AB519" s="18"/>
    </row>
    <row r="520" spans="1:28" ht="26.25" x14ac:dyDescent="0.25">
      <c r="A520" s="47" t="s">
        <v>1299</v>
      </c>
      <c r="B520" s="91"/>
      <c r="C520" s="10"/>
      <c r="D520" s="42"/>
      <c r="E520" s="78"/>
      <c r="F520" s="78"/>
      <c r="G520" s="78"/>
      <c r="H520" s="78"/>
      <c r="I520" s="78"/>
      <c r="J520" s="12" t="s">
        <v>1482</v>
      </c>
      <c r="K520" s="79" t="s">
        <v>1416</v>
      </c>
      <c r="L520" s="47" t="s">
        <v>894</v>
      </c>
      <c r="M520" s="13"/>
      <c r="N520" s="10"/>
      <c r="O520" s="10"/>
      <c r="P520" s="10"/>
      <c r="Q520" s="78"/>
      <c r="R520" s="78"/>
      <c r="S520" s="78"/>
      <c r="T520" s="5" t="s">
        <v>144</v>
      </c>
      <c r="U520" s="2">
        <v>1991</v>
      </c>
      <c r="V520" s="2">
        <v>0.4</v>
      </c>
      <c r="W520" s="44" t="s">
        <v>896</v>
      </c>
      <c r="X520" s="17">
        <f t="shared" ref="X520:X522" si="81">V520</f>
        <v>0.4</v>
      </c>
      <c r="Y520" s="18"/>
      <c r="Z520" s="18"/>
      <c r="AA520" s="18"/>
      <c r="AB520" s="18">
        <v>630</v>
      </c>
    </row>
    <row r="521" spans="1:28" ht="26.25" x14ac:dyDescent="0.25">
      <c r="A521" s="47" t="s">
        <v>1300</v>
      </c>
      <c r="B521" s="91" t="s">
        <v>895</v>
      </c>
      <c r="C521" s="10"/>
      <c r="D521" s="42"/>
      <c r="E521" s="78"/>
      <c r="F521" s="78"/>
      <c r="G521" s="78"/>
      <c r="H521" s="78"/>
      <c r="I521" s="78"/>
      <c r="J521" s="12" t="s">
        <v>1483</v>
      </c>
      <c r="K521" s="79" t="s">
        <v>1413</v>
      </c>
      <c r="L521" s="47" t="s">
        <v>22</v>
      </c>
      <c r="M521" s="13"/>
      <c r="N521" s="10"/>
      <c r="O521" s="10"/>
      <c r="P521" s="10"/>
      <c r="Q521" s="78"/>
      <c r="R521" s="99"/>
      <c r="S521" s="78"/>
      <c r="T521" s="5" t="s">
        <v>145</v>
      </c>
      <c r="U521" s="2">
        <v>1977</v>
      </c>
      <c r="V521" s="2">
        <v>0.59499999999999997</v>
      </c>
      <c r="W521" s="44" t="s">
        <v>783</v>
      </c>
      <c r="X521" s="17">
        <f t="shared" si="81"/>
        <v>0.59499999999999997</v>
      </c>
      <c r="Y521" s="18"/>
      <c r="Z521" s="18"/>
      <c r="AA521" s="18"/>
      <c r="AB521" s="18">
        <v>800</v>
      </c>
    </row>
    <row r="522" spans="1:28" x14ac:dyDescent="0.25">
      <c r="A522" s="78"/>
      <c r="B522" s="91"/>
      <c r="C522" s="10"/>
      <c r="D522" s="42"/>
      <c r="E522" s="78"/>
      <c r="F522" s="78"/>
      <c r="G522" s="78"/>
      <c r="H522" s="78"/>
      <c r="I522" s="78"/>
      <c r="J522" s="123"/>
      <c r="K522" s="10"/>
      <c r="L522" s="10"/>
      <c r="M522" s="13"/>
      <c r="N522" s="10"/>
      <c r="O522" s="10"/>
      <c r="P522" s="10"/>
      <c r="Q522" s="78"/>
      <c r="R522" s="78"/>
      <c r="S522" s="78"/>
      <c r="T522" s="5" t="s">
        <v>146</v>
      </c>
      <c r="U522" s="2">
        <v>1977</v>
      </c>
      <c r="V522" s="2">
        <v>0.21299999999999999</v>
      </c>
      <c r="W522" s="44" t="s">
        <v>783</v>
      </c>
      <c r="X522" s="17">
        <f t="shared" si="81"/>
        <v>0.21299999999999999</v>
      </c>
      <c r="Y522" s="18"/>
      <c r="Z522" s="18"/>
      <c r="AA522" s="18"/>
      <c r="AB522" s="18"/>
    </row>
    <row r="523" spans="1:28" x14ac:dyDescent="0.25">
      <c r="A523" s="12"/>
      <c r="B523" s="91"/>
      <c r="C523" s="10"/>
      <c r="D523" s="42"/>
      <c r="E523" s="78"/>
      <c r="F523" s="78"/>
      <c r="G523" s="78"/>
      <c r="H523" s="78"/>
      <c r="I523" s="78"/>
      <c r="J523" s="123"/>
      <c r="K523" s="10"/>
      <c r="L523" s="10"/>
      <c r="M523" s="13"/>
      <c r="N523" s="10"/>
      <c r="O523" s="10"/>
      <c r="P523" s="10"/>
      <c r="Q523" s="78"/>
      <c r="R523" s="78"/>
      <c r="S523" s="78"/>
      <c r="T523" s="6" t="s">
        <v>724</v>
      </c>
      <c r="U523" s="97">
        <v>1973</v>
      </c>
      <c r="V523" s="47" t="s">
        <v>897</v>
      </c>
      <c r="W523" s="44" t="s">
        <v>270</v>
      </c>
      <c r="X523" s="18"/>
      <c r="Y523" s="22">
        <v>0.17</v>
      </c>
      <c r="Z523" s="18"/>
      <c r="AA523" s="18"/>
      <c r="AB523" s="18"/>
    </row>
    <row r="524" spans="1:28" x14ac:dyDescent="0.25">
      <c r="A524" s="12"/>
      <c r="B524" s="91"/>
      <c r="C524" s="10"/>
      <c r="D524" s="42"/>
      <c r="E524" s="78"/>
      <c r="F524" s="78"/>
      <c r="G524" s="78"/>
      <c r="H524" s="78"/>
      <c r="I524" s="78"/>
      <c r="J524" s="123"/>
      <c r="K524" s="10"/>
      <c r="L524" s="10"/>
      <c r="M524" s="13"/>
      <c r="N524" s="10"/>
      <c r="O524" s="10"/>
      <c r="P524" s="10"/>
      <c r="Q524" s="78"/>
      <c r="R524" s="78"/>
      <c r="S524" s="78"/>
      <c r="T524" s="6" t="s">
        <v>898</v>
      </c>
      <c r="U524" s="2">
        <v>1976</v>
      </c>
      <c r="V524" s="47" t="s">
        <v>899</v>
      </c>
      <c r="W524" s="44" t="s">
        <v>270</v>
      </c>
      <c r="X524" s="18"/>
      <c r="Y524" s="22">
        <v>0.06</v>
      </c>
      <c r="Z524" s="18"/>
      <c r="AA524" s="18"/>
      <c r="AB524" s="18"/>
    </row>
    <row r="525" spans="1:28" x14ac:dyDescent="0.25">
      <c r="A525" s="78"/>
      <c r="B525" s="91"/>
      <c r="C525" s="10"/>
      <c r="D525" s="42"/>
      <c r="E525" s="78"/>
      <c r="F525" s="78"/>
      <c r="G525" s="78"/>
      <c r="H525" s="78"/>
      <c r="I525" s="78"/>
      <c r="J525" s="123"/>
      <c r="K525" s="10"/>
      <c r="L525" s="10"/>
      <c r="M525" s="13"/>
      <c r="N525" s="10"/>
      <c r="O525" s="10"/>
      <c r="P525" s="10"/>
      <c r="Q525" s="78"/>
      <c r="R525" s="78"/>
      <c r="S525" s="78"/>
      <c r="T525" s="6" t="s">
        <v>900</v>
      </c>
      <c r="U525" s="2">
        <v>1976</v>
      </c>
      <c r="V525" s="2">
        <v>0.19</v>
      </c>
      <c r="W525" s="44" t="s">
        <v>274</v>
      </c>
      <c r="X525" s="18"/>
      <c r="Y525" s="18">
        <f>V525</f>
        <v>0.19</v>
      </c>
      <c r="Z525" s="18"/>
      <c r="AA525" s="18"/>
      <c r="AB525" s="18"/>
    </row>
    <row r="526" spans="1:28" x14ac:dyDescent="0.25">
      <c r="A526" s="78"/>
      <c r="B526" s="91"/>
      <c r="C526" s="10"/>
      <c r="D526" s="42"/>
      <c r="E526" s="78"/>
      <c r="F526" s="78"/>
      <c r="G526" s="78"/>
      <c r="H526" s="78"/>
      <c r="I526" s="78"/>
      <c r="J526" s="123"/>
      <c r="K526" s="10"/>
      <c r="L526" s="10"/>
      <c r="M526" s="13"/>
      <c r="N526" s="10"/>
      <c r="O526" s="10"/>
      <c r="P526" s="10"/>
      <c r="Q526" s="78"/>
      <c r="R526" s="78"/>
      <c r="S526" s="78"/>
      <c r="T526" s="6" t="s">
        <v>901</v>
      </c>
      <c r="U526" s="2">
        <v>1976</v>
      </c>
      <c r="V526" s="2">
        <v>7.4999999999999997E-2</v>
      </c>
      <c r="W526" s="44" t="s">
        <v>273</v>
      </c>
      <c r="X526" s="18"/>
      <c r="Y526" s="18">
        <f t="shared" ref="Y526:Y533" si="82">V526</f>
        <v>7.4999999999999997E-2</v>
      </c>
      <c r="Z526" s="18"/>
      <c r="AA526" s="18"/>
      <c r="AB526" s="18"/>
    </row>
    <row r="527" spans="1:28" x14ac:dyDescent="0.25">
      <c r="A527" s="99"/>
      <c r="B527" s="91"/>
      <c r="C527" s="10"/>
      <c r="D527" s="42"/>
      <c r="E527" s="78"/>
      <c r="F527" s="78"/>
      <c r="G527" s="78"/>
      <c r="H527" s="78"/>
      <c r="I527" s="78"/>
      <c r="J527" s="123"/>
      <c r="K527" s="10"/>
      <c r="L527" s="10"/>
      <c r="M527" s="13"/>
      <c r="N527" s="10"/>
      <c r="O527" s="10"/>
      <c r="P527" s="10"/>
      <c r="Q527" s="78"/>
      <c r="R527" s="78"/>
      <c r="S527" s="78"/>
      <c r="T527" s="6" t="s">
        <v>902</v>
      </c>
      <c r="U527" s="2">
        <v>1976</v>
      </c>
      <c r="V527" s="2">
        <v>0.14000000000000001</v>
      </c>
      <c r="W527" s="44" t="s">
        <v>273</v>
      </c>
      <c r="X527" s="18"/>
      <c r="Y527" s="18">
        <f t="shared" si="82"/>
        <v>0.14000000000000001</v>
      </c>
      <c r="Z527" s="18"/>
      <c r="AA527" s="18"/>
      <c r="AB527" s="19"/>
    </row>
    <row r="528" spans="1:28" x14ac:dyDescent="0.25">
      <c r="A528" s="12"/>
      <c r="B528" s="91"/>
      <c r="C528" s="10"/>
      <c r="D528" s="42"/>
      <c r="E528" s="78"/>
      <c r="F528" s="78"/>
      <c r="G528" s="78"/>
      <c r="H528" s="78"/>
      <c r="I528" s="78"/>
      <c r="J528" s="123"/>
      <c r="K528" s="10"/>
      <c r="L528" s="10"/>
      <c r="M528" s="13"/>
      <c r="N528" s="10"/>
      <c r="O528" s="10"/>
      <c r="P528" s="10"/>
      <c r="Q528" s="78"/>
      <c r="R528" s="78"/>
      <c r="S528" s="78"/>
      <c r="T528" s="6" t="s">
        <v>814</v>
      </c>
      <c r="U528" s="2">
        <v>1980</v>
      </c>
      <c r="V528" s="2">
        <v>7.0000000000000007E-2</v>
      </c>
      <c r="W528" s="44" t="s">
        <v>557</v>
      </c>
      <c r="X528" s="18"/>
      <c r="Y528" s="18">
        <f t="shared" si="82"/>
        <v>7.0000000000000007E-2</v>
      </c>
      <c r="Z528" s="18"/>
      <c r="AA528" s="18"/>
      <c r="AB528" s="18"/>
    </row>
    <row r="529" spans="1:28" x14ac:dyDescent="0.25">
      <c r="A529" s="12"/>
      <c r="B529" s="91"/>
      <c r="C529" s="10"/>
      <c r="D529" s="42"/>
      <c r="E529" s="78"/>
      <c r="F529" s="78"/>
      <c r="G529" s="78"/>
      <c r="H529" s="78"/>
      <c r="I529" s="78"/>
      <c r="J529" s="123"/>
      <c r="K529" s="10"/>
      <c r="L529" s="10"/>
      <c r="M529" s="13"/>
      <c r="N529" s="10"/>
      <c r="O529" s="10"/>
      <c r="P529" s="10"/>
      <c r="Q529" s="78"/>
      <c r="R529" s="78"/>
      <c r="S529" s="78"/>
      <c r="T529" s="6" t="s">
        <v>903</v>
      </c>
      <c r="U529" s="2">
        <v>1977</v>
      </c>
      <c r="V529" s="2">
        <v>6.5000000000000002E-2</v>
      </c>
      <c r="W529" s="38" t="s">
        <v>358</v>
      </c>
      <c r="X529" s="18"/>
      <c r="Y529" s="18">
        <f t="shared" si="82"/>
        <v>6.5000000000000002E-2</v>
      </c>
      <c r="Z529" s="18"/>
      <c r="AA529" s="18"/>
      <c r="AB529" s="18"/>
    </row>
    <row r="530" spans="1:28" x14ac:dyDescent="0.25">
      <c r="A530" s="12"/>
      <c r="B530" s="91"/>
      <c r="C530" s="10"/>
      <c r="D530" s="42"/>
      <c r="E530" s="78"/>
      <c r="F530" s="78"/>
      <c r="G530" s="78"/>
      <c r="H530" s="78"/>
      <c r="I530" s="78"/>
      <c r="J530" s="123"/>
      <c r="K530" s="10"/>
      <c r="L530" s="10"/>
      <c r="M530" s="13"/>
      <c r="N530" s="10"/>
      <c r="O530" s="10"/>
      <c r="P530" s="10"/>
      <c r="Q530" s="78"/>
      <c r="R530" s="78"/>
      <c r="S530" s="78"/>
      <c r="T530" s="6" t="s">
        <v>904</v>
      </c>
      <c r="U530" s="2">
        <v>1977</v>
      </c>
      <c r="V530" s="2">
        <v>8.4000000000000005E-2</v>
      </c>
      <c r="W530" s="38" t="s">
        <v>358</v>
      </c>
      <c r="X530" s="18"/>
      <c r="Y530" s="18">
        <f t="shared" si="82"/>
        <v>8.4000000000000005E-2</v>
      </c>
      <c r="Z530" s="18"/>
      <c r="AA530" s="18"/>
      <c r="AB530" s="18"/>
    </row>
    <row r="531" spans="1:28" x14ac:dyDescent="0.25">
      <c r="A531" s="12"/>
      <c r="B531" s="91"/>
      <c r="C531" s="10"/>
      <c r="D531" s="42"/>
      <c r="E531" s="78"/>
      <c r="F531" s="78"/>
      <c r="G531" s="78"/>
      <c r="H531" s="78"/>
      <c r="I531" s="78"/>
      <c r="J531" s="123"/>
      <c r="K531" s="10"/>
      <c r="L531" s="10"/>
      <c r="M531" s="13"/>
      <c r="N531" s="10"/>
      <c r="O531" s="10"/>
      <c r="P531" s="10"/>
      <c r="Q531" s="78"/>
      <c r="R531" s="78"/>
      <c r="S531" s="78"/>
      <c r="T531" s="6" t="s">
        <v>905</v>
      </c>
      <c r="U531" s="2">
        <v>1977</v>
      </c>
      <c r="V531" s="2">
        <v>0.2</v>
      </c>
      <c r="W531" s="38" t="s">
        <v>273</v>
      </c>
      <c r="X531" s="18"/>
      <c r="Y531" s="18">
        <f t="shared" si="82"/>
        <v>0.2</v>
      </c>
      <c r="Z531" s="18"/>
      <c r="AA531" s="18"/>
      <c r="AB531" s="18"/>
    </row>
    <row r="532" spans="1:28" x14ac:dyDescent="0.25">
      <c r="A532" s="12"/>
      <c r="B532" s="91"/>
      <c r="C532" s="10"/>
      <c r="D532" s="42"/>
      <c r="E532" s="78"/>
      <c r="F532" s="78"/>
      <c r="G532" s="78"/>
      <c r="H532" s="78"/>
      <c r="I532" s="78"/>
      <c r="J532" s="123"/>
      <c r="K532" s="10"/>
      <c r="L532" s="10"/>
      <c r="M532" s="13"/>
      <c r="N532" s="10"/>
      <c r="O532" s="10"/>
      <c r="P532" s="10"/>
      <c r="Q532" s="78"/>
      <c r="R532" s="78"/>
      <c r="S532" s="78"/>
      <c r="T532" s="6" t="s">
        <v>1601</v>
      </c>
      <c r="U532" s="2">
        <v>1979</v>
      </c>
      <c r="V532" s="2">
        <v>0.19600000000000001</v>
      </c>
      <c r="W532" s="44" t="s">
        <v>341</v>
      </c>
      <c r="X532" s="18"/>
      <c r="Y532" s="18">
        <f t="shared" si="82"/>
        <v>0.19600000000000001</v>
      </c>
      <c r="Z532" s="18"/>
      <c r="AA532" s="18"/>
      <c r="AB532" s="18"/>
    </row>
    <row r="533" spans="1:28" ht="25.5" x14ac:dyDescent="0.25">
      <c r="A533" s="12"/>
      <c r="B533" s="91"/>
      <c r="C533" s="10"/>
      <c r="D533" s="42"/>
      <c r="E533" s="78"/>
      <c r="F533" s="78"/>
      <c r="G533" s="78"/>
      <c r="H533" s="78"/>
      <c r="I533" s="78"/>
      <c r="J533" s="123"/>
      <c r="K533" s="10"/>
      <c r="L533" s="10"/>
      <c r="M533" s="40" t="s">
        <v>1602</v>
      </c>
      <c r="N533" s="12">
        <v>1976</v>
      </c>
      <c r="O533" s="12">
        <v>0.21</v>
      </c>
      <c r="P533" s="12" t="s">
        <v>1579</v>
      </c>
      <c r="Q533" s="12">
        <v>7</v>
      </c>
      <c r="R533" s="12"/>
      <c r="S533" s="12">
        <v>7</v>
      </c>
      <c r="T533" s="6" t="s">
        <v>1601</v>
      </c>
      <c r="U533" s="2">
        <v>1979</v>
      </c>
      <c r="V533" s="2">
        <v>0.19600000000000001</v>
      </c>
      <c r="W533" s="44" t="s">
        <v>296</v>
      </c>
      <c r="X533" s="18"/>
      <c r="Y533" s="18">
        <f t="shared" si="82"/>
        <v>0.19600000000000001</v>
      </c>
      <c r="Z533" s="18"/>
      <c r="AA533" s="21">
        <f t="shared" ref="AA533" si="83">O533</f>
        <v>0.21</v>
      </c>
      <c r="AB533" s="18"/>
    </row>
    <row r="534" spans="1:28" ht="26.25" x14ac:dyDescent="0.25">
      <c r="A534" s="47" t="s">
        <v>1301</v>
      </c>
      <c r="B534" s="91"/>
      <c r="C534" s="10"/>
      <c r="D534" s="42"/>
      <c r="E534" s="78"/>
      <c r="F534" s="78"/>
      <c r="G534" s="78"/>
      <c r="H534" s="78"/>
      <c r="I534" s="78"/>
      <c r="J534" s="12" t="s">
        <v>1484</v>
      </c>
      <c r="K534" s="79" t="s">
        <v>1413</v>
      </c>
      <c r="L534" s="81" t="s">
        <v>494</v>
      </c>
      <c r="M534" s="13"/>
      <c r="N534" s="10"/>
      <c r="O534" s="10"/>
      <c r="P534" s="10"/>
      <c r="Q534" s="78"/>
      <c r="R534" s="78"/>
      <c r="S534" s="78"/>
      <c r="T534" s="5" t="s">
        <v>147</v>
      </c>
      <c r="U534" s="95">
        <v>1975</v>
      </c>
      <c r="V534" s="2">
        <v>0.42</v>
      </c>
      <c r="W534" s="44" t="s">
        <v>759</v>
      </c>
      <c r="X534" s="17">
        <f t="shared" ref="X534" si="84">V534</f>
        <v>0.42</v>
      </c>
      <c r="Y534" s="18"/>
      <c r="Z534" s="18"/>
      <c r="AA534" s="18"/>
      <c r="AB534" s="18">
        <v>1260</v>
      </c>
    </row>
    <row r="535" spans="1:28" x14ac:dyDescent="0.25">
      <c r="A535" s="12"/>
      <c r="B535" s="91"/>
      <c r="C535" s="10"/>
      <c r="D535" s="42"/>
      <c r="E535" s="78"/>
      <c r="F535" s="78"/>
      <c r="G535" s="78"/>
      <c r="H535" s="78"/>
      <c r="I535" s="78"/>
      <c r="J535" s="123"/>
      <c r="K535" s="10"/>
      <c r="L535" s="10"/>
      <c r="M535" s="13"/>
      <c r="N535" s="10"/>
      <c r="O535" s="10"/>
      <c r="P535" s="10"/>
      <c r="Q535" s="78"/>
      <c r="R535" s="78"/>
      <c r="S535" s="78"/>
      <c r="T535" s="6" t="s">
        <v>712</v>
      </c>
      <c r="U535" s="95">
        <v>1975</v>
      </c>
      <c r="V535" s="103" t="s">
        <v>906</v>
      </c>
      <c r="W535" s="44" t="s">
        <v>296</v>
      </c>
      <c r="X535" s="18"/>
      <c r="Y535" s="18">
        <v>0.22</v>
      </c>
      <c r="Z535" s="18"/>
      <c r="AA535" s="18"/>
      <c r="AB535" s="18"/>
    </row>
    <row r="536" spans="1:28" x14ac:dyDescent="0.25">
      <c r="A536" s="12"/>
      <c r="B536" s="91"/>
      <c r="C536" s="10"/>
      <c r="D536" s="42"/>
      <c r="E536" s="78"/>
      <c r="F536" s="78"/>
      <c r="G536" s="78"/>
      <c r="H536" s="78"/>
      <c r="I536" s="78"/>
      <c r="J536" s="123"/>
      <c r="K536" s="10"/>
      <c r="L536" s="10"/>
      <c r="M536" s="13"/>
      <c r="N536" s="10"/>
      <c r="O536" s="10"/>
      <c r="P536" s="10"/>
      <c r="Q536" s="78"/>
      <c r="R536" s="78"/>
      <c r="S536" s="78"/>
      <c r="T536" s="6" t="s">
        <v>790</v>
      </c>
      <c r="U536" s="95">
        <v>1975</v>
      </c>
      <c r="V536" s="103" t="s">
        <v>907</v>
      </c>
      <c r="W536" s="44" t="s">
        <v>270</v>
      </c>
      <c r="X536" s="18"/>
      <c r="Y536" s="22">
        <v>0.48</v>
      </c>
      <c r="Z536" s="18"/>
      <c r="AA536" s="18"/>
      <c r="AB536" s="18"/>
    </row>
    <row r="537" spans="1:28" ht="25.5" x14ac:dyDescent="0.25">
      <c r="A537" s="12"/>
      <c r="B537" s="91"/>
      <c r="C537" s="10"/>
      <c r="D537" s="42"/>
      <c r="E537" s="78"/>
      <c r="F537" s="78"/>
      <c r="G537" s="78"/>
      <c r="H537" s="78"/>
      <c r="I537" s="78"/>
      <c r="J537" s="123"/>
      <c r="K537" s="10"/>
      <c r="L537" s="10"/>
      <c r="M537" s="13"/>
      <c r="N537" s="10"/>
      <c r="O537" s="10"/>
      <c r="P537" s="10"/>
      <c r="Q537" s="78"/>
      <c r="R537" s="78"/>
      <c r="S537" s="78"/>
      <c r="T537" s="6" t="s">
        <v>908</v>
      </c>
      <c r="U537" s="95">
        <v>1976</v>
      </c>
      <c r="V537" s="103" t="s">
        <v>909</v>
      </c>
      <c r="W537" s="38" t="s">
        <v>914</v>
      </c>
      <c r="X537" s="18"/>
      <c r="Y537" s="22">
        <v>0.18</v>
      </c>
      <c r="Z537" s="18"/>
      <c r="AA537" s="18"/>
      <c r="AB537" s="18"/>
    </row>
    <row r="538" spans="1:28" x14ac:dyDescent="0.25">
      <c r="A538" s="12"/>
      <c r="B538" s="91"/>
      <c r="C538" s="10"/>
      <c r="D538" s="42"/>
      <c r="E538" s="78"/>
      <c r="F538" s="78"/>
      <c r="G538" s="78"/>
      <c r="H538" s="78"/>
      <c r="I538" s="78"/>
      <c r="J538" s="123"/>
      <c r="K538" s="10"/>
      <c r="L538" s="10"/>
      <c r="M538" s="13"/>
      <c r="N538" s="10"/>
      <c r="O538" s="10"/>
      <c r="P538" s="10"/>
      <c r="Q538" s="78"/>
      <c r="R538" s="78"/>
      <c r="S538" s="78"/>
      <c r="T538" s="6" t="s">
        <v>826</v>
      </c>
      <c r="U538" s="95">
        <v>1978</v>
      </c>
      <c r="V538" s="104">
        <v>0.06</v>
      </c>
      <c r="W538" s="44" t="s">
        <v>348</v>
      </c>
      <c r="X538" s="18"/>
      <c r="Y538" s="18">
        <f>V538</f>
        <v>0.06</v>
      </c>
      <c r="Z538" s="18"/>
      <c r="AA538" s="18"/>
      <c r="AB538" s="18"/>
    </row>
    <row r="539" spans="1:28" x14ac:dyDescent="0.25">
      <c r="A539" s="78"/>
      <c r="B539" s="91"/>
      <c r="C539" s="10"/>
      <c r="D539" s="42"/>
      <c r="E539" s="78"/>
      <c r="F539" s="78"/>
      <c r="G539" s="78"/>
      <c r="H539" s="78"/>
      <c r="I539" s="78"/>
      <c r="J539" s="123"/>
      <c r="K539" s="10"/>
      <c r="L539" s="10"/>
      <c r="M539" s="13"/>
      <c r="N539" s="10"/>
      <c r="O539" s="10"/>
      <c r="P539" s="10"/>
      <c r="Q539" s="78"/>
      <c r="R539" s="78"/>
      <c r="S539" s="78"/>
      <c r="T539" s="6" t="s">
        <v>825</v>
      </c>
      <c r="U539" s="95">
        <v>1981</v>
      </c>
      <c r="V539" s="104">
        <v>0.224</v>
      </c>
      <c r="W539" s="44" t="s">
        <v>343</v>
      </c>
      <c r="X539" s="18"/>
      <c r="Y539" s="18">
        <f t="shared" ref="Y539:Y544" si="85">V539</f>
        <v>0.224</v>
      </c>
      <c r="Z539" s="18"/>
      <c r="AA539" s="18"/>
      <c r="AB539" s="19"/>
    </row>
    <row r="540" spans="1:28" x14ac:dyDescent="0.25">
      <c r="A540" s="99"/>
      <c r="B540" s="91"/>
      <c r="C540" s="10"/>
      <c r="D540" s="42"/>
      <c r="E540" s="78"/>
      <c r="F540" s="78"/>
      <c r="G540" s="78"/>
      <c r="H540" s="78"/>
      <c r="I540" s="78"/>
      <c r="J540" s="123"/>
      <c r="K540" s="10"/>
      <c r="L540" s="10"/>
      <c r="M540" s="13"/>
      <c r="N540" s="10"/>
      <c r="O540" s="10"/>
      <c r="P540" s="10"/>
      <c r="Q540" s="78"/>
      <c r="R540" s="78"/>
      <c r="S540" s="78"/>
      <c r="T540" s="6" t="s">
        <v>835</v>
      </c>
      <c r="U540" s="95">
        <v>1977</v>
      </c>
      <c r="V540" s="103" t="s">
        <v>910</v>
      </c>
      <c r="W540" s="44" t="s">
        <v>273</v>
      </c>
      <c r="X540" s="18"/>
      <c r="Y540" s="22">
        <v>0.1</v>
      </c>
      <c r="Z540" s="18"/>
      <c r="AA540" s="18"/>
      <c r="AB540" s="18"/>
    </row>
    <row r="541" spans="1:28" x14ac:dyDescent="0.25">
      <c r="A541" s="12"/>
      <c r="B541" s="91"/>
      <c r="C541" s="10"/>
      <c r="D541" s="42"/>
      <c r="E541" s="78"/>
      <c r="F541" s="78"/>
      <c r="G541" s="78"/>
      <c r="H541" s="78"/>
      <c r="I541" s="78"/>
      <c r="J541" s="123"/>
      <c r="K541" s="10"/>
      <c r="L541" s="10"/>
      <c r="M541" s="13"/>
      <c r="N541" s="10"/>
      <c r="O541" s="10"/>
      <c r="P541" s="10"/>
      <c r="Q541" s="78"/>
      <c r="R541" s="78"/>
      <c r="S541" s="78"/>
      <c r="T541" s="6" t="s">
        <v>911</v>
      </c>
      <c r="U541" s="95">
        <v>1978</v>
      </c>
      <c r="V541" s="104">
        <v>9.5000000000000001E-2</v>
      </c>
      <c r="W541" s="44" t="s">
        <v>339</v>
      </c>
      <c r="X541" s="18"/>
      <c r="Y541" s="18">
        <f t="shared" si="85"/>
        <v>9.5000000000000001E-2</v>
      </c>
      <c r="Z541" s="18"/>
      <c r="AA541" s="18"/>
      <c r="AB541" s="18"/>
    </row>
    <row r="542" spans="1:28" x14ac:dyDescent="0.25">
      <c r="A542" s="12"/>
      <c r="B542" s="91"/>
      <c r="C542" s="10"/>
      <c r="D542" s="42"/>
      <c r="E542" s="78"/>
      <c r="F542" s="78"/>
      <c r="G542" s="78"/>
      <c r="H542" s="78"/>
      <c r="I542" s="78"/>
      <c r="J542" s="123"/>
      <c r="K542" s="10"/>
      <c r="L542" s="10"/>
      <c r="M542" s="13"/>
      <c r="N542" s="10"/>
      <c r="O542" s="10"/>
      <c r="P542" s="10"/>
      <c r="Q542" s="78"/>
      <c r="R542" s="78"/>
      <c r="S542" s="78"/>
      <c r="T542" s="6" t="s">
        <v>912</v>
      </c>
      <c r="U542" s="95">
        <v>1978</v>
      </c>
      <c r="V542" s="104">
        <v>0.106</v>
      </c>
      <c r="W542" s="44" t="s">
        <v>270</v>
      </c>
      <c r="X542" s="18"/>
      <c r="Y542" s="18">
        <f t="shared" si="85"/>
        <v>0.106</v>
      </c>
      <c r="Z542" s="18"/>
      <c r="AA542" s="18"/>
      <c r="AB542" s="18"/>
    </row>
    <row r="543" spans="1:28" x14ac:dyDescent="0.25">
      <c r="A543" s="12"/>
      <c r="B543" s="91"/>
      <c r="C543" s="10"/>
      <c r="D543" s="42"/>
      <c r="E543" s="78"/>
      <c r="F543" s="78"/>
      <c r="G543" s="78"/>
      <c r="H543" s="78"/>
      <c r="I543" s="78"/>
      <c r="J543" s="123"/>
      <c r="K543" s="10"/>
      <c r="L543" s="10"/>
      <c r="M543" s="13"/>
      <c r="N543" s="10"/>
      <c r="O543" s="10"/>
      <c r="P543" s="10"/>
      <c r="Q543" s="78"/>
      <c r="R543" s="78"/>
      <c r="S543" s="78"/>
      <c r="T543" s="6" t="s">
        <v>825</v>
      </c>
      <c r="U543" s="95">
        <v>1978</v>
      </c>
      <c r="V543" s="104">
        <v>0.22</v>
      </c>
      <c r="W543" s="38" t="s">
        <v>339</v>
      </c>
      <c r="X543" s="18"/>
      <c r="Y543" s="18">
        <f t="shared" si="85"/>
        <v>0.22</v>
      </c>
      <c r="Z543" s="18"/>
      <c r="AA543" s="18"/>
      <c r="AB543" s="18"/>
    </row>
    <row r="544" spans="1:28" x14ac:dyDescent="0.25">
      <c r="A544" s="12"/>
      <c r="B544" s="91"/>
      <c r="C544" s="10"/>
      <c r="D544" s="42"/>
      <c r="E544" s="78"/>
      <c r="F544" s="78"/>
      <c r="G544" s="78"/>
      <c r="H544" s="78"/>
      <c r="I544" s="78"/>
      <c r="J544" s="123"/>
      <c r="K544" s="10"/>
      <c r="L544" s="10"/>
      <c r="M544" s="13"/>
      <c r="N544" s="10"/>
      <c r="O544" s="10"/>
      <c r="P544" s="10"/>
      <c r="Q544" s="78"/>
      <c r="R544" s="78"/>
      <c r="S544" s="78"/>
      <c r="T544" s="6" t="s">
        <v>912</v>
      </c>
      <c r="U544" s="95">
        <v>1978</v>
      </c>
      <c r="V544" s="104">
        <v>0.17</v>
      </c>
      <c r="W544" s="44" t="s">
        <v>270</v>
      </c>
      <c r="X544" s="18"/>
      <c r="Y544" s="18">
        <f t="shared" si="85"/>
        <v>0.17</v>
      </c>
      <c r="Z544" s="18"/>
      <c r="AA544" s="18"/>
      <c r="AB544" s="18"/>
    </row>
    <row r="545" spans="1:28" ht="25.5" x14ac:dyDescent="0.25">
      <c r="A545" s="12"/>
      <c r="B545" s="91"/>
      <c r="C545" s="10"/>
      <c r="D545" s="42"/>
      <c r="E545" s="78"/>
      <c r="F545" s="78"/>
      <c r="G545" s="78"/>
      <c r="H545" s="78"/>
      <c r="I545" s="78"/>
      <c r="J545" s="123"/>
      <c r="K545" s="10"/>
      <c r="L545" s="10"/>
      <c r="M545" s="13"/>
      <c r="N545" s="10"/>
      <c r="O545" s="10"/>
      <c r="P545" s="10"/>
      <c r="Q545" s="78"/>
      <c r="R545" s="78"/>
      <c r="S545" s="78"/>
      <c r="T545" s="9" t="s">
        <v>818</v>
      </c>
      <c r="U545" s="127">
        <v>1984</v>
      </c>
      <c r="V545" s="126" t="s">
        <v>913</v>
      </c>
      <c r="W545" s="38" t="s">
        <v>915</v>
      </c>
      <c r="X545" s="18"/>
      <c r="Y545" s="22">
        <v>0.25</v>
      </c>
      <c r="Z545" s="18"/>
      <c r="AA545" s="18"/>
      <c r="AB545" s="18"/>
    </row>
    <row r="546" spans="1:28" ht="26.25" x14ac:dyDescent="0.25">
      <c r="A546" s="47" t="s">
        <v>1302</v>
      </c>
      <c r="B546" s="91"/>
      <c r="C546" s="10"/>
      <c r="D546" s="42"/>
      <c r="E546" s="78"/>
      <c r="F546" s="78"/>
      <c r="G546" s="78"/>
      <c r="H546" s="78"/>
      <c r="I546" s="78"/>
      <c r="J546" s="12" t="s">
        <v>1485</v>
      </c>
      <c r="K546" s="79" t="s">
        <v>1413</v>
      </c>
      <c r="L546" s="47" t="s">
        <v>22</v>
      </c>
      <c r="M546" s="13"/>
      <c r="N546" s="10"/>
      <c r="O546" s="10"/>
      <c r="P546" s="10"/>
      <c r="Q546" s="78"/>
      <c r="R546" s="78"/>
      <c r="S546" s="78"/>
      <c r="T546" s="80" t="s">
        <v>148</v>
      </c>
      <c r="U546" s="2">
        <v>1977</v>
      </c>
      <c r="V546" s="2">
        <v>0.45</v>
      </c>
      <c r="W546" s="44" t="s">
        <v>783</v>
      </c>
      <c r="X546" s="17">
        <f t="shared" ref="X546" si="86">V546</f>
        <v>0.45</v>
      </c>
      <c r="Y546" s="18"/>
      <c r="Z546" s="18"/>
      <c r="AA546" s="18"/>
      <c r="AB546" s="18">
        <v>800</v>
      </c>
    </row>
    <row r="547" spans="1:28" x14ac:dyDescent="0.25">
      <c r="A547" s="12"/>
      <c r="B547" s="91"/>
      <c r="C547" s="10"/>
      <c r="D547" s="42"/>
      <c r="E547" s="78"/>
      <c r="F547" s="78"/>
      <c r="G547" s="78"/>
      <c r="H547" s="78"/>
      <c r="I547" s="78"/>
      <c r="J547" s="123"/>
      <c r="K547" s="10"/>
      <c r="L547" s="10"/>
      <c r="M547" s="13"/>
      <c r="N547" s="10"/>
      <c r="O547" s="10"/>
      <c r="P547" s="10"/>
      <c r="Q547" s="78"/>
      <c r="R547" s="78"/>
      <c r="S547" s="78"/>
      <c r="T547" s="6" t="s">
        <v>820</v>
      </c>
      <c r="U547" s="95">
        <v>1978</v>
      </c>
      <c r="V547" s="103" t="s">
        <v>916</v>
      </c>
      <c r="W547" s="44" t="s">
        <v>339</v>
      </c>
      <c r="X547" s="18"/>
      <c r="Y547" s="22">
        <v>0.14000000000000001</v>
      </c>
      <c r="Z547" s="18"/>
      <c r="AA547" s="18"/>
      <c r="AB547" s="18"/>
    </row>
    <row r="548" spans="1:28" x14ac:dyDescent="0.25">
      <c r="A548" s="12"/>
      <c r="B548" s="91"/>
      <c r="C548" s="10"/>
      <c r="D548" s="42"/>
      <c r="E548" s="78"/>
      <c r="F548" s="78"/>
      <c r="G548" s="78"/>
      <c r="H548" s="78"/>
      <c r="I548" s="78"/>
      <c r="J548" s="123"/>
      <c r="K548" s="10"/>
      <c r="L548" s="10"/>
      <c r="M548" s="13"/>
      <c r="N548" s="10"/>
      <c r="O548" s="10"/>
      <c r="P548" s="10"/>
      <c r="Q548" s="78"/>
      <c r="R548" s="78"/>
      <c r="S548" s="78"/>
      <c r="T548" s="6" t="s">
        <v>846</v>
      </c>
      <c r="U548" s="127">
        <v>1976</v>
      </c>
      <c r="V548" s="103" t="s">
        <v>917</v>
      </c>
      <c r="W548" s="38" t="s">
        <v>557</v>
      </c>
      <c r="X548" s="18"/>
      <c r="Y548" s="22">
        <v>0.26</v>
      </c>
      <c r="Z548" s="18"/>
      <c r="AA548" s="18"/>
      <c r="AB548" s="18"/>
    </row>
    <row r="549" spans="1:28" x14ac:dyDescent="0.25">
      <c r="A549" s="12"/>
      <c r="B549" s="91"/>
      <c r="C549" s="10"/>
      <c r="D549" s="42"/>
      <c r="E549" s="78"/>
      <c r="F549" s="78"/>
      <c r="G549" s="78"/>
      <c r="H549" s="78"/>
      <c r="I549" s="78"/>
      <c r="J549" s="123"/>
      <c r="K549" s="10"/>
      <c r="L549" s="10"/>
      <c r="M549" s="13"/>
      <c r="N549" s="10"/>
      <c r="O549" s="10"/>
      <c r="P549" s="10"/>
      <c r="Q549" s="78"/>
      <c r="R549" s="78"/>
      <c r="S549" s="78"/>
      <c r="T549" s="6" t="s">
        <v>846</v>
      </c>
      <c r="U549" s="127">
        <v>1976</v>
      </c>
      <c r="V549" s="126" t="s">
        <v>918</v>
      </c>
      <c r="W549" s="38" t="s">
        <v>919</v>
      </c>
      <c r="X549" s="18"/>
      <c r="Y549" s="22">
        <v>0.2</v>
      </c>
      <c r="Z549" s="18"/>
      <c r="AA549" s="18"/>
      <c r="AB549" s="18"/>
    </row>
    <row r="550" spans="1:28" x14ac:dyDescent="0.25">
      <c r="A550" s="78"/>
      <c r="B550" s="91"/>
      <c r="C550" s="10"/>
      <c r="D550" s="42"/>
      <c r="E550" s="78"/>
      <c r="F550" s="78"/>
      <c r="G550" s="78"/>
      <c r="H550" s="78"/>
      <c r="I550" s="78"/>
      <c r="J550" s="123"/>
      <c r="K550" s="10"/>
      <c r="L550" s="10"/>
      <c r="M550" s="13"/>
      <c r="N550" s="10"/>
      <c r="O550" s="10"/>
      <c r="P550" s="10"/>
      <c r="Q550" s="78"/>
      <c r="R550" s="78"/>
      <c r="S550" s="78"/>
      <c r="T550" s="6" t="s">
        <v>920</v>
      </c>
      <c r="U550" s="127">
        <v>1987</v>
      </c>
      <c r="V550" s="103" t="s">
        <v>921</v>
      </c>
      <c r="W550" s="38" t="s">
        <v>536</v>
      </c>
      <c r="X550" s="18"/>
      <c r="Y550" s="22">
        <v>0.37</v>
      </c>
      <c r="Z550" s="18"/>
      <c r="AA550" s="18"/>
      <c r="AB550" s="18"/>
    </row>
    <row r="551" spans="1:28" ht="25.5" x14ac:dyDescent="0.25">
      <c r="A551" s="3"/>
      <c r="B551" s="91"/>
      <c r="C551" s="10"/>
      <c r="D551" s="42"/>
      <c r="E551" s="78"/>
      <c r="F551" s="78"/>
      <c r="G551" s="78"/>
      <c r="H551" s="78"/>
      <c r="I551" s="78"/>
      <c r="J551" s="123"/>
      <c r="K551" s="10"/>
      <c r="L551" s="10"/>
      <c r="M551" s="13"/>
      <c r="N551" s="10"/>
      <c r="O551" s="10"/>
      <c r="P551" s="10"/>
      <c r="Q551" s="78"/>
      <c r="R551" s="78"/>
      <c r="S551" s="78"/>
      <c r="T551" s="6" t="s">
        <v>922</v>
      </c>
      <c r="U551" s="92" t="s">
        <v>928</v>
      </c>
      <c r="V551" s="103" t="s">
        <v>929</v>
      </c>
      <c r="W551" s="38" t="s">
        <v>930</v>
      </c>
      <c r="X551" s="18"/>
      <c r="Y551" s="22">
        <v>0.52300000000000002</v>
      </c>
      <c r="Z551" s="18"/>
      <c r="AA551" s="18"/>
      <c r="AB551" s="19"/>
    </row>
    <row r="552" spans="1:28" x14ac:dyDescent="0.25">
      <c r="A552" s="99"/>
      <c r="B552" s="91"/>
      <c r="C552" s="10"/>
      <c r="D552" s="42"/>
      <c r="E552" s="78"/>
      <c r="F552" s="78"/>
      <c r="G552" s="78"/>
      <c r="H552" s="78"/>
      <c r="I552" s="78"/>
      <c r="J552" s="123"/>
      <c r="K552" s="10"/>
      <c r="L552" s="10"/>
      <c r="M552" s="13"/>
      <c r="N552" s="10"/>
      <c r="O552" s="10"/>
      <c r="P552" s="10"/>
      <c r="Q552" s="78"/>
      <c r="R552" s="78"/>
      <c r="S552" s="78"/>
      <c r="T552" s="6" t="s">
        <v>923</v>
      </c>
      <c r="U552" s="95">
        <v>1986</v>
      </c>
      <c r="V552" s="103" t="s">
        <v>924</v>
      </c>
      <c r="W552" s="44" t="s">
        <v>781</v>
      </c>
      <c r="X552" s="18"/>
      <c r="Y552" s="22">
        <v>0.05</v>
      </c>
      <c r="Z552" s="18"/>
      <c r="AA552" s="18"/>
      <c r="AB552" s="18"/>
    </row>
    <row r="553" spans="1:28" x14ac:dyDescent="0.25">
      <c r="A553" s="3"/>
      <c r="B553" s="91"/>
      <c r="C553" s="10"/>
      <c r="D553" s="42"/>
      <c r="E553" s="78"/>
      <c r="F553" s="78"/>
      <c r="G553" s="78"/>
      <c r="H553" s="78"/>
      <c r="I553" s="78"/>
      <c r="J553" s="123"/>
      <c r="K553" s="10"/>
      <c r="L553" s="10"/>
      <c r="M553" s="13"/>
      <c r="N553" s="10"/>
      <c r="O553" s="10"/>
      <c r="P553" s="10"/>
      <c r="Q553" s="78"/>
      <c r="R553" s="78"/>
      <c r="S553" s="78"/>
      <c r="T553" s="6" t="s">
        <v>925</v>
      </c>
      <c r="U553" s="95">
        <v>1987</v>
      </c>
      <c r="V553" s="103" t="s">
        <v>821</v>
      </c>
      <c r="W553" s="44" t="s">
        <v>538</v>
      </c>
      <c r="X553" s="18"/>
      <c r="Y553" s="22">
        <v>0.36</v>
      </c>
      <c r="Z553" s="18"/>
      <c r="AA553" s="18"/>
      <c r="AB553" s="18"/>
    </row>
    <row r="554" spans="1:28" x14ac:dyDescent="0.25">
      <c r="A554" s="3"/>
      <c r="B554" s="91"/>
      <c r="C554" s="10"/>
      <c r="D554" s="42"/>
      <c r="E554" s="78"/>
      <c r="F554" s="78"/>
      <c r="G554" s="78"/>
      <c r="H554" s="78"/>
      <c r="I554" s="78"/>
      <c r="J554" s="123"/>
      <c r="K554" s="10"/>
      <c r="L554" s="10"/>
      <c r="M554" s="13"/>
      <c r="N554" s="10"/>
      <c r="O554" s="10"/>
      <c r="P554" s="10"/>
      <c r="Q554" s="78"/>
      <c r="R554" s="78"/>
      <c r="S554" s="78"/>
      <c r="T554" s="6" t="s">
        <v>926</v>
      </c>
      <c r="U554" s="95">
        <v>1987</v>
      </c>
      <c r="V554" s="103" t="s">
        <v>910</v>
      </c>
      <c r="W554" s="44" t="s">
        <v>538</v>
      </c>
      <c r="X554" s="18"/>
      <c r="Y554" s="22">
        <v>0.1</v>
      </c>
      <c r="Z554" s="18"/>
      <c r="AA554" s="18"/>
      <c r="AB554" s="18"/>
    </row>
    <row r="555" spans="1:28" x14ac:dyDescent="0.25">
      <c r="A555" s="3"/>
      <c r="B555" s="91"/>
      <c r="C555" s="10"/>
      <c r="D555" s="42"/>
      <c r="E555" s="78"/>
      <c r="F555" s="78"/>
      <c r="G555" s="78"/>
      <c r="H555" s="78"/>
      <c r="I555" s="78"/>
      <c r="J555" s="123"/>
      <c r="K555" s="10"/>
      <c r="L555" s="10"/>
      <c r="M555" s="13"/>
      <c r="N555" s="10"/>
      <c r="O555" s="10"/>
      <c r="P555" s="10"/>
      <c r="Q555" s="78"/>
      <c r="R555" s="78"/>
      <c r="S555" s="78"/>
      <c r="T555" s="6" t="s">
        <v>927</v>
      </c>
      <c r="U555" s="95">
        <v>1989</v>
      </c>
      <c r="V555" s="103" t="s">
        <v>921</v>
      </c>
      <c r="W555" s="44" t="s">
        <v>344</v>
      </c>
      <c r="X555" s="18"/>
      <c r="Y555" s="22">
        <v>0.37</v>
      </c>
      <c r="Z555" s="18"/>
      <c r="AA555" s="18"/>
      <c r="AB555" s="18"/>
    </row>
    <row r="556" spans="1:28" ht="38.25" x14ac:dyDescent="0.25">
      <c r="A556" s="47" t="s">
        <v>1303</v>
      </c>
      <c r="B556" s="91" t="s">
        <v>931</v>
      </c>
      <c r="C556" s="10"/>
      <c r="D556" s="42"/>
      <c r="E556" s="78"/>
      <c r="F556" s="78"/>
      <c r="G556" s="78"/>
      <c r="H556" s="78"/>
      <c r="I556" s="78"/>
      <c r="J556" s="123"/>
      <c r="K556" s="10"/>
      <c r="L556" s="10"/>
      <c r="M556" s="39" t="s">
        <v>1580</v>
      </c>
      <c r="N556" s="97">
        <v>2002</v>
      </c>
      <c r="O556" s="12">
        <v>0.54600000000000004</v>
      </c>
      <c r="P556" s="81" t="s">
        <v>932</v>
      </c>
      <c r="Q556" s="97">
        <v>22</v>
      </c>
      <c r="R556" s="47"/>
      <c r="S556" s="97">
        <v>22</v>
      </c>
      <c r="T556" s="10"/>
      <c r="U556" s="78"/>
      <c r="V556" s="78"/>
      <c r="W556" s="93"/>
      <c r="X556" s="18"/>
      <c r="Y556" s="18"/>
      <c r="Z556" s="18"/>
      <c r="AA556" s="21">
        <f>O556</f>
        <v>0.54600000000000004</v>
      </c>
      <c r="AB556" s="18"/>
    </row>
    <row r="557" spans="1:28" x14ac:dyDescent="0.25">
      <c r="A557" s="47" t="s">
        <v>1304</v>
      </c>
      <c r="B557" s="91" t="s">
        <v>933</v>
      </c>
      <c r="C557" s="10"/>
      <c r="D557" s="42"/>
      <c r="E557" s="78"/>
      <c r="F557" s="78"/>
      <c r="G557" s="78"/>
      <c r="H557" s="78"/>
      <c r="I557" s="78"/>
      <c r="J557" s="123"/>
      <c r="K557" s="10"/>
      <c r="L557" s="10"/>
      <c r="M557" s="13"/>
      <c r="N557" s="10"/>
      <c r="O557" s="10"/>
      <c r="P557" s="10"/>
      <c r="Q557" s="78"/>
      <c r="R557" s="78"/>
      <c r="S557" s="78"/>
      <c r="T557" s="5" t="s">
        <v>149</v>
      </c>
      <c r="U557" s="2">
        <v>1974</v>
      </c>
      <c r="V557" s="2">
        <v>0.36</v>
      </c>
      <c r="W557" s="44" t="s">
        <v>759</v>
      </c>
      <c r="X557" s="17">
        <f t="shared" ref="X557" si="87">V557</f>
        <v>0.36</v>
      </c>
      <c r="Y557" s="18"/>
      <c r="Z557" s="18"/>
      <c r="AA557" s="18"/>
      <c r="AB557" s="18"/>
    </row>
    <row r="558" spans="1:28" ht="26.25" x14ac:dyDescent="0.25">
      <c r="A558" s="47" t="s">
        <v>1305</v>
      </c>
      <c r="B558" s="91" t="s">
        <v>934</v>
      </c>
      <c r="C558" s="10"/>
      <c r="D558" s="42"/>
      <c r="E558" s="78"/>
      <c r="F558" s="78"/>
      <c r="G558" s="78"/>
      <c r="H558" s="78"/>
      <c r="I558" s="78"/>
      <c r="J558" s="12" t="s">
        <v>1486</v>
      </c>
      <c r="K558" s="79" t="s">
        <v>1416</v>
      </c>
      <c r="L558" s="47" t="s">
        <v>26</v>
      </c>
      <c r="M558" s="39" t="s">
        <v>935</v>
      </c>
      <c r="N558" s="12">
        <v>1979</v>
      </c>
      <c r="O558" s="12">
        <v>0.29099999999999998</v>
      </c>
      <c r="P558" s="12" t="s">
        <v>936</v>
      </c>
      <c r="Q558" s="12">
        <v>7</v>
      </c>
      <c r="R558" s="12"/>
      <c r="S558" s="12">
        <v>7</v>
      </c>
      <c r="T558" s="9"/>
      <c r="U558" s="97"/>
      <c r="V558" s="97"/>
      <c r="W558" s="38"/>
      <c r="X558" s="18"/>
      <c r="Y558" s="18"/>
      <c r="Z558" s="18"/>
      <c r="AA558" s="21">
        <f t="shared" ref="AA558:AA567" si="88">O558</f>
        <v>0.29099999999999998</v>
      </c>
      <c r="AB558" s="18">
        <v>250</v>
      </c>
    </row>
    <row r="559" spans="1:28" ht="25.5" x14ac:dyDescent="0.25">
      <c r="A559" s="3"/>
      <c r="B559" s="91"/>
      <c r="C559" s="10"/>
      <c r="D559" s="42"/>
      <c r="E559" s="78"/>
      <c r="F559" s="78"/>
      <c r="G559" s="78"/>
      <c r="H559" s="78"/>
      <c r="I559" s="78"/>
      <c r="J559" s="123"/>
      <c r="K559" s="10"/>
      <c r="L559" s="10"/>
      <c r="M559" s="39" t="s">
        <v>937</v>
      </c>
      <c r="N559" s="12">
        <v>1979</v>
      </c>
      <c r="O559" s="2">
        <v>0.54800000000000004</v>
      </c>
      <c r="P559" s="12" t="s">
        <v>936</v>
      </c>
      <c r="Q559" s="97">
        <v>22</v>
      </c>
      <c r="R559" s="47"/>
      <c r="S559" s="2">
        <v>22</v>
      </c>
      <c r="T559" s="10"/>
      <c r="U559" s="78"/>
      <c r="V559" s="78"/>
      <c r="W559" s="93"/>
      <c r="X559" s="18"/>
      <c r="Y559" s="18"/>
      <c r="Z559" s="18"/>
      <c r="AA559" s="21">
        <f t="shared" si="88"/>
        <v>0.54800000000000004</v>
      </c>
      <c r="AB559" s="18"/>
    </row>
    <row r="560" spans="1:28" ht="25.5" x14ac:dyDescent="0.25">
      <c r="A560" s="3"/>
      <c r="B560" s="91"/>
      <c r="C560" s="10"/>
      <c r="D560" s="42"/>
      <c r="E560" s="78"/>
      <c r="F560" s="78"/>
      <c r="G560" s="78"/>
      <c r="H560" s="78"/>
      <c r="I560" s="78"/>
      <c r="J560" s="123"/>
      <c r="K560" s="10"/>
      <c r="L560" s="10"/>
      <c r="M560" s="39" t="s">
        <v>939</v>
      </c>
      <c r="N560" s="12">
        <v>1979</v>
      </c>
      <c r="O560" s="97">
        <v>0.48799999999999999</v>
      </c>
      <c r="P560" s="12" t="s">
        <v>936</v>
      </c>
      <c r="Q560" s="97">
        <v>14</v>
      </c>
      <c r="R560" s="47"/>
      <c r="S560" s="97">
        <v>14</v>
      </c>
      <c r="T560" s="10"/>
      <c r="U560" s="78"/>
      <c r="V560" s="78"/>
      <c r="W560" s="93"/>
      <c r="X560" s="18"/>
      <c r="Y560" s="18"/>
      <c r="Z560" s="18"/>
      <c r="AA560" s="21">
        <f t="shared" si="88"/>
        <v>0.48799999999999999</v>
      </c>
      <c r="AB560" s="19"/>
    </row>
    <row r="561" spans="1:28" ht="25.5" x14ac:dyDescent="0.25">
      <c r="A561" s="3"/>
      <c r="B561" s="91"/>
      <c r="C561" s="10"/>
      <c r="D561" s="42"/>
      <c r="E561" s="78"/>
      <c r="F561" s="78"/>
      <c r="G561" s="78"/>
      <c r="H561" s="78"/>
      <c r="I561" s="78"/>
      <c r="J561" s="123"/>
      <c r="K561" s="10"/>
      <c r="L561" s="10"/>
      <c r="M561" s="39" t="s">
        <v>1424</v>
      </c>
      <c r="N561" s="12">
        <v>2016</v>
      </c>
      <c r="O561" s="97">
        <v>0.33200000000000002</v>
      </c>
      <c r="P561" s="12" t="s">
        <v>1425</v>
      </c>
      <c r="Q561" s="97">
        <v>9</v>
      </c>
      <c r="R561" s="47"/>
      <c r="S561" s="97">
        <v>9</v>
      </c>
      <c r="T561" s="10"/>
      <c r="U561" s="78"/>
      <c r="V561" s="78"/>
      <c r="W561" s="93"/>
      <c r="X561" s="18"/>
      <c r="Y561" s="18"/>
      <c r="Z561" s="18"/>
      <c r="AA561" s="21">
        <f>O561</f>
        <v>0.33200000000000002</v>
      </c>
      <c r="AB561" s="18"/>
    </row>
    <row r="562" spans="1:28" ht="25.5" x14ac:dyDescent="0.25">
      <c r="A562" s="3"/>
      <c r="B562" s="91"/>
      <c r="C562" s="10"/>
      <c r="D562" s="42"/>
      <c r="E562" s="78"/>
      <c r="F562" s="78"/>
      <c r="G562" s="78"/>
      <c r="H562" s="78"/>
      <c r="I562" s="78"/>
      <c r="J562" s="123"/>
      <c r="K562" s="10"/>
      <c r="L562" s="10"/>
      <c r="M562" s="39" t="s">
        <v>940</v>
      </c>
      <c r="N562" s="12">
        <v>1979</v>
      </c>
      <c r="O562" s="2">
        <v>0.29899999999999999</v>
      </c>
      <c r="P562" s="12" t="s">
        <v>936</v>
      </c>
      <c r="Q562" s="97">
        <v>5</v>
      </c>
      <c r="R562" s="47"/>
      <c r="S562" s="97">
        <v>5</v>
      </c>
      <c r="T562" s="10"/>
      <c r="U562" s="78"/>
      <c r="V562" s="78"/>
      <c r="W562" s="93"/>
      <c r="X562" s="18"/>
      <c r="Y562" s="18"/>
      <c r="Z562" s="18"/>
      <c r="AA562" s="21">
        <f t="shared" si="88"/>
        <v>0.29899999999999999</v>
      </c>
      <c r="AB562" s="18"/>
    </row>
    <row r="563" spans="1:28" x14ac:dyDescent="0.25">
      <c r="A563" s="3"/>
      <c r="B563" s="91"/>
      <c r="C563" s="10"/>
      <c r="D563" s="42"/>
      <c r="E563" s="78"/>
      <c r="F563" s="78"/>
      <c r="G563" s="78"/>
      <c r="H563" s="78"/>
      <c r="I563" s="78"/>
      <c r="J563" s="123"/>
      <c r="K563" s="10"/>
      <c r="L563" s="10"/>
      <c r="M563" s="39" t="s">
        <v>1381</v>
      </c>
      <c r="N563" s="12">
        <v>2015</v>
      </c>
      <c r="O563" s="2">
        <v>0.52</v>
      </c>
      <c r="P563" s="12" t="s">
        <v>1382</v>
      </c>
      <c r="Q563" s="97">
        <v>7</v>
      </c>
      <c r="R563" s="47"/>
      <c r="S563" s="97">
        <v>7</v>
      </c>
      <c r="T563" s="10"/>
      <c r="U563" s="78"/>
      <c r="V563" s="78"/>
      <c r="W563" s="93"/>
      <c r="X563" s="18"/>
      <c r="Y563" s="18"/>
      <c r="Z563" s="18"/>
      <c r="AA563" s="21">
        <v>0.52</v>
      </c>
      <c r="AB563" s="18"/>
    </row>
    <row r="564" spans="1:28" ht="26.25" x14ac:dyDescent="0.25">
      <c r="A564" s="78"/>
      <c r="B564" s="91"/>
      <c r="C564" s="10"/>
      <c r="D564" s="42"/>
      <c r="E564" s="78"/>
      <c r="F564" s="78"/>
      <c r="G564" s="78"/>
      <c r="H564" s="78"/>
      <c r="I564" s="78"/>
      <c r="J564" s="123"/>
      <c r="K564" s="10"/>
      <c r="L564" s="10"/>
      <c r="M564" s="39"/>
      <c r="N564" s="12"/>
      <c r="O564" s="104"/>
      <c r="P564" s="12"/>
      <c r="Q564" s="97"/>
      <c r="R564" s="47"/>
      <c r="S564" s="97"/>
      <c r="T564" s="79" t="s">
        <v>1581</v>
      </c>
      <c r="U564" s="78">
        <v>1979</v>
      </c>
      <c r="V564" s="78">
        <v>0.06</v>
      </c>
      <c r="W564" s="93"/>
      <c r="X564" s="18"/>
      <c r="Y564" s="18">
        <f>V564</f>
        <v>0.06</v>
      </c>
      <c r="Z564" s="18"/>
      <c r="AA564" s="20"/>
      <c r="AB564" s="18"/>
    </row>
    <row r="565" spans="1:28" x14ac:dyDescent="0.25">
      <c r="A565" s="78"/>
      <c r="B565" s="91"/>
      <c r="C565" s="10"/>
      <c r="D565" s="42"/>
      <c r="E565" s="78"/>
      <c r="F565" s="78"/>
      <c r="G565" s="78"/>
      <c r="H565" s="78"/>
      <c r="I565" s="78"/>
      <c r="J565" s="123"/>
      <c r="K565" s="10"/>
      <c r="L565" s="10"/>
      <c r="M565" s="39"/>
      <c r="N565" s="12"/>
      <c r="O565" s="104"/>
      <c r="P565" s="12"/>
      <c r="Q565" s="97"/>
      <c r="R565" s="47"/>
      <c r="S565" s="97"/>
      <c r="T565" s="9" t="s">
        <v>938</v>
      </c>
      <c r="U565" s="97">
        <v>1991</v>
      </c>
      <c r="V565" s="97">
        <v>0.105</v>
      </c>
      <c r="W565" s="38" t="s">
        <v>666</v>
      </c>
      <c r="X565" s="18"/>
      <c r="Y565" s="18">
        <f>V565</f>
        <v>0.105</v>
      </c>
      <c r="Z565" s="18"/>
      <c r="AA565" s="20"/>
      <c r="AB565" s="18"/>
    </row>
    <row r="566" spans="1:28" ht="25.5" x14ac:dyDescent="0.25">
      <c r="A566" s="47" t="s">
        <v>1306</v>
      </c>
      <c r="B566" s="91"/>
      <c r="C566" s="10"/>
      <c r="D566" s="42"/>
      <c r="E566" s="78"/>
      <c r="F566" s="78"/>
      <c r="G566" s="78"/>
      <c r="H566" s="78"/>
      <c r="I566" s="78"/>
      <c r="J566" s="12" t="s">
        <v>1635</v>
      </c>
      <c r="K566" s="10"/>
      <c r="L566" s="10"/>
      <c r="M566" s="39" t="s">
        <v>1370</v>
      </c>
      <c r="N566" s="12">
        <v>1986</v>
      </c>
      <c r="O566" s="104">
        <v>0.86099999999999999</v>
      </c>
      <c r="P566" s="12" t="s">
        <v>941</v>
      </c>
      <c r="Q566" s="97">
        <v>28</v>
      </c>
      <c r="R566" s="47"/>
      <c r="S566" s="97">
        <v>28</v>
      </c>
      <c r="T566" s="115" t="s">
        <v>1217</v>
      </c>
      <c r="U566" s="78">
        <v>1986</v>
      </c>
      <c r="V566" s="78">
        <v>2.5000000000000001E-2</v>
      </c>
      <c r="W566" s="93" t="s">
        <v>58</v>
      </c>
      <c r="X566" s="18"/>
      <c r="Y566" s="18">
        <f>V566</f>
        <v>2.5000000000000001E-2</v>
      </c>
      <c r="Z566" s="18"/>
      <c r="AA566" s="21">
        <f t="shared" si="88"/>
        <v>0.86099999999999999</v>
      </c>
      <c r="AB566" s="18"/>
    </row>
    <row r="567" spans="1:28" ht="25.5" x14ac:dyDescent="0.25">
      <c r="A567" s="78"/>
      <c r="B567" s="91"/>
      <c r="C567" s="10"/>
      <c r="D567" s="42"/>
      <c r="E567" s="78"/>
      <c r="F567" s="78"/>
      <c r="G567" s="78"/>
      <c r="H567" s="78"/>
      <c r="I567" s="78"/>
      <c r="J567" s="123"/>
      <c r="K567" s="10"/>
      <c r="L567" s="10"/>
      <c r="M567" s="39" t="s">
        <v>1371</v>
      </c>
      <c r="N567" s="12">
        <v>1986</v>
      </c>
      <c r="O567" s="104">
        <v>0.35399999999999998</v>
      </c>
      <c r="P567" s="12" t="s">
        <v>936</v>
      </c>
      <c r="Q567" s="97">
        <v>12</v>
      </c>
      <c r="R567" s="47"/>
      <c r="S567" s="97">
        <v>12</v>
      </c>
      <c r="T567" s="115" t="s">
        <v>1358</v>
      </c>
      <c r="U567" s="78">
        <v>1986</v>
      </c>
      <c r="V567" s="78">
        <v>0.02</v>
      </c>
      <c r="W567" s="93" t="s">
        <v>382</v>
      </c>
      <c r="X567" s="18"/>
      <c r="Y567" s="18">
        <f>V567</f>
        <v>0.02</v>
      </c>
      <c r="Z567" s="18"/>
      <c r="AA567" s="21">
        <f t="shared" si="88"/>
        <v>0.35399999999999998</v>
      </c>
      <c r="AB567" s="18"/>
    </row>
    <row r="568" spans="1:28" ht="26.25" x14ac:dyDescent="0.25">
      <c r="A568" s="47" t="s">
        <v>1307</v>
      </c>
      <c r="B568" s="91" t="s">
        <v>942</v>
      </c>
      <c r="C568" s="10"/>
      <c r="D568" s="42"/>
      <c r="E568" s="78"/>
      <c r="F568" s="78"/>
      <c r="G568" s="78"/>
      <c r="H568" s="78"/>
      <c r="I568" s="78"/>
      <c r="J568" s="12" t="s">
        <v>1487</v>
      </c>
      <c r="K568" s="79" t="s">
        <v>1413</v>
      </c>
      <c r="L568" s="47" t="s">
        <v>22</v>
      </c>
      <c r="M568" s="13"/>
      <c r="N568" s="10"/>
      <c r="O568" s="10"/>
      <c r="P568" s="10"/>
      <c r="Q568" s="78"/>
      <c r="R568" s="78"/>
      <c r="S568" s="78"/>
      <c r="T568" s="5" t="s">
        <v>150</v>
      </c>
      <c r="U568" s="2">
        <v>1980</v>
      </c>
      <c r="V568" s="2">
        <v>1.31</v>
      </c>
      <c r="W568" s="44" t="s">
        <v>224</v>
      </c>
      <c r="X568" s="17">
        <f t="shared" ref="X568" si="89">V568</f>
        <v>1.31</v>
      </c>
      <c r="Y568" s="18"/>
      <c r="Z568" s="18"/>
      <c r="AA568" s="18"/>
      <c r="AB568" s="19">
        <v>800</v>
      </c>
    </row>
    <row r="569" spans="1:28" x14ac:dyDescent="0.25">
      <c r="A569" s="78"/>
      <c r="B569" s="91"/>
      <c r="C569" s="10"/>
      <c r="D569" s="42"/>
      <c r="E569" s="78"/>
      <c r="F569" s="78"/>
      <c r="G569" s="78"/>
      <c r="H569" s="78"/>
      <c r="I569" s="78"/>
      <c r="J569" s="123"/>
      <c r="K569" s="10"/>
      <c r="L569" s="10"/>
      <c r="M569" s="13"/>
      <c r="N569" s="10"/>
      <c r="O569" s="10"/>
      <c r="P569" s="10"/>
      <c r="Q569" s="78"/>
      <c r="R569" s="78"/>
      <c r="S569" s="78"/>
      <c r="T569" s="6" t="s">
        <v>712</v>
      </c>
      <c r="U569" s="97">
        <v>1981</v>
      </c>
      <c r="V569" s="103" t="s">
        <v>806</v>
      </c>
      <c r="W569" s="44" t="s">
        <v>339</v>
      </c>
      <c r="X569" s="18"/>
      <c r="Y569" s="22">
        <v>0.44</v>
      </c>
      <c r="Z569" s="18"/>
      <c r="AA569" s="18"/>
      <c r="AB569" s="19"/>
    </row>
    <row r="570" spans="1:28" x14ac:dyDescent="0.25">
      <c r="A570" s="3"/>
      <c r="B570" s="91"/>
      <c r="C570" s="10"/>
      <c r="D570" s="42"/>
      <c r="E570" s="78"/>
      <c r="F570" s="78"/>
      <c r="G570" s="78"/>
      <c r="H570" s="78"/>
      <c r="I570" s="78"/>
      <c r="J570" s="123"/>
      <c r="K570" s="10"/>
      <c r="L570" s="10"/>
      <c r="M570" s="13"/>
      <c r="N570" s="10"/>
      <c r="O570" s="10"/>
      <c r="P570" s="10"/>
      <c r="Q570" s="78"/>
      <c r="R570" s="78"/>
      <c r="S570" s="78"/>
      <c r="T570" s="6" t="s">
        <v>908</v>
      </c>
      <c r="U570" s="97">
        <v>1981</v>
      </c>
      <c r="V570" s="103" t="s">
        <v>943</v>
      </c>
      <c r="W570" s="44" t="s">
        <v>339</v>
      </c>
      <c r="X570" s="18"/>
      <c r="Y570" s="22">
        <v>0.3</v>
      </c>
      <c r="Z570" s="18"/>
      <c r="AA570" s="18"/>
      <c r="AB570" s="19"/>
    </row>
    <row r="571" spans="1:28" ht="25.5" x14ac:dyDescent="0.25">
      <c r="A571" s="3"/>
      <c r="B571" s="91"/>
      <c r="C571" s="10"/>
      <c r="D571" s="42"/>
      <c r="E571" s="78"/>
      <c r="F571" s="78"/>
      <c r="G571" s="78"/>
      <c r="H571" s="78"/>
      <c r="I571" s="78"/>
      <c r="J571" s="123"/>
      <c r="K571" s="10"/>
      <c r="L571" s="10"/>
      <c r="M571" s="13"/>
      <c r="N571" s="10"/>
      <c r="O571" s="10"/>
      <c r="P571" s="10"/>
      <c r="Q571" s="78"/>
      <c r="R571" s="78"/>
      <c r="S571" s="78"/>
      <c r="T571" s="6" t="s">
        <v>944</v>
      </c>
      <c r="U571" s="97">
        <v>1981</v>
      </c>
      <c r="V571" s="103" t="s">
        <v>918</v>
      </c>
      <c r="W571" s="38" t="s">
        <v>948</v>
      </c>
      <c r="X571" s="18"/>
      <c r="Y571" s="22">
        <v>0.2</v>
      </c>
      <c r="Z571" s="18"/>
      <c r="AA571" s="18"/>
      <c r="AB571" s="18"/>
    </row>
    <row r="572" spans="1:28" x14ac:dyDescent="0.25">
      <c r="A572" s="99"/>
      <c r="B572" s="91"/>
      <c r="C572" s="10"/>
      <c r="D572" s="42"/>
      <c r="E572" s="78"/>
      <c r="F572" s="78"/>
      <c r="G572" s="78"/>
      <c r="H572" s="78"/>
      <c r="I572" s="78"/>
      <c r="J572" s="123"/>
      <c r="K572" s="10"/>
      <c r="L572" s="10"/>
      <c r="M572" s="13"/>
      <c r="N572" s="10"/>
      <c r="O572" s="10"/>
      <c r="P572" s="10"/>
      <c r="Q572" s="78"/>
      <c r="R572" s="78"/>
      <c r="S572" s="78"/>
      <c r="T572" s="6" t="s">
        <v>898</v>
      </c>
      <c r="U572" s="2">
        <v>1981</v>
      </c>
      <c r="V572" s="103" t="s">
        <v>819</v>
      </c>
      <c r="W572" s="44" t="s">
        <v>945</v>
      </c>
      <c r="X572" s="18"/>
      <c r="Y572" s="22">
        <v>0.24</v>
      </c>
      <c r="Z572" s="18"/>
      <c r="AA572" s="18"/>
      <c r="AB572" s="18"/>
    </row>
    <row r="573" spans="1:28" x14ac:dyDescent="0.25">
      <c r="A573" s="3"/>
      <c r="B573" s="91"/>
      <c r="C573" s="10"/>
      <c r="D573" s="42"/>
      <c r="E573" s="78"/>
      <c r="F573" s="78"/>
      <c r="G573" s="78"/>
      <c r="H573" s="78"/>
      <c r="I573" s="78"/>
      <c r="J573" s="123"/>
      <c r="K573" s="10"/>
      <c r="L573" s="10"/>
      <c r="M573" s="13"/>
      <c r="N573" s="10"/>
      <c r="O573" s="10"/>
      <c r="P573" s="10"/>
      <c r="Q573" s="78"/>
      <c r="R573" s="78"/>
      <c r="S573" s="78"/>
      <c r="T573" s="6" t="s">
        <v>902</v>
      </c>
      <c r="U573" s="2">
        <v>1981</v>
      </c>
      <c r="V573" s="104" t="s">
        <v>772</v>
      </c>
      <c r="W573" s="44" t="s">
        <v>945</v>
      </c>
      <c r="X573" s="18"/>
      <c r="Y573" s="22">
        <v>0.24</v>
      </c>
      <c r="Z573" s="18"/>
      <c r="AA573" s="18"/>
      <c r="AB573" s="18"/>
    </row>
    <row r="574" spans="1:28" x14ac:dyDescent="0.25">
      <c r="A574" s="99"/>
      <c r="B574" s="91"/>
      <c r="C574" s="10"/>
      <c r="D574" s="42"/>
      <c r="E574" s="78"/>
      <c r="F574" s="78"/>
      <c r="G574" s="78"/>
      <c r="H574" s="78"/>
      <c r="I574" s="78"/>
      <c r="J574" s="123"/>
      <c r="K574" s="10"/>
      <c r="L574" s="10"/>
      <c r="M574" s="13"/>
      <c r="N574" s="10"/>
      <c r="O574" s="10"/>
      <c r="P574" s="10"/>
      <c r="Q574" s="78"/>
      <c r="R574" s="78"/>
      <c r="S574" s="78"/>
      <c r="T574" s="6" t="s">
        <v>946</v>
      </c>
      <c r="U574" s="2">
        <v>1981</v>
      </c>
      <c r="V574" s="103" t="s">
        <v>947</v>
      </c>
      <c r="W574" s="44" t="s">
        <v>945</v>
      </c>
      <c r="X574" s="18"/>
      <c r="Y574" s="22">
        <v>0.4</v>
      </c>
      <c r="Z574" s="18"/>
      <c r="AA574" s="18"/>
      <c r="AB574" s="18"/>
    </row>
    <row r="575" spans="1:28" ht="26.25" x14ac:dyDescent="0.25">
      <c r="A575" s="47" t="s">
        <v>1308</v>
      </c>
      <c r="B575" s="91"/>
      <c r="C575" s="10"/>
      <c r="D575" s="42"/>
      <c r="E575" s="78"/>
      <c r="F575" s="78"/>
      <c r="G575" s="78"/>
      <c r="H575" s="78"/>
      <c r="I575" s="78"/>
      <c r="J575" s="12" t="s">
        <v>1488</v>
      </c>
      <c r="K575" s="79" t="s">
        <v>1413</v>
      </c>
      <c r="L575" s="81" t="s">
        <v>494</v>
      </c>
      <c r="M575" s="13"/>
      <c r="N575" s="10"/>
      <c r="O575" s="10"/>
      <c r="P575" s="10"/>
      <c r="Q575" s="78"/>
      <c r="R575" s="78"/>
      <c r="S575" s="78"/>
      <c r="T575" s="5" t="s">
        <v>151</v>
      </c>
      <c r="U575" s="2">
        <v>1984</v>
      </c>
      <c r="V575" s="2">
        <v>1.1000000000000001</v>
      </c>
      <c r="W575" s="44" t="s">
        <v>221</v>
      </c>
      <c r="X575" s="17">
        <f t="shared" ref="X575" si="90">V575</f>
        <v>1.1000000000000001</v>
      </c>
      <c r="Y575" s="18"/>
      <c r="Z575" s="18"/>
      <c r="AA575" s="18"/>
      <c r="AB575" s="19">
        <v>1260</v>
      </c>
    </row>
    <row r="576" spans="1:28" x14ac:dyDescent="0.25">
      <c r="A576" s="47"/>
      <c r="B576" s="91"/>
      <c r="C576" s="10"/>
      <c r="D576" s="93"/>
      <c r="E576" s="78"/>
      <c r="F576" s="78"/>
      <c r="G576" s="78"/>
      <c r="H576" s="78"/>
      <c r="I576" s="78"/>
      <c r="J576" s="12"/>
      <c r="K576" s="79"/>
      <c r="L576" s="126"/>
      <c r="M576" s="13"/>
      <c r="N576" s="120"/>
      <c r="O576" s="137"/>
      <c r="P576" s="10"/>
      <c r="Q576" s="78"/>
      <c r="R576" s="78"/>
      <c r="S576" s="78"/>
      <c r="T576" s="5" t="s">
        <v>1642</v>
      </c>
      <c r="U576" s="2">
        <v>2017</v>
      </c>
      <c r="V576" s="104">
        <v>0.44400000000000001</v>
      </c>
      <c r="W576" s="44"/>
      <c r="X576" s="17">
        <f>0.444</f>
        <v>0.44400000000000001</v>
      </c>
      <c r="Y576" s="18"/>
      <c r="Z576" s="18"/>
      <c r="AA576" s="18"/>
      <c r="AB576" s="19"/>
    </row>
    <row r="577" spans="1:28" ht="26.25" x14ac:dyDescent="0.25">
      <c r="A577" s="47" t="s">
        <v>1309</v>
      </c>
      <c r="B577" s="91" t="s">
        <v>949</v>
      </c>
      <c r="C577" s="97">
        <v>1972</v>
      </c>
      <c r="D577" s="38" t="s">
        <v>152</v>
      </c>
      <c r="E577" s="97">
        <v>1.109</v>
      </c>
      <c r="F577" s="47" t="s">
        <v>203</v>
      </c>
      <c r="G577" s="2">
        <v>20</v>
      </c>
      <c r="H577" s="47"/>
      <c r="I577" s="2">
        <v>20</v>
      </c>
      <c r="J577" s="3" t="s">
        <v>1489</v>
      </c>
      <c r="K577" s="79" t="s">
        <v>1416</v>
      </c>
      <c r="L577" s="103" t="s">
        <v>26</v>
      </c>
      <c r="M577" s="5" t="s">
        <v>950</v>
      </c>
      <c r="N577" s="95">
        <v>1981</v>
      </c>
      <c r="O577" s="104">
        <v>0.14499999999999999</v>
      </c>
      <c r="P577" s="47" t="s">
        <v>951</v>
      </c>
      <c r="Q577" s="47"/>
      <c r="R577" s="2">
        <v>5</v>
      </c>
      <c r="S577" s="78">
        <v>5</v>
      </c>
      <c r="T577" s="6"/>
      <c r="U577" s="2"/>
      <c r="V577" s="104"/>
      <c r="W577" s="44"/>
      <c r="X577" s="18"/>
      <c r="Y577" s="18"/>
      <c r="Z577" s="18">
        <f t="shared" ref="Z577:Z591" si="91">E577</f>
        <v>1.109</v>
      </c>
      <c r="AA577" s="21">
        <f>O577</f>
        <v>0.14499999999999999</v>
      </c>
      <c r="AB577" s="19">
        <v>250</v>
      </c>
    </row>
    <row r="578" spans="1:28" ht="26.25" x14ac:dyDescent="0.25">
      <c r="A578" s="47" t="s">
        <v>1310</v>
      </c>
      <c r="B578" s="91"/>
      <c r="C578" s="2">
        <v>1987</v>
      </c>
      <c r="D578" s="39" t="s">
        <v>153</v>
      </c>
      <c r="E578" s="97">
        <v>0.81299999999999994</v>
      </c>
      <c r="F578" s="47" t="s">
        <v>213</v>
      </c>
      <c r="G578" s="2">
        <v>16</v>
      </c>
      <c r="H578" s="47"/>
      <c r="I578" s="2">
        <v>16</v>
      </c>
      <c r="J578" s="3" t="s">
        <v>1490</v>
      </c>
      <c r="K578" s="79" t="s">
        <v>1416</v>
      </c>
      <c r="L578" s="47" t="s">
        <v>26</v>
      </c>
      <c r="M578" s="13"/>
      <c r="N578" s="10"/>
      <c r="O578" s="10"/>
      <c r="P578" s="10"/>
      <c r="Q578" s="78"/>
      <c r="R578" s="78"/>
      <c r="S578" s="78"/>
      <c r="T578" s="39" t="s">
        <v>154</v>
      </c>
      <c r="U578" s="3">
        <v>1987</v>
      </c>
      <c r="V578" s="3">
        <v>0.02</v>
      </c>
      <c r="W578" s="105" t="s">
        <v>952</v>
      </c>
      <c r="X578" s="17">
        <f t="shared" ref="X578" si="92">V578</f>
        <v>0.02</v>
      </c>
      <c r="Y578" s="18"/>
      <c r="Z578" s="18">
        <f t="shared" si="91"/>
        <v>0.81299999999999994</v>
      </c>
      <c r="AA578" s="18"/>
      <c r="AB578" s="18">
        <v>250</v>
      </c>
    </row>
    <row r="579" spans="1:28" ht="25.5" x14ac:dyDescent="0.25">
      <c r="A579" s="3"/>
      <c r="B579" s="91"/>
      <c r="C579" s="10"/>
      <c r="D579" s="42"/>
      <c r="E579" s="78"/>
      <c r="F579" s="78"/>
      <c r="G579" s="78"/>
      <c r="H579" s="78"/>
      <c r="I579" s="78"/>
      <c r="J579" s="123"/>
      <c r="K579" s="10"/>
      <c r="L579" s="10"/>
      <c r="M579" s="5" t="s">
        <v>954</v>
      </c>
      <c r="N579" s="138">
        <v>1987</v>
      </c>
      <c r="O579" s="139">
        <v>0.56599999999999995</v>
      </c>
      <c r="P579" s="47" t="s">
        <v>958</v>
      </c>
      <c r="Q579" s="71"/>
      <c r="R579" s="71">
        <v>23</v>
      </c>
      <c r="S579" s="71">
        <v>23</v>
      </c>
      <c r="T579" s="4" t="s">
        <v>953</v>
      </c>
      <c r="U579" s="12">
        <v>1987</v>
      </c>
      <c r="V579" s="111">
        <v>0.03</v>
      </c>
      <c r="W579" s="105" t="s">
        <v>1427</v>
      </c>
      <c r="X579" s="18"/>
      <c r="Y579" s="18">
        <f>V579</f>
        <v>0.03</v>
      </c>
      <c r="Z579" s="18"/>
      <c r="AA579" s="21">
        <f t="shared" ref="AA579:AA580" si="93">O579</f>
        <v>0.56599999999999995</v>
      </c>
      <c r="AB579" s="18"/>
    </row>
    <row r="580" spans="1:28" ht="25.5" x14ac:dyDescent="0.25">
      <c r="A580" s="3"/>
      <c r="B580" s="91"/>
      <c r="C580" s="10"/>
      <c r="D580" s="42"/>
      <c r="E580" s="78"/>
      <c r="F580" s="78"/>
      <c r="G580" s="78"/>
      <c r="H580" s="78"/>
      <c r="I580" s="78"/>
      <c r="J580" s="123"/>
      <c r="K580" s="10"/>
      <c r="L580" s="10"/>
      <c r="M580" s="5" t="s">
        <v>957</v>
      </c>
      <c r="N580" s="110">
        <v>1987</v>
      </c>
      <c r="O580" s="104">
        <v>1.0129999999999999</v>
      </c>
      <c r="P580" s="47" t="s">
        <v>958</v>
      </c>
      <c r="Q580" s="2"/>
      <c r="R580" s="2">
        <v>31</v>
      </c>
      <c r="S580" s="2">
        <v>31</v>
      </c>
      <c r="T580" s="4" t="s">
        <v>955</v>
      </c>
      <c r="U580" s="12">
        <v>1987</v>
      </c>
      <c r="V580" s="111">
        <v>0.03</v>
      </c>
      <c r="W580" s="105" t="s">
        <v>956</v>
      </c>
      <c r="X580" s="18"/>
      <c r="Y580" s="18">
        <f t="shared" ref="Y580:Y590" si="94">V580</f>
        <v>0.03</v>
      </c>
      <c r="Z580" s="18"/>
      <c r="AA580" s="21">
        <f t="shared" si="93"/>
        <v>1.0129999999999999</v>
      </c>
      <c r="AB580" s="19"/>
    </row>
    <row r="581" spans="1:28" x14ac:dyDescent="0.25">
      <c r="A581" s="3"/>
      <c r="B581" s="91"/>
      <c r="C581" s="10"/>
      <c r="D581" s="42"/>
      <c r="E581" s="78"/>
      <c r="F581" s="78"/>
      <c r="G581" s="78"/>
      <c r="H581" s="78"/>
      <c r="I581" s="78"/>
      <c r="J581" s="123"/>
      <c r="K581" s="10"/>
      <c r="L581" s="10"/>
      <c r="M581" s="5"/>
      <c r="N581" s="110"/>
      <c r="O581" s="104"/>
      <c r="P581" s="47"/>
      <c r="Q581" s="2"/>
      <c r="R581" s="2"/>
      <c r="S581" s="2"/>
      <c r="T581" s="4" t="s">
        <v>1623</v>
      </c>
      <c r="U581" s="12">
        <v>2016</v>
      </c>
      <c r="V581" s="111">
        <v>0.04</v>
      </c>
      <c r="W581" s="105" t="s">
        <v>1427</v>
      </c>
      <c r="X581" s="18"/>
      <c r="Y581" s="18">
        <f>V581</f>
        <v>0.04</v>
      </c>
      <c r="Z581" s="18"/>
      <c r="AA581" s="21"/>
      <c r="AB581" s="18"/>
    </row>
    <row r="582" spans="1:28" ht="25.5" x14ac:dyDescent="0.25">
      <c r="A582" s="3"/>
      <c r="B582" s="91"/>
      <c r="C582" s="10"/>
      <c r="D582" s="42"/>
      <c r="E582" s="78"/>
      <c r="F582" s="78"/>
      <c r="G582" s="78"/>
      <c r="H582" s="78"/>
      <c r="I582" s="78"/>
      <c r="J582" s="123"/>
      <c r="K582" s="10"/>
      <c r="L582" s="10"/>
      <c r="M582" s="5" t="s">
        <v>1426</v>
      </c>
      <c r="N582" s="110">
        <v>2016</v>
      </c>
      <c r="O582" s="104">
        <v>0.65100000000000002</v>
      </c>
      <c r="P582" s="47" t="s">
        <v>958</v>
      </c>
      <c r="Q582" s="2"/>
      <c r="R582" s="2">
        <v>28</v>
      </c>
      <c r="S582" s="2">
        <v>28</v>
      </c>
      <c r="T582" s="4" t="s">
        <v>1428</v>
      </c>
      <c r="U582" s="12">
        <v>2016</v>
      </c>
      <c r="V582" s="111">
        <v>0.03</v>
      </c>
      <c r="W582" s="105" t="s">
        <v>1427</v>
      </c>
      <c r="X582" s="18"/>
      <c r="Y582" s="18">
        <f>V582</f>
        <v>0.03</v>
      </c>
      <c r="Z582" s="18"/>
      <c r="AA582" s="21">
        <f>O582</f>
        <v>0.65100000000000002</v>
      </c>
      <c r="AB582" s="18"/>
    </row>
    <row r="583" spans="1:28" ht="25.5" x14ac:dyDescent="0.25">
      <c r="A583" s="3"/>
      <c r="B583" s="91"/>
      <c r="C583" s="10"/>
      <c r="D583" s="42"/>
      <c r="E583" s="78"/>
      <c r="F583" s="78"/>
      <c r="G583" s="78"/>
      <c r="H583" s="78"/>
      <c r="I583" s="78"/>
      <c r="J583" s="123"/>
      <c r="K583" s="10"/>
      <c r="L583" s="10"/>
      <c r="M583" s="5" t="s">
        <v>959</v>
      </c>
      <c r="N583" s="110">
        <v>1987</v>
      </c>
      <c r="O583" s="104">
        <v>0.72299999999999998</v>
      </c>
      <c r="P583" s="47" t="s">
        <v>958</v>
      </c>
      <c r="Q583" s="2"/>
      <c r="R583" s="2">
        <v>30</v>
      </c>
      <c r="S583" s="2">
        <v>30</v>
      </c>
      <c r="T583" s="4" t="s">
        <v>1624</v>
      </c>
      <c r="U583" s="12">
        <v>2016</v>
      </c>
      <c r="V583" s="111">
        <v>0.04</v>
      </c>
      <c r="W583" s="105" t="s">
        <v>1427</v>
      </c>
      <c r="X583" s="18"/>
      <c r="Y583" s="18">
        <f>V583</f>
        <v>0.04</v>
      </c>
      <c r="Z583" s="18"/>
      <c r="AA583" s="21">
        <f>O583</f>
        <v>0.72299999999999998</v>
      </c>
      <c r="AB583" s="18"/>
    </row>
    <row r="584" spans="1:28" ht="26.25" x14ac:dyDescent="0.25">
      <c r="A584" s="47" t="s">
        <v>1311</v>
      </c>
      <c r="B584" s="91"/>
      <c r="C584" s="2">
        <v>1969</v>
      </c>
      <c r="D584" s="39" t="s">
        <v>1223</v>
      </c>
      <c r="E584" s="97">
        <v>3.4409999999999998</v>
      </c>
      <c r="F584" s="47" t="s">
        <v>236</v>
      </c>
      <c r="G584" s="97">
        <v>72</v>
      </c>
      <c r="H584" s="47"/>
      <c r="I584" s="97">
        <v>72</v>
      </c>
      <c r="J584" s="3" t="s">
        <v>1491</v>
      </c>
      <c r="K584" s="79" t="s">
        <v>1416</v>
      </c>
      <c r="L584" s="47" t="s">
        <v>23</v>
      </c>
      <c r="M584" s="13"/>
      <c r="N584" s="10"/>
      <c r="O584" s="10"/>
      <c r="P584" s="10"/>
      <c r="Q584" s="78"/>
      <c r="R584" s="78"/>
      <c r="S584" s="78"/>
      <c r="T584" s="10"/>
      <c r="U584" s="78"/>
      <c r="V584" s="78"/>
      <c r="W584" s="93"/>
      <c r="X584" s="18"/>
      <c r="Y584" s="18"/>
      <c r="Z584" s="18">
        <f t="shared" si="91"/>
        <v>3.4409999999999998</v>
      </c>
      <c r="AA584" s="18"/>
      <c r="AB584" s="19">
        <v>400</v>
      </c>
    </row>
    <row r="585" spans="1:28" ht="26.25" x14ac:dyDescent="0.25">
      <c r="A585" s="47" t="s">
        <v>1312</v>
      </c>
      <c r="B585" s="91"/>
      <c r="C585" s="10"/>
      <c r="D585" s="42"/>
      <c r="E585" s="78"/>
      <c r="F585" s="78"/>
      <c r="G585" s="78"/>
      <c r="H585" s="78"/>
      <c r="I585" s="78"/>
      <c r="J585" s="3" t="s">
        <v>1529</v>
      </c>
      <c r="K585" s="79" t="s">
        <v>1415</v>
      </c>
      <c r="L585" s="81" t="s">
        <v>26</v>
      </c>
      <c r="M585" s="5" t="s">
        <v>961</v>
      </c>
      <c r="N585" s="110">
        <v>1963</v>
      </c>
      <c r="O585" s="104">
        <v>0.65400000000000003</v>
      </c>
      <c r="P585" s="47" t="s">
        <v>962</v>
      </c>
      <c r="Q585" s="2">
        <v>26</v>
      </c>
      <c r="R585" s="2"/>
      <c r="S585" s="2">
        <v>26</v>
      </c>
      <c r="T585" s="4" t="s">
        <v>960</v>
      </c>
      <c r="U585" s="110">
        <v>1963</v>
      </c>
      <c r="V585" s="111">
        <v>3.5000000000000003E-2</v>
      </c>
      <c r="W585" s="106" t="s">
        <v>298</v>
      </c>
      <c r="X585" s="18"/>
      <c r="Y585" s="18">
        <f t="shared" si="94"/>
        <v>3.5000000000000003E-2</v>
      </c>
      <c r="Z585" s="18"/>
      <c r="AA585" s="21">
        <f>O585</f>
        <v>0.65400000000000003</v>
      </c>
      <c r="AB585" s="19">
        <v>250</v>
      </c>
    </row>
    <row r="586" spans="1:28" ht="25.5" x14ac:dyDescent="0.25">
      <c r="A586" s="78"/>
      <c r="B586" s="91"/>
      <c r="C586" s="10"/>
      <c r="D586" s="42"/>
      <c r="E586" s="78"/>
      <c r="F586" s="78"/>
      <c r="G586" s="78"/>
      <c r="H586" s="78"/>
      <c r="I586" s="78"/>
      <c r="J586" s="123"/>
      <c r="K586" s="10"/>
      <c r="L586" s="10"/>
      <c r="M586" s="5" t="s">
        <v>964</v>
      </c>
      <c r="N586" s="110">
        <v>1963</v>
      </c>
      <c r="O586" s="104">
        <v>0.72699999999999998</v>
      </c>
      <c r="P586" s="81" t="s">
        <v>1373</v>
      </c>
      <c r="Q586" s="2"/>
      <c r="R586" s="2">
        <v>22</v>
      </c>
      <c r="S586" s="2">
        <v>22</v>
      </c>
      <c r="T586" s="4" t="s">
        <v>963</v>
      </c>
      <c r="U586" s="110">
        <v>1963</v>
      </c>
      <c r="V586" s="111">
        <v>2.5999999999999999E-2</v>
      </c>
      <c r="W586" s="106" t="s">
        <v>58</v>
      </c>
      <c r="X586" s="18"/>
      <c r="Y586" s="18">
        <f t="shared" si="94"/>
        <v>2.5999999999999999E-2</v>
      </c>
      <c r="Z586" s="18"/>
      <c r="AA586" s="21">
        <f t="shared" ref="AA586:AA591" si="95">O586</f>
        <v>0.72699999999999998</v>
      </c>
      <c r="AB586" s="18"/>
    </row>
    <row r="587" spans="1:28" ht="25.5" x14ac:dyDescent="0.25">
      <c r="A587" s="78"/>
      <c r="B587" s="91"/>
      <c r="C587" s="10"/>
      <c r="D587" s="42"/>
      <c r="E587" s="78"/>
      <c r="F587" s="78"/>
      <c r="G587" s="78"/>
      <c r="H587" s="78"/>
      <c r="I587" s="78"/>
      <c r="J587" s="123"/>
      <c r="K587" s="10"/>
      <c r="L587" s="10"/>
      <c r="M587" s="5" t="s">
        <v>968</v>
      </c>
      <c r="N587" s="110">
        <v>2006</v>
      </c>
      <c r="O587" s="104">
        <v>0.88200000000000001</v>
      </c>
      <c r="P587" s="47" t="s">
        <v>969</v>
      </c>
      <c r="Q587" s="2">
        <v>24</v>
      </c>
      <c r="R587" s="47"/>
      <c r="S587" s="2">
        <v>24</v>
      </c>
      <c r="T587" s="4" t="s">
        <v>965</v>
      </c>
      <c r="U587" s="110">
        <v>2006</v>
      </c>
      <c r="V587" s="103" t="s">
        <v>966</v>
      </c>
      <c r="W587" s="44" t="s">
        <v>967</v>
      </c>
      <c r="X587" s="18"/>
      <c r="Y587" s="22">
        <v>0.08</v>
      </c>
      <c r="Z587" s="18"/>
      <c r="AA587" s="21">
        <f t="shared" si="95"/>
        <v>0.88200000000000001</v>
      </c>
      <c r="AB587" s="18"/>
    </row>
    <row r="588" spans="1:28" ht="26.25" x14ac:dyDescent="0.25">
      <c r="A588" s="47" t="s">
        <v>1313</v>
      </c>
      <c r="B588" s="91"/>
      <c r="C588" s="10"/>
      <c r="D588" s="42"/>
      <c r="E588" s="78"/>
      <c r="F588" s="78"/>
      <c r="G588" s="78"/>
      <c r="H588" s="78"/>
      <c r="I588" s="78"/>
      <c r="J588" s="3" t="s">
        <v>1530</v>
      </c>
      <c r="K588" s="79" t="s">
        <v>1415</v>
      </c>
      <c r="L588" s="81" t="s">
        <v>26</v>
      </c>
      <c r="M588" s="5" t="s">
        <v>971</v>
      </c>
      <c r="N588" s="110">
        <v>1963</v>
      </c>
      <c r="O588" s="112">
        <v>1.8540000000000001</v>
      </c>
      <c r="P588" s="47" t="s">
        <v>958</v>
      </c>
      <c r="Q588" s="2">
        <v>57</v>
      </c>
      <c r="R588" s="2">
        <v>2</v>
      </c>
      <c r="S588" s="2">
        <v>59</v>
      </c>
      <c r="T588" s="4" t="s">
        <v>970</v>
      </c>
      <c r="U588" s="113">
        <v>1963</v>
      </c>
      <c r="V588" s="114">
        <v>0.02</v>
      </c>
      <c r="W588" s="105" t="s">
        <v>298</v>
      </c>
      <c r="X588" s="18"/>
      <c r="Y588" s="18">
        <f t="shared" si="94"/>
        <v>0.02</v>
      </c>
      <c r="Z588" s="18"/>
      <c r="AA588" s="21">
        <f t="shared" si="95"/>
        <v>1.8540000000000001</v>
      </c>
      <c r="AB588" s="19">
        <v>250</v>
      </c>
    </row>
    <row r="589" spans="1:28" x14ac:dyDescent="0.25">
      <c r="A589" s="12"/>
      <c r="B589" s="91"/>
      <c r="C589" s="10"/>
      <c r="D589" s="42"/>
      <c r="E589" s="78"/>
      <c r="F589" s="78"/>
      <c r="G589" s="78"/>
      <c r="H589" s="78"/>
      <c r="I589" s="78"/>
      <c r="J589" s="123"/>
      <c r="K589" s="10"/>
      <c r="L589" s="10"/>
      <c r="M589" s="5" t="s">
        <v>972</v>
      </c>
      <c r="N589" s="113">
        <v>1963</v>
      </c>
      <c r="O589" s="112">
        <v>0.69199999999999995</v>
      </c>
      <c r="P589" s="47" t="s">
        <v>973</v>
      </c>
      <c r="Q589" s="2"/>
      <c r="R589" s="2">
        <v>22</v>
      </c>
      <c r="S589" s="2">
        <v>22</v>
      </c>
      <c r="T589" s="4" t="s">
        <v>970</v>
      </c>
      <c r="U589" s="113">
        <v>1963</v>
      </c>
      <c r="V589" s="114">
        <v>2.3E-2</v>
      </c>
      <c r="W589" s="105" t="s">
        <v>298</v>
      </c>
      <c r="X589" s="18"/>
      <c r="Y589" s="18">
        <f t="shared" si="94"/>
        <v>2.3E-2</v>
      </c>
      <c r="Z589" s="18"/>
      <c r="AA589" s="21">
        <f t="shared" si="95"/>
        <v>0.69199999999999995</v>
      </c>
      <c r="AB589" s="18"/>
    </row>
    <row r="590" spans="1:28" x14ac:dyDescent="0.25">
      <c r="A590" s="99"/>
      <c r="B590" s="91"/>
      <c r="C590" s="10"/>
      <c r="D590" s="42"/>
      <c r="E590" s="78"/>
      <c r="F590" s="78"/>
      <c r="G590" s="78"/>
      <c r="H590" s="78"/>
      <c r="I590" s="78"/>
      <c r="J590" s="123"/>
      <c r="K590" s="10"/>
      <c r="L590" s="10"/>
      <c r="M590" s="5" t="s">
        <v>974</v>
      </c>
      <c r="N590" s="113">
        <v>1963</v>
      </c>
      <c r="O590" s="112">
        <v>0.73599999999999999</v>
      </c>
      <c r="P590" s="47" t="s">
        <v>973</v>
      </c>
      <c r="Q590" s="47"/>
      <c r="R590" s="2">
        <v>23</v>
      </c>
      <c r="S590" s="2">
        <v>23</v>
      </c>
      <c r="T590" s="4" t="s">
        <v>970</v>
      </c>
      <c r="U590" s="113">
        <v>1963</v>
      </c>
      <c r="V590" s="114">
        <v>2.1000000000000001E-2</v>
      </c>
      <c r="W590" s="105" t="s">
        <v>1205</v>
      </c>
      <c r="X590" s="18"/>
      <c r="Y590" s="18">
        <f t="shared" si="94"/>
        <v>2.1000000000000001E-2</v>
      </c>
      <c r="Z590" s="18"/>
      <c r="AA590" s="21">
        <f t="shared" si="95"/>
        <v>0.73599999999999999</v>
      </c>
      <c r="AB590" s="18"/>
    </row>
    <row r="591" spans="1:28" ht="26.25" x14ac:dyDescent="0.25">
      <c r="A591" s="47" t="s">
        <v>1314</v>
      </c>
      <c r="B591" s="91"/>
      <c r="C591" s="2">
        <v>1969</v>
      </c>
      <c r="D591" s="39" t="s">
        <v>1222</v>
      </c>
      <c r="E591" s="2">
        <v>1.726</v>
      </c>
      <c r="F591" s="47" t="s">
        <v>236</v>
      </c>
      <c r="G591" s="2">
        <v>34</v>
      </c>
      <c r="H591" s="2"/>
      <c r="I591" s="2">
        <v>34</v>
      </c>
      <c r="J591" s="3" t="s">
        <v>1492</v>
      </c>
      <c r="K591" s="79" t="s">
        <v>1416</v>
      </c>
      <c r="L591" s="47" t="s">
        <v>29</v>
      </c>
      <c r="M591" s="5" t="s">
        <v>1412</v>
      </c>
      <c r="N591" s="78">
        <v>2015</v>
      </c>
      <c r="O591" s="78">
        <v>0.49199999999999999</v>
      </c>
      <c r="P591" s="78" t="s">
        <v>649</v>
      </c>
      <c r="Q591" s="78">
        <v>19</v>
      </c>
      <c r="R591" s="78"/>
      <c r="S591" s="78">
        <v>19</v>
      </c>
      <c r="T591" s="10"/>
      <c r="U591" s="78"/>
      <c r="V591" s="78"/>
      <c r="W591" s="93"/>
      <c r="X591" s="18"/>
      <c r="Y591" s="18"/>
      <c r="Z591" s="18">
        <f t="shared" si="91"/>
        <v>1.726</v>
      </c>
      <c r="AA591" s="21">
        <f t="shared" si="95"/>
        <v>0.49199999999999999</v>
      </c>
      <c r="AB591" s="18">
        <v>160</v>
      </c>
    </row>
    <row r="592" spans="1:28" ht="26.25" x14ac:dyDescent="0.25">
      <c r="A592" s="47" t="s">
        <v>1315</v>
      </c>
      <c r="B592" s="91"/>
      <c r="C592" s="10"/>
      <c r="D592" s="42"/>
      <c r="E592" s="78"/>
      <c r="F592" s="78"/>
      <c r="G592" s="78"/>
      <c r="H592" s="78"/>
      <c r="I592" s="78"/>
      <c r="J592" s="3" t="s">
        <v>1531</v>
      </c>
      <c r="K592" s="79" t="s">
        <v>1415</v>
      </c>
      <c r="L592" s="47" t="s">
        <v>26</v>
      </c>
      <c r="M592" s="13"/>
      <c r="N592" s="10"/>
      <c r="O592" s="10"/>
      <c r="P592" s="10"/>
      <c r="Q592" s="78"/>
      <c r="R592" s="78"/>
      <c r="S592" s="78"/>
      <c r="T592" s="39" t="s">
        <v>1385</v>
      </c>
      <c r="U592" s="3">
        <v>1968</v>
      </c>
      <c r="V592" s="3">
        <v>0.12</v>
      </c>
      <c r="W592" s="105" t="s">
        <v>975</v>
      </c>
      <c r="X592" s="17">
        <f t="shared" ref="X592" si="96">V592</f>
        <v>0.12</v>
      </c>
      <c r="Y592" s="18"/>
      <c r="Z592" s="18"/>
      <c r="AA592" s="21"/>
      <c r="AB592" s="18">
        <v>250</v>
      </c>
    </row>
    <row r="593" spans="1:28" ht="25.5" x14ac:dyDescent="0.25">
      <c r="A593" s="78"/>
      <c r="B593" s="91"/>
      <c r="C593" s="10"/>
      <c r="D593" s="42"/>
      <c r="E593" s="78"/>
      <c r="F593" s="78"/>
      <c r="G593" s="78"/>
      <c r="H593" s="78"/>
      <c r="I593" s="78"/>
      <c r="J593" s="123"/>
      <c r="K593" s="10"/>
      <c r="L593" s="10"/>
      <c r="M593" s="39" t="s">
        <v>977</v>
      </c>
      <c r="N593" s="3">
        <v>1963</v>
      </c>
      <c r="O593" s="2">
        <v>0.749</v>
      </c>
      <c r="P593" s="47" t="s">
        <v>978</v>
      </c>
      <c r="Q593" s="2">
        <v>26</v>
      </c>
      <c r="R593" s="2">
        <v>1</v>
      </c>
      <c r="S593" s="2">
        <v>27</v>
      </c>
      <c r="T593" s="4" t="s">
        <v>976</v>
      </c>
      <c r="U593" s="3">
        <v>2011</v>
      </c>
      <c r="V593" s="3">
        <v>0.06</v>
      </c>
      <c r="W593" s="106" t="s">
        <v>493</v>
      </c>
      <c r="X593" s="18"/>
      <c r="Y593" s="18">
        <f>V593</f>
        <v>0.06</v>
      </c>
      <c r="Z593" s="18"/>
      <c r="AA593" s="21">
        <f>O593</f>
        <v>0.749</v>
      </c>
      <c r="AB593" s="19"/>
    </row>
    <row r="594" spans="1:28" ht="38.25" x14ac:dyDescent="0.25">
      <c r="A594" s="78"/>
      <c r="B594" s="91"/>
      <c r="C594" s="10"/>
      <c r="D594" s="42"/>
      <c r="E594" s="78"/>
      <c r="F594" s="78"/>
      <c r="G594" s="78"/>
      <c r="H594" s="78"/>
      <c r="I594" s="78"/>
      <c r="J594" s="123"/>
      <c r="K594" s="10"/>
      <c r="L594" s="10"/>
      <c r="M594" s="5" t="s">
        <v>971</v>
      </c>
      <c r="N594" s="3">
        <v>1963</v>
      </c>
      <c r="O594" s="2">
        <v>1.1719999999999999</v>
      </c>
      <c r="P594" s="47" t="s">
        <v>979</v>
      </c>
      <c r="Q594" s="2">
        <v>40</v>
      </c>
      <c r="R594" s="2">
        <v>2</v>
      </c>
      <c r="S594" s="2">
        <v>42</v>
      </c>
      <c r="T594" s="4" t="s">
        <v>976</v>
      </c>
      <c r="U594" s="3">
        <v>2010</v>
      </c>
      <c r="V594" s="3">
        <v>0.08</v>
      </c>
      <c r="W594" s="106" t="s">
        <v>298</v>
      </c>
      <c r="X594" s="18"/>
      <c r="Y594" s="18">
        <f>V594</f>
        <v>0.08</v>
      </c>
      <c r="Z594" s="18"/>
      <c r="AA594" s="21">
        <f t="shared" ref="AA594" si="97">O594</f>
        <v>1.1719999999999999</v>
      </c>
      <c r="AB594" s="24"/>
    </row>
    <row r="595" spans="1:28" ht="26.25" x14ac:dyDescent="0.25">
      <c r="A595" s="47" t="s">
        <v>1316</v>
      </c>
      <c r="B595" s="91"/>
      <c r="C595" s="10"/>
      <c r="D595" s="42"/>
      <c r="E595" s="78"/>
      <c r="F595" s="78"/>
      <c r="G595" s="78"/>
      <c r="H595" s="78"/>
      <c r="I595" s="78"/>
      <c r="J595" s="3" t="s">
        <v>1532</v>
      </c>
      <c r="K595" s="79" t="s">
        <v>1415</v>
      </c>
      <c r="L595" s="47" t="s">
        <v>23</v>
      </c>
      <c r="M595" s="5" t="s">
        <v>1206</v>
      </c>
      <c r="N595" s="3">
        <v>2014</v>
      </c>
      <c r="O595" s="2">
        <v>0.30199999999999999</v>
      </c>
      <c r="P595" s="47" t="s">
        <v>1211</v>
      </c>
      <c r="Q595" s="2"/>
      <c r="R595" s="2">
        <v>1</v>
      </c>
      <c r="S595" s="2">
        <v>1</v>
      </c>
      <c r="T595" s="115" t="s">
        <v>1212</v>
      </c>
      <c r="U595" s="78">
        <v>2014</v>
      </c>
      <c r="V595" s="78">
        <v>0.02</v>
      </c>
      <c r="W595" s="93" t="s">
        <v>298</v>
      </c>
      <c r="X595" s="18"/>
      <c r="Y595" s="18">
        <v>0.02</v>
      </c>
      <c r="Z595" s="18"/>
      <c r="AA595" s="21">
        <f t="shared" ref="AA595:AA601" si="98">O595</f>
        <v>0.30199999999999999</v>
      </c>
      <c r="AB595" s="19">
        <v>400</v>
      </c>
    </row>
    <row r="596" spans="1:28" x14ac:dyDescent="0.25">
      <c r="A596" s="140"/>
      <c r="B596" s="91"/>
      <c r="C596" s="10"/>
      <c r="D596" s="42"/>
      <c r="E596" s="78"/>
      <c r="F596" s="78"/>
      <c r="G596" s="78"/>
      <c r="H596" s="78"/>
      <c r="I596" s="78"/>
      <c r="J596" s="3"/>
      <c r="K596" s="10"/>
      <c r="L596" s="47"/>
      <c r="M596" s="5" t="s">
        <v>1207</v>
      </c>
      <c r="N596" s="3">
        <v>2014</v>
      </c>
      <c r="O596" s="2">
        <v>0.38200000000000001</v>
      </c>
      <c r="P596" s="47" t="s">
        <v>1211</v>
      </c>
      <c r="Q596" s="2"/>
      <c r="R596" s="2">
        <v>14</v>
      </c>
      <c r="S596" s="2">
        <v>14</v>
      </c>
      <c r="T596" s="115" t="s">
        <v>1213</v>
      </c>
      <c r="U596" s="78">
        <v>2014</v>
      </c>
      <c r="V596" s="78">
        <v>3.3000000000000002E-2</v>
      </c>
      <c r="W596" s="93" t="s">
        <v>298</v>
      </c>
      <c r="X596" s="18"/>
      <c r="Y596" s="18">
        <v>3.3000000000000002E-2</v>
      </c>
      <c r="Z596" s="18"/>
      <c r="AA596" s="21">
        <f t="shared" si="98"/>
        <v>0.38200000000000001</v>
      </c>
      <c r="AB596" s="18"/>
    </row>
    <row r="597" spans="1:28" x14ac:dyDescent="0.25">
      <c r="A597" s="78"/>
      <c r="B597" s="91"/>
      <c r="C597" s="10"/>
      <c r="D597" s="42"/>
      <c r="E597" s="78"/>
      <c r="F597" s="78"/>
      <c r="G597" s="78"/>
      <c r="H597" s="78"/>
      <c r="I597" s="78"/>
      <c r="J597" s="3"/>
      <c r="K597" s="10"/>
      <c r="L597" s="47"/>
      <c r="M597" s="5" t="s">
        <v>1208</v>
      </c>
      <c r="N597" s="3">
        <v>2014</v>
      </c>
      <c r="O597" s="2">
        <v>0.63700000000000001</v>
      </c>
      <c r="P597" s="47" t="s">
        <v>1211</v>
      </c>
      <c r="Q597" s="2"/>
      <c r="R597" s="2">
        <v>17</v>
      </c>
      <c r="S597" s="2">
        <v>17</v>
      </c>
      <c r="T597" s="115" t="s">
        <v>1214</v>
      </c>
      <c r="U597" s="78">
        <v>2014</v>
      </c>
      <c r="V597" s="78">
        <v>3.3000000000000002E-2</v>
      </c>
      <c r="W597" s="93" t="s">
        <v>298</v>
      </c>
      <c r="X597" s="18"/>
      <c r="Y597" s="18">
        <v>3.3000000000000002E-2</v>
      </c>
      <c r="Z597" s="18"/>
      <c r="AA597" s="21">
        <f t="shared" si="98"/>
        <v>0.63700000000000001</v>
      </c>
      <c r="AB597" s="18"/>
    </row>
    <row r="598" spans="1:28" x14ac:dyDescent="0.25">
      <c r="A598" s="78"/>
      <c r="B598" s="91"/>
      <c r="C598" s="10"/>
      <c r="D598" s="42"/>
      <c r="E598" s="78"/>
      <c r="F598" s="78"/>
      <c r="G598" s="78"/>
      <c r="H598" s="78"/>
      <c r="I598" s="78"/>
      <c r="J598" s="3"/>
      <c r="K598" s="10"/>
      <c r="L598" s="47"/>
      <c r="M598" s="5" t="s">
        <v>1209</v>
      </c>
      <c r="N598" s="3">
        <v>2014</v>
      </c>
      <c r="O598" s="2">
        <v>0.44400000000000001</v>
      </c>
      <c r="P598" s="47" t="s">
        <v>1211</v>
      </c>
      <c r="Q598" s="2">
        <v>1</v>
      </c>
      <c r="R598" s="2">
        <v>4</v>
      </c>
      <c r="S598" s="2">
        <v>5</v>
      </c>
      <c r="T598" s="115" t="s">
        <v>1215</v>
      </c>
      <c r="U598" s="78">
        <v>2014</v>
      </c>
      <c r="V598" s="78">
        <v>0.02</v>
      </c>
      <c r="W598" s="93" t="s">
        <v>298</v>
      </c>
      <c r="X598" s="18"/>
      <c r="Y598" s="18">
        <v>0.02</v>
      </c>
      <c r="Z598" s="18"/>
      <c r="AA598" s="21">
        <f t="shared" si="98"/>
        <v>0.44400000000000001</v>
      </c>
      <c r="AB598" s="18"/>
    </row>
    <row r="599" spans="1:28" x14ac:dyDescent="0.25">
      <c r="A599" s="140"/>
      <c r="B599" s="91"/>
      <c r="C599" s="10"/>
      <c r="D599" s="42"/>
      <c r="E599" s="78"/>
      <c r="F599" s="78"/>
      <c r="G599" s="78"/>
      <c r="H599" s="78"/>
      <c r="I599" s="78"/>
      <c r="J599" s="3"/>
      <c r="K599" s="10"/>
      <c r="L599" s="47"/>
      <c r="M599" s="5" t="s">
        <v>1210</v>
      </c>
      <c r="N599" s="3">
        <v>2014</v>
      </c>
      <c r="O599" s="2">
        <v>0.505</v>
      </c>
      <c r="P599" s="47" t="s">
        <v>1211</v>
      </c>
      <c r="Q599" s="2">
        <v>6</v>
      </c>
      <c r="R599" s="2">
        <v>3</v>
      </c>
      <c r="S599" s="2">
        <v>9</v>
      </c>
      <c r="T599" s="115" t="s">
        <v>1216</v>
      </c>
      <c r="U599" s="78">
        <v>2014</v>
      </c>
      <c r="V599" s="78">
        <v>0.02</v>
      </c>
      <c r="W599" s="93" t="s">
        <v>298</v>
      </c>
      <c r="X599" s="18"/>
      <c r="Y599" s="18">
        <v>0.02</v>
      </c>
      <c r="Z599" s="18"/>
      <c r="AA599" s="21">
        <f t="shared" si="98"/>
        <v>0.505</v>
      </c>
      <c r="AB599" s="18"/>
    </row>
    <row r="600" spans="1:28" ht="26.25" x14ac:dyDescent="0.25">
      <c r="A600" s="47" t="s">
        <v>1317</v>
      </c>
      <c r="B600" s="91"/>
      <c r="C600" s="10"/>
      <c r="D600" s="42"/>
      <c r="E600" s="78"/>
      <c r="F600" s="78"/>
      <c r="G600" s="78"/>
      <c r="H600" s="78"/>
      <c r="I600" s="78"/>
      <c r="J600" s="3" t="s">
        <v>1493</v>
      </c>
      <c r="K600" s="79" t="s">
        <v>1413</v>
      </c>
      <c r="L600" s="47" t="s">
        <v>25</v>
      </c>
      <c r="M600" s="5" t="s">
        <v>981</v>
      </c>
      <c r="N600" s="3">
        <v>1963</v>
      </c>
      <c r="O600" s="12">
        <v>1.268</v>
      </c>
      <c r="P600" s="47" t="s">
        <v>982</v>
      </c>
      <c r="Q600" s="2">
        <v>31</v>
      </c>
      <c r="R600" s="47"/>
      <c r="S600" s="2">
        <v>31</v>
      </c>
      <c r="T600" s="4" t="s">
        <v>980</v>
      </c>
      <c r="U600" s="3">
        <v>1963</v>
      </c>
      <c r="V600" s="3">
        <v>3.4000000000000002E-2</v>
      </c>
      <c r="W600" s="105" t="s">
        <v>298</v>
      </c>
      <c r="X600" s="18"/>
      <c r="Y600" s="18">
        <v>3.4000000000000002E-2</v>
      </c>
      <c r="Z600" s="18"/>
      <c r="AA600" s="21">
        <f t="shared" si="98"/>
        <v>1.268</v>
      </c>
      <c r="AB600" s="19">
        <v>500</v>
      </c>
    </row>
    <row r="601" spans="1:28" ht="25.5" x14ac:dyDescent="0.25">
      <c r="A601" s="47"/>
      <c r="B601" s="91"/>
      <c r="C601" s="10"/>
      <c r="D601" s="42"/>
      <c r="E601" s="78"/>
      <c r="F601" s="78"/>
      <c r="G601" s="78"/>
      <c r="H601" s="78"/>
      <c r="I601" s="78"/>
      <c r="J601" s="3"/>
      <c r="K601" s="10"/>
      <c r="L601" s="47"/>
      <c r="M601" s="5" t="s">
        <v>1374</v>
      </c>
      <c r="N601" s="3">
        <v>2012</v>
      </c>
      <c r="O601" s="12">
        <v>0.41499999999999998</v>
      </c>
      <c r="P601" s="47" t="s">
        <v>1375</v>
      </c>
      <c r="Q601" s="2">
        <v>10</v>
      </c>
      <c r="R601" s="47"/>
      <c r="S601" s="2">
        <v>10</v>
      </c>
      <c r="T601" s="4" t="s">
        <v>1622</v>
      </c>
      <c r="U601" s="3">
        <v>2012</v>
      </c>
      <c r="V601" s="3">
        <v>0.04</v>
      </c>
      <c r="W601" s="105" t="s">
        <v>956</v>
      </c>
      <c r="X601" s="18"/>
      <c r="Y601" s="18">
        <v>0.04</v>
      </c>
      <c r="Z601" s="18"/>
      <c r="AA601" s="21">
        <f t="shared" si="98"/>
        <v>0.41499999999999998</v>
      </c>
      <c r="AB601" s="18"/>
    </row>
    <row r="602" spans="1:28" ht="26.25" x14ac:dyDescent="0.25">
      <c r="A602" s="47" t="s">
        <v>1318</v>
      </c>
      <c r="B602" s="91"/>
      <c r="C602" s="2">
        <v>2014</v>
      </c>
      <c r="D602" s="5" t="s">
        <v>155</v>
      </c>
      <c r="E602" s="2">
        <v>7.0000000000000007E-2</v>
      </c>
      <c r="F602" s="47" t="s">
        <v>236</v>
      </c>
      <c r="G602" s="2">
        <v>3</v>
      </c>
      <c r="H602" s="2"/>
      <c r="I602" s="2">
        <v>3</v>
      </c>
      <c r="J602" s="3" t="s">
        <v>1533</v>
      </c>
      <c r="K602" s="79" t="s">
        <v>1415</v>
      </c>
      <c r="L602" s="47" t="s">
        <v>26</v>
      </c>
      <c r="M602" s="5" t="s">
        <v>983</v>
      </c>
      <c r="N602" s="3">
        <v>2011</v>
      </c>
      <c r="O602" s="2">
        <v>0.78200000000000003</v>
      </c>
      <c r="P602" s="47" t="s">
        <v>984</v>
      </c>
      <c r="Q602" s="2">
        <v>1</v>
      </c>
      <c r="R602" s="2">
        <v>30</v>
      </c>
      <c r="S602" s="2">
        <v>31</v>
      </c>
      <c r="T602" s="10"/>
      <c r="U602" s="78"/>
      <c r="V602" s="78"/>
      <c r="W602" s="93"/>
      <c r="X602" s="18"/>
      <c r="Y602" s="18"/>
      <c r="Z602" s="18">
        <f t="shared" ref="Z602" si="99">E602</f>
        <v>7.0000000000000007E-2</v>
      </c>
      <c r="AA602" s="21">
        <f t="shared" ref="AA602:AA604" si="100">O602</f>
        <v>0.78200000000000003</v>
      </c>
      <c r="AB602" s="18">
        <v>250</v>
      </c>
    </row>
    <row r="603" spans="1:28" x14ac:dyDescent="0.25">
      <c r="A603" s="141"/>
      <c r="B603" s="91"/>
      <c r="C603" s="10"/>
      <c r="D603" s="42"/>
      <c r="E603" s="78"/>
      <c r="F603" s="78"/>
      <c r="G603" s="78"/>
      <c r="H603" s="78"/>
      <c r="I603" s="78"/>
      <c r="J603" s="123"/>
      <c r="K603" s="10"/>
      <c r="L603" s="10"/>
      <c r="M603" s="5" t="s">
        <v>985</v>
      </c>
      <c r="N603" s="3">
        <v>2011</v>
      </c>
      <c r="O603" s="2">
        <v>0.36499999999999999</v>
      </c>
      <c r="P603" s="47" t="s">
        <v>984</v>
      </c>
      <c r="Q603" s="47"/>
      <c r="R603" s="2">
        <v>9</v>
      </c>
      <c r="S603" s="2">
        <v>9</v>
      </c>
      <c r="T603" s="10"/>
      <c r="U603" s="78"/>
      <c r="V603" s="78"/>
      <c r="W603" s="93"/>
      <c r="X603" s="18"/>
      <c r="Y603" s="18"/>
      <c r="Z603" s="18"/>
      <c r="AA603" s="21">
        <f t="shared" si="100"/>
        <v>0.36499999999999999</v>
      </c>
      <c r="AB603" s="18"/>
    </row>
    <row r="604" spans="1:28" x14ac:dyDescent="0.25">
      <c r="A604" s="12"/>
      <c r="B604" s="91"/>
      <c r="C604" s="10"/>
      <c r="D604" s="42"/>
      <c r="E604" s="78"/>
      <c r="F604" s="78"/>
      <c r="G604" s="78"/>
      <c r="H604" s="78"/>
      <c r="I604" s="78"/>
      <c r="J604" s="123"/>
      <c r="K604" s="10"/>
      <c r="L604" s="10"/>
      <c r="M604" s="5" t="s">
        <v>986</v>
      </c>
      <c r="N604" s="3">
        <v>2011</v>
      </c>
      <c r="O604" s="2">
        <v>0.33</v>
      </c>
      <c r="P604" s="47" t="s">
        <v>984</v>
      </c>
      <c r="Q604" s="47"/>
      <c r="R604" s="2">
        <v>7</v>
      </c>
      <c r="S604" s="2">
        <v>7</v>
      </c>
      <c r="T604" s="10"/>
      <c r="U604" s="78"/>
      <c r="V604" s="78"/>
      <c r="W604" s="93"/>
      <c r="X604" s="18"/>
      <c r="Y604" s="18"/>
      <c r="Z604" s="18"/>
      <c r="AA604" s="21">
        <f t="shared" si="100"/>
        <v>0.33</v>
      </c>
      <c r="AB604" s="18"/>
    </row>
    <row r="605" spans="1:28" x14ac:dyDescent="0.25">
      <c r="A605" s="47" t="s">
        <v>1319</v>
      </c>
      <c r="B605" s="91" t="s">
        <v>987</v>
      </c>
      <c r="C605" s="10"/>
      <c r="D605" s="42"/>
      <c r="E605" s="78"/>
      <c r="F605" s="78"/>
      <c r="G605" s="78"/>
      <c r="H605" s="78"/>
      <c r="I605" s="78"/>
      <c r="J605" s="123"/>
      <c r="K605" s="10"/>
      <c r="L605" s="10"/>
      <c r="M605" s="13"/>
      <c r="N605" s="10"/>
      <c r="O605" s="10"/>
      <c r="P605" s="10"/>
      <c r="Q605" s="78"/>
      <c r="R605" s="78"/>
      <c r="S605" s="78"/>
      <c r="T605" s="44" t="s">
        <v>156</v>
      </c>
      <c r="U605" s="2">
        <v>1989</v>
      </c>
      <c r="V605" s="2">
        <v>2.2000000000000002</v>
      </c>
      <c r="W605" s="38" t="s">
        <v>759</v>
      </c>
      <c r="X605" s="17">
        <f t="shared" ref="X605:X607" si="101">V605</f>
        <v>2.2000000000000002</v>
      </c>
      <c r="Y605" s="18"/>
      <c r="Z605" s="18"/>
      <c r="AA605" s="18"/>
      <c r="AB605" s="18"/>
    </row>
    <row r="606" spans="1:28" x14ac:dyDescent="0.25">
      <c r="A606" s="47" t="s">
        <v>1320</v>
      </c>
      <c r="B606" s="91" t="s">
        <v>988</v>
      </c>
      <c r="C606" s="10"/>
      <c r="D606" s="42"/>
      <c r="E606" s="78"/>
      <c r="F606" s="78"/>
      <c r="G606" s="78"/>
      <c r="H606" s="78"/>
      <c r="I606" s="78"/>
      <c r="J606" s="123"/>
      <c r="K606" s="10"/>
      <c r="L606" s="10"/>
      <c r="M606" s="13"/>
      <c r="N606" s="10"/>
      <c r="O606" s="10"/>
      <c r="P606" s="10"/>
      <c r="Q606" s="78"/>
      <c r="R606" s="78"/>
      <c r="S606" s="78"/>
      <c r="T606" s="44" t="s">
        <v>156</v>
      </c>
      <c r="U606" s="2">
        <v>1989</v>
      </c>
      <c r="V606" s="2">
        <v>2.2000000000000002</v>
      </c>
      <c r="W606" s="38" t="s">
        <v>759</v>
      </c>
      <c r="X606" s="17">
        <f t="shared" si="101"/>
        <v>2.2000000000000002</v>
      </c>
      <c r="Y606" s="18"/>
      <c r="Z606" s="18"/>
      <c r="AA606" s="18"/>
      <c r="AB606" s="18"/>
    </row>
    <row r="607" spans="1:28" ht="26.25" x14ac:dyDescent="0.25">
      <c r="A607" s="47" t="s">
        <v>1321</v>
      </c>
      <c r="B607" s="91" t="s">
        <v>989</v>
      </c>
      <c r="C607" s="10"/>
      <c r="D607" s="42"/>
      <c r="E607" s="78"/>
      <c r="F607" s="78"/>
      <c r="G607" s="78"/>
      <c r="H607" s="78"/>
      <c r="I607" s="78"/>
      <c r="J607" s="3" t="s">
        <v>1534</v>
      </c>
      <c r="K607" s="79" t="s">
        <v>1417</v>
      </c>
      <c r="L607" s="47" t="s">
        <v>894</v>
      </c>
      <c r="M607" s="13"/>
      <c r="N607" s="10"/>
      <c r="O607" s="10"/>
      <c r="P607" s="10"/>
      <c r="Q607" s="78"/>
      <c r="R607" s="78"/>
      <c r="S607" s="78"/>
      <c r="T607" s="44" t="s">
        <v>157</v>
      </c>
      <c r="U607" s="2">
        <v>1990</v>
      </c>
      <c r="V607" s="2">
        <v>1.75</v>
      </c>
      <c r="W607" s="44" t="s">
        <v>990</v>
      </c>
      <c r="X607" s="17">
        <f t="shared" si="101"/>
        <v>1.75</v>
      </c>
      <c r="Y607" s="18"/>
      <c r="Z607" s="18"/>
      <c r="AA607" s="18"/>
      <c r="AB607" s="18">
        <v>630</v>
      </c>
    </row>
    <row r="608" spans="1:28" x14ac:dyDescent="0.25">
      <c r="A608" s="99"/>
      <c r="B608" s="82"/>
      <c r="C608" s="83"/>
      <c r="D608" s="84"/>
      <c r="E608" s="85"/>
      <c r="F608" s="85"/>
      <c r="G608" s="85"/>
      <c r="H608" s="85"/>
      <c r="I608" s="85"/>
      <c r="J608" s="132"/>
      <c r="K608" s="83"/>
      <c r="L608" s="101"/>
      <c r="M608" s="41"/>
      <c r="N608" s="83"/>
      <c r="O608" s="83"/>
      <c r="P608" s="83"/>
      <c r="Q608" s="85"/>
      <c r="R608" s="85"/>
      <c r="S608" s="85"/>
      <c r="T608" s="6" t="s">
        <v>724</v>
      </c>
      <c r="U608" s="95">
        <v>1990</v>
      </c>
      <c r="V608" s="103" t="s">
        <v>761</v>
      </c>
      <c r="W608" s="44" t="s">
        <v>639</v>
      </c>
      <c r="X608" s="18"/>
      <c r="Y608" s="22">
        <v>0.36</v>
      </c>
      <c r="Z608" s="18"/>
      <c r="AA608" s="18"/>
      <c r="AB608" s="18"/>
    </row>
    <row r="609" spans="1:28" x14ac:dyDescent="0.25">
      <c r="A609" s="3"/>
      <c r="B609" s="91"/>
      <c r="C609" s="10"/>
      <c r="D609" s="42"/>
      <c r="E609" s="78"/>
      <c r="F609" s="78"/>
      <c r="G609" s="78"/>
      <c r="H609" s="78"/>
      <c r="I609" s="78"/>
      <c r="J609" s="123"/>
      <c r="K609" s="10"/>
      <c r="L609" s="10"/>
      <c r="M609" s="13"/>
      <c r="N609" s="10"/>
      <c r="O609" s="10"/>
      <c r="P609" s="10"/>
      <c r="Q609" s="78"/>
      <c r="R609" s="78"/>
      <c r="S609" s="78"/>
      <c r="T609" s="6" t="s">
        <v>991</v>
      </c>
      <c r="U609" s="95">
        <v>1990</v>
      </c>
      <c r="V609" s="104">
        <v>0.09</v>
      </c>
      <c r="W609" s="44" t="s">
        <v>639</v>
      </c>
      <c r="X609" s="18"/>
      <c r="Y609" s="18">
        <f>V609</f>
        <v>0.09</v>
      </c>
      <c r="Z609" s="18"/>
      <c r="AA609" s="18"/>
      <c r="AB609" s="18"/>
    </row>
    <row r="610" spans="1:28" x14ac:dyDescent="0.25">
      <c r="A610" s="78"/>
      <c r="B610" s="91"/>
      <c r="C610" s="10"/>
      <c r="D610" s="42"/>
      <c r="E610" s="78"/>
      <c r="F610" s="78"/>
      <c r="G610" s="78"/>
      <c r="H610" s="78"/>
      <c r="I610" s="78"/>
      <c r="J610" s="123"/>
      <c r="K610" s="10"/>
      <c r="L610" s="10"/>
      <c r="M610" s="13"/>
      <c r="N610" s="10"/>
      <c r="O610" s="10"/>
      <c r="P610" s="10"/>
      <c r="Q610" s="78"/>
      <c r="R610" s="78"/>
      <c r="S610" s="78"/>
      <c r="T610" s="6" t="s">
        <v>792</v>
      </c>
      <c r="U610" s="95">
        <v>1990</v>
      </c>
      <c r="V610" s="104">
        <v>0.15</v>
      </c>
      <c r="W610" s="44" t="s">
        <v>505</v>
      </c>
      <c r="X610" s="18"/>
      <c r="Y610" s="18">
        <f t="shared" ref="Y610:Y620" si="102">V610</f>
        <v>0.15</v>
      </c>
      <c r="Z610" s="18"/>
      <c r="AA610" s="18"/>
      <c r="AB610" s="18"/>
    </row>
    <row r="611" spans="1:28" x14ac:dyDescent="0.25">
      <c r="A611" s="78"/>
      <c r="B611" s="91"/>
      <c r="C611" s="10"/>
      <c r="D611" s="42"/>
      <c r="E611" s="78"/>
      <c r="F611" s="78"/>
      <c r="G611" s="78"/>
      <c r="H611" s="78"/>
      <c r="I611" s="78"/>
      <c r="J611" s="123"/>
      <c r="K611" s="10"/>
      <c r="L611" s="10"/>
      <c r="M611" s="13"/>
      <c r="N611" s="10"/>
      <c r="O611" s="10"/>
      <c r="P611" s="10"/>
      <c r="Q611" s="78"/>
      <c r="R611" s="78"/>
      <c r="S611" s="78"/>
      <c r="T611" s="6" t="s">
        <v>992</v>
      </c>
      <c r="U611" s="95">
        <v>1989</v>
      </c>
      <c r="V611" s="104">
        <v>0.06</v>
      </c>
      <c r="W611" s="44" t="s">
        <v>993</v>
      </c>
      <c r="X611" s="18"/>
      <c r="Y611" s="18">
        <f t="shared" si="102"/>
        <v>0.06</v>
      </c>
      <c r="Z611" s="18"/>
      <c r="AA611" s="18"/>
      <c r="AB611" s="18"/>
    </row>
    <row r="612" spans="1:28" x14ac:dyDescent="0.25">
      <c r="A612" s="78"/>
      <c r="B612" s="91"/>
      <c r="C612" s="10"/>
      <c r="D612" s="42"/>
      <c r="E612" s="78"/>
      <c r="F612" s="78"/>
      <c r="G612" s="78"/>
      <c r="H612" s="78"/>
      <c r="I612" s="78"/>
      <c r="J612" s="123"/>
      <c r="K612" s="10"/>
      <c r="L612" s="10"/>
      <c r="M612" s="13"/>
      <c r="N612" s="10"/>
      <c r="O612" s="10"/>
      <c r="P612" s="10"/>
      <c r="Q612" s="78"/>
      <c r="R612" s="78"/>
      <c r="S612" s="78"/>
      <c r="T612" s="6" t="s">
        <v>800</v>
      </c>
      <c r="U612" s="95">
        <v>1990</v>
      </c>
      <c r="V612" s="104">
        <v>0.27</v>
      </c>
      <c r="W612" s="44" t="s">
        <v>505</v>
      </c>
      <c r="X612" s="18"/>
      <c r="Y612" s="18">
        <f t="shared" si="102"/>
        <v>0.27</v>
      </c>
      <c r="Z612" s="18"/>
      <c r="AA612" s="18"/>
      <c r="AB612" s="18"/>
    </row>
    <row r="613" spans="1:28" x14ac:dyDescent="0.25">
      <c r="A613" s="78"/>
      <c r="B613" s="91"/>
      <c r="C613" s="10"/>
      <c r="D613" s="42"/>
      <c r="E613" s="78"/>
      <c r="F613" s="78"/>
      <c r="G613" s="78"/>
      <c r="H613" s="78"/>
      <c r="I613" s="78"/>
      <c r="J613" s="123"/>
      <c r="K613" s="10"/>
      <c r="L613" s="10"/>
      <c r="M613" s="13"/>
      <c r="N613" s="10"/>
      <c r="O613" s="10"/>
      <c r="P613" s="10"/>
      <c r="Q613" s="78"/>
      <c r="R613" s="78"/>
      <c r="S613" s="78"/>
      <c r="T613" s="6" t="s">
        <v>994</v>
      </c>
      <c r="U613" s="95">
        <v>1990</v>
      </c>
      <c r="V613" s="104">
        <v>0.03</v>
      </c>
      <c r="W613" s="44" t="s">
        <v>505</v>
      </c>
      <c r="X613" s="18"/>
      <c r="Y613" s="18">
        <f t="shared" si="102"/>
        <v>0.03</v>
      </c>
      <c r="Z613" s="18"/>
      <c r="AA613" s="18"/>
      <c r="AB613" s="18"/>
    </row>
    <row r="614" spans="1:28" x14ac:dyDescent="0.25">
      <c r="A614" s="3"/>
      <c r="B614" s="91"/>
      <c r="C614" s="10"/>
      <c r="D614" s="42"/>
      <c r="E614" s="78"/>
      <c r="F614" s="78"/>
      <c r="G614" s="78"/>
      <c r="H614" s="78"/>
      <c r="I614" s="78"/>
      <c r="J614" s="123"/>
      <c r="K614" s="10"/>
      <c r="L614" s="10"/>
      <c r="M614" s="13"/>
      <c r="N614" s="10"/>
      <c r="O614" s="10"/>
      <c r="P614" s="10"/>
      <c r="Q614" s="78"/>
      <c r="R614" s="78"/>
      <c r="S614" s="78"/>
      <c r="T614" s="6" t="s">
        <v>823</v>
      </c>
      <c r="U614" s="95">
        <v>1989</v>
      </c>
      <c r="V614" s="104">
        <v>0.155</v>
      </c>
      <c r="W614" s="44" t="s">
        <v>505</v>
      </c>
      <c r="X614" s="18"/>
      <c r="Y614" s="18">
        <f t="shared" si="102"/>
        <v>0.155</v>
      </c>
      <c r="Z614" s="18"/>
      <c r="AA614" s="18"/>
      <c r="AB614" s="18"/>
    </row>
    <row r="615" spans="1:28" x14ac:dyDescent="0.25">
      <c r="A615" s="3"/>
      <c r="B615" s="91"/>
      <c r="C615" s="10"/>
      <c r="D615" s="42"/>
      <c r="E615" s="78"/>
      <c r="F615" s="78"/>
      <c r="G615" s="78"/>
      <c r="H615" s="78"/>
      <c r="I615" s="78"/>
      <c r="J615" s="123"/>
      <c r="K615" s="10"/>
      <c r="L615" s="10"/>
      <c r="M615" s="13"/>
      <c r="N615" s="10"/>
      <c r="O615" s="10"/>
      <c r="P615" s="10"/>
      <c r="Q615" s="78"/>
      <c r="R615" s="78"/>
      <c r="S615" s="78"/>
      <c r="T615" s="6" t="s">
        <v>995</v>
      </c>
      <c r="U615" s="95">
        <v>1990</v>
      </c>
      <c r="V615" s="104">
        <v>0.06</v>
      </c>
      <c r="W615" s="44" t="s">
        <v>310</v>
      </c>
      <c r="X615" s="18"/>
      <c r="Y615" s="18">
        <f t="shared" si="102"/>
        <v>0.06</v>
      </c>
      <c r="Z615" s="18"/>
      <c r="AA615" s="18"/>
      <c r="AB615" s="19"/>
    </row>
    <row r="616" spans="1:28" x14ac:dyDescent="0.25">
      <c r="A616" s="3"/>
      <c r="B616" s="91"/>
      <c r="C616" s="10"/>
      <c r="D616" s="42"/>
      <c r="E616" s="78"/>
      <c r="F616" s="78"/>
      <c r="G616" s="78"/>
      <c r="H616" s="78"/>
      <c r="I616" s="78"/>
      <c r="J616" s="123"/>
      <c r="K616" s="10"/>
      <c r="L616" s="10"/>
      <c r="M616" s="13"/>
      <c r="N616" s="10"/>
      <c r="O616" s="10"/>
      <c r="P616" s="10"/>
      <c r="Q616" s="78"/>
      <c r="R616" s="78"/>
      <c r="S616" s="78"/>
      <c r="T616" s="6" t="s">
        <v>825</v>
      </c>
      <c r="U616" s="95">
        <v>1990</v>
      </c>
      <c r="V616" s="104">
        <v>0.2</v>
      </c>
      <c r="W616" s="44" t="s">
        <v>996</v>
      </c>
      <c r="X616" s="18"/>
      <c r="Y616" s="18">
        <f t="shared" si="102"/>
        <v>0.2</v>
      </c>
      <c r="Z616" s="18"/>
      <c r="AA616" s="18"/>
      <c r="AB616" s="18"/>
    </row>
    <row r="617" spans="1:28" x14ac:dyDescent="0.25">
      <c r="A617" s="3"/>
      <c r="B617" s="91"/>
      <c r="C617" s="10"/>
      <c r="D617" s="42"/>
      <c r="E617" s="78"/>
      <c r="F617" s="78"/>
      <c r="G617" s="78"/>
      <c r="H617" s="78"/>
      <c r="I617" s="78"/>
      <c r="J617" s="123"/>
      <c r="K617" s="10"/>
      <c r="L617" s="10"/>
      <c r="M617" s="13"/>
      <c r="N617" s="10"/>
      <c r="O617" s="10"/>
      <c r="P617" s="10"/>
      <c r="Q617" s="78"/>
      <c r="R617" s="78"/>
      <c r="S617" s="78"/>
      <c r="T617" s="6" t="s">
        <v>824</v>
      </c>
      <c r="U617" s="95">
        <v>1990</v>
      </c>
      <c r="V617" s="104">
        <v>0.24</v>
      </c>
      <c r="W617" s="44" t="s">
        <v>996</v>
      </c>
      <c r="X617" s="18"/>
      <c r="Y617" s="18">
        <f t="shared" si="102"/>
        <v>0.24</v>
      </c>
      <c r="Z617" s="18"/>
      <c r="AA617" s="18"/>
      <c r="AB617" s="18"/>
    </row>
    <row r="618" spans="1:28" x14ac:dyDescent="0.25">
      <c r="A618" s="3"/>
      <c r="B618" s="91"/>
      <c r="C618" s="10"/>
      <c r="D618" s="42"/>
      <c r="E618" s="78"/>
      <c r="F618" s="78"/>
      <c r="G618" s="78"/>
      <c r="H618" s="78"/>
      <c r="I618" s="78"/>
      <c r="J618" s="123"/>
      <c r="K618" s="10"/>
      <c r="L618" s="10"/>
      <c r="M618" s="13"/>
      <c r="N618" s="10"/>
      <c r="O618" s="10"/>
      <c r="P618" s="10"/>
      <c r="Q618" s="78"/>
      <c r="R618" s="78"/>
      <c r="S618" s="78"/>
      <c r="T618" s="6" t="s">
        <v>997</v>
      </c>
      <c r="U618" s="95">
        <v>1990</v>
      </c>
      <c r="V618" s="103" t="s">
        <v>791</v>
      </c>
      <c r="W618" s="44" t="s">
        <v>996</v>
      </c>
      <c r="X618" s="18"/>
      <c r="Y618" s="22">
        <v>0.21</v>
      </c>
      <c r="Z618" s="18"/>
      <c r="AA618" s="18"/>
      <c r="AB618" s="18"/>
    </row>
    <row r="619" spans="1:28" x14ac:dyDescent="0.25">
      <c r="A619" s="3"/>
      <c r="B619" s="91"/>
      <c r="C619" s="10"/>
      <c r="D619" s="42"/>
      <c r="E619" s="78"/>
      <c r="F619" s="78"/>
      <c r="G619" s="78"/>
      <c r="H619" s="78"/>
      <c r="I619" s="78"/>
      <c r="J619" s="123"/>
      <c r="K619" s="10"/>
      <c r="L619" s="10"/>
      <c r="M619" s="13"/>
      <c r="N619" s="10"/>
      <c r="O619" s="10"/>
      <c r="P619" s="10"/>
      <c r="Q619" s="78"/>
      <c r="R619" s="78"/>
      <c r="S619" s="78"/>
      <c r="T619" s="6" t="s">
        <v>998</v>
      </c>
      <c r="U619" s="95">
        <v>1990</v>
      </c>
      <c r="V619" s="103" t="s">
        <v>910</v>
      </c>
      <c r="W619" s="44" t="s">
        <v>996</v>
      </c>
      <c r="X619" s="18"/>
      <c r="Y619" s="22">
        <v>0.1</v>
      </c>
      <c r="Z619" s="18"/>
      <c r="AA619" s="18"/>
      <c r="AB619" s="18"/>
    </row>
    <row r="620" spans="1:28" x14ac:dyDescent="0.25">
      <c r="A620" s="3"/>
      <c r="B620" s="91"/>
      <c r="C620" s="10"/>
      <c r="D620" s="42"/>
      <c r="E620" s="78"/>
      <c r="F620" s="78"/>
      <c r="G620" s="78"/>
      <c r="H620" s="78"/>
      <c r="I620" s="78"/>
      <c r="J620" s="123"/>
      <c r="K620" s="10"/>
      <c r="L620" s="10"/>
      <c r="M620" s="13"/>
      <c r="N620" s="10"/>
      <c r="O620" s="10"/>
      <c r="P620" s="10"/>
      <c r="Q620" s="78"/>
      <c r="R620" s="78"/>
      <c r="S620" s="78"/>
      <c r="T620" s="6" t="s">
        <v>999</v>
      </c>
      <c r="U620" s="95">
        <v>1990</v>
      </c>
      <c r="V620" s="104">
        <v>0.12</v>
      </c>
      <c r="W620" s="44" t="s">
        <v>996</v>
      </c>
      <c r="X620" s="18"/>
      <c r="Y620" s="18">
        <f t="shared" si="102"/>
        <v>0.12</v>
      </c>
      <c r="Z620" s="18"/>
      <c r="AA620" s="18"/>
      <c r="AB620" s="18"/>
    </row>
    <row r="621" spans="1:28" x14ac:dyDescent="0.25">
      <c r="A621" s="3"/>
      <c r="B621" s="91"/>
      <c r="C621" s="10"/>
      <c r="D621" s="42"/>
      <c r="E621" s="78"/>
      <c r="F621" s="78"/>
      <c r="G621" s="78"/>
      <c r="H621" s="78"/>
      <c r="I621" s="78"/>
      <c r="J621" s="123"/>
      <c r="K621" s="10"/>
      <c r="L621" s="10"/>
      <c r="M621" s="13"/>
      <c r="N621" s="10"/>
      <c r="O621" s="10"/>
      <c r="P621" s="10"/>
      <c r="Q621" s="78"/>
      <c r="R621" s="78"/>
      <c r="S621" s="78"/>
      <c r="T621" s="6" t="s">
        <v>1404</v>
      </c>
      <c r="U621" s="95">
        <v>2015</v>
      </c>
      <c r="V621" s="104">
        <v>0.14000000000000001</v>
      </c>
      <c r="W621" s="44" t="s">
        <v>1403</v>
      </c>
      <c r="X621" s="18"/>
      <c r="Y621" s="18">
        <f t="shared" ref="Y621" si="103">V621</f>
        <v>0.14000000000000001</v>
      </c>
      <c r="Z621" s="18"/>
      <c r="AA621" s="18"/>
      <c r="AB621" s="18"/>
    </row>
    <row r="622" spans="1:28" ht="26.25" x14ac:dyDescent="0.25">
      <c r="A622" s="47" t="s">
        <v>1322</v>
      </c>
      <c r="B622" s="91"/>
      <c r="C622" s="10"/>
      <c r="D622" s="42"/>
      <c r="E622" s="78"/>
      <c r="F622" s="78"/>
      <c r="G622" s="78"/>
      <c r="H622" s="78"/>
      <c r="I622" s="78"/>
      <c r="J622" s="3" t="s">
        <v>1494</v>
      </c>
      <c r="K622" s="79" t="s">
        <v>1413</v>
      </c>
      <c r="L622" s="47" t="s">
        <v>22</v>
      </c>
      <c r="M622" s="13"/>
      <c r="N622" s="10"/>
      <c r="O622" s="10"/>
      <c r="P622" s="10"/>
      <c r="Q622" s="78"/>
      <c r="R622" s="78"/>
      <c r="S622" s="78"/>
      <c r="T622" s="80" t="s">
        <v>158</v>
      </c>
      <c r="U622" s="2">
        <v>1991</v>
      </c>
      <c r="V622" s="47" t="s">
        <v>238</v>
      </c>
      <c r="W622" s="44" t="s">
        <v>759</v>
      </c>
      <c r="X622" s="17">
        <v>0.64</v>
      </c>
      <c r="Y622" s="18"/>
      <c r="Z622" s="18"/>
      <c r="AA622" s="18"/>
      <c r="AB622" s="18">
        <v>800</v>
      </c>
    </row>
    <row r="623" spans="1:28" x14ac:dyDescent="0.25">
      <c r="A623" s="3"/>
      <c r="B623" s="91"/>
      <c r="C623" s="10"/>
      <c r="D623" s="42"/>
      <c r="E623" s="78"/>
      <c r="F623" s="78"/>
      <c r="G623" s="78"/>
      <c r="H623" s="78"/>
      <c r="I623" s="78"/>
      <c r="J623" s="123"/>
      <c r="K623" s="10"/>
      <c r="L623" s="10"/>
      <c r="M623" s="13"/>
      <c r="N623" s="10"/>
      <c r="O623" s="10"/>
      <c r="P623" s="10"/>
      <c r="Q623" s="78"/>
      <c r="R623" s="78"/>
      <c r="S623" s="78"/>
      <c r="T623" s="6" t="s">
        <v>1000</v>
      </c>
      <c r="U623" s="95">
        <v>1991</v>
      </c>
      <c r="V623" s="104">
        <v>7.0000000000000007E-2</v>
      </c>
      <c r="W623" s="44" t="s">
        <v>310</v>
      </c>
      <c r="X623" s="18"/>
      <c r="Y623" s="18">
        <f>V623</f>
        <v>7.0000000000000007E-2</v>
      </c>
      <c r="Z623" s="18"/>
      <c r="AA623" s="18"/>
      <c r="AB623" s="19"/>
    </row>
    <row r="624" spans="1:28" x14ac:dyDescent="0.25">
      <c r="A624" s="3"/>
      <c r="B624" s="91"/>
      <c r="C624" s="10"/>
      <c r="D624" s="42"/>
      <c r="E624" s="78"/>
      <c r="F624" s="78"/>
      <c r="G624" s="78"/>
      <c r="H624" s="78"/>
      <c r="I624" s="78"/>
      <c r="J624" s="123"/>
      <c r="K624" s="10"/>
      <c r="L624" s="10"/>
      <c r="M624" s="13"/>
      <c r="N624" s="10"/>
      <c r="O624" s="10"/>
      <c r="P624" s="10"/>
      <c r="Q624" s="78"/>
      <c r="R624" s="78"/>
      <c r="S624" s="78"/>
      <c r="T624" s="6" t="s">
        <v>1001</v>
      </c>
      <c r="U624" s="95">
        <v>1991</v>
      </c>
      <c r="V624" s="104">
        <v>7.2999999999999995E-2</v>
      </c>
      <c r="W624" s="44" t="s">
        <v>310</v>
      </c>
      <c r="X624" s="18"/>
      <c r="Y624" s="18">
        <f t="shared" ref="Y624:Y629" si="104">V624</f>
        <v>7.2999999999999995E-2</v>
      </c>
      <c r="Z624" s="18"/>
      <c r="AA624" s="18"/>
      <c r="AB624" s="18"/>
    </row>
    <row r="625" spans="1:28" x14ac:dyDescent="0.25">
      <c r="A625" s="3"/>
      <c r="B625" s="91"/>
      <c r="C625" s="10"/>
      <c r="D625" s="42"/>
      <c r="E625" s="78"/>
      <c r="F625" s="78"/>
      <c r="G625" s="78"/>
      <c r="H625" s="78"/>
      <c r="I625" s="78"/>
      <c r="J625" s="123"/>
      <c r="K625" s="10"/>
      <c r="L625" s="10"/>
      <c r="M625" s="13"/>
      <c r="N625" s="10"/>
      <c r="O625" s="10"/>
      <c r="P625" s="10"/>
      <c r="Q625" s="78"/>
      <c r="R625" s="78"/>
      <c r="S625" s="78"/>
      <c r="T625" s="6" t="s">
        <v>912</v>
      </c>
      <c r="U625" s="95">
        <v>1991</v>
      </c>
      <c r="V625" s="104">
        <v>3.5000000000000003E-2</v>
      </c>
      <c r="W625" s="44" t="s">
        <v>310</v>
      </c>
      <c r="X625" s="18"/>
      <c r="Y625" s="18">
        <f t="shared" si="104"/>
        <v>3.5000000000000003E-2</v>
      </c>
      <c r="Z625" s="18"/>
      <c r="AA625" s="18"/>
      <c r="AB625" s="18"/>
    </row>
    <row r="626" spans="1:28" x14ac:dyDescent="0.25">
      <c r="A626" s="3"/>
      <c r="B626" s="91"/>
      <c r="C626" s="10"/>
      <c r="D626" s="42"/>
      <c r="E626" s="78"/>
      <c r="F626" s="78"/>
      <c r="G626" s="78"/>
      <c r="H626" s="78"/>
      <c r="I626" s="78"/>
      <c r="J626" s="123"/>
      <c r="K626" s="10"/>
      <c r="L626" s="10"/>
      <c r="M626" s="13"/>
      <c r="N626" s="10"/>
      <c r="O626" s="10"/>
      <c r="P626" s="10"/>
      <c r="Q626" s="78"/>
      <c r="R626" s="78"/>
      <c r="S626" s="78"/>
      <c r="T626" s="6" t="s">
        <v>842</v>
      </c>
      <c r="U626" s="95">
        <v>1991</v>
      </c>
      <c r="V626" s="104">
        <v>7.0000000000000007E-2</v>
      </c>
      <c r="W626" s="44" t="s">
        <v>339</v>
      </c>
      <c r="X626" s="18"/>
      <c r="Y626" s="18">
        <f t="shared" si="104"/>
        <v>7.0000000000000007E-2</v>
      </c>
      <c r="Z626" s="18"/>
      <c r="AA626" s="18"/>
      <c r="AB626" s="18"/>
    </row>
    <row r="627" spans="1:28" x14ac:dyDescent="0.25">
      <c r="A627" s="3"/>
      <c r="B627" s="91"/>
      <c r="C627" s="10"/>
      <c r="D627" s="42"/>
      <c r="E627" s="78"/>
      <c r="F627" s="78"/>
      <c r="G627" s="78"/>
      <c r="H627" s="78"/>
      <c r="I627" s="78"/>
      <c r="J627" s="123"/>
      <c r="K627" s="10"/>
      <c r="L627" s="10"/>
      <c r="M627" s="13"/>
      <c r="N627" s="10"/>
      <c r="O627" s="10"/>
      <c r="P627" s="10"/>
      <c r="Q627" s="78"/>
      <c r="R627" s="78"/>
      <c r="S627" s="78"/>
      <c r="T627" s="6" t="s">
        <v>1002</v>
      </c>
      <c r="U627" s="95">
        <v>1991</v>
      </c>
      <c r="V627" s="104">
        <v>0.05</v>
      </c>
      <c r="W627" s="44" t="s">
        <v>339</v>
      </c>
      <c r="X627" s="18"/>
      <c r="Y627" s="18">
        <f t="shared" si="104"/>
        <v>0.05</v>
      </c>
      <c r="Z627" s="18"/>
      <c r="AA627" s="18"/>
      <c r="AB627" s="18"/>
    </row>
    <row r="628" spans="1:28" x14ac:dyDescent="0.25">
      <c r="A628" s="99"/>
      <c r="B628" s="91"/>
      <c r="C628" s="10"/>
      <c r="D628" s="42"/>
      <c r="E628" s="78"/>
      <c r="F628" s="78"/>
      <c r="G628" s="78"/>
      <c r="H628" s="78"/>
      <c r="I628" s="78"/>
      <c r="J628" s="123"/>
      <c r="K628" s="10"/>
      <c r="L628" s="10"/>
      <c r="M628" s="13"/>
      <c r="N628" s="10"/>
      <c r="O628" s="10"/>
      <c r="P628" s="10"/>
      <c r="Q628" s="78"/>
      <c r="R628" s="78"/>
      <c r="S628" s="78"/>
      <c r="T628" s="6" t="s">
        <v>1003</v>
      </c>
      <c r="U628" s="95">
        <v>1991</v>
      </c>
      <c r="V628" s="103" t="s">
        <v>659</v>
      </c>
      <c r="W628" s="44" t="s">
        <v>339</v>
      </c>
      <c r="X628" s="18"/>
      <c r="Y628" s="22">
        <v>0.2</v>
      </c>
      <c r="Z628" s="18"/>
      <c r="AA628" s="18"/>
      <c r="AB628" s="18"/>
    </row>
    <row r="629" spans="1:28" x14ac:dyDescent="0.25">
      <c r="A629" s="78"/>
      <c r="B629" s="91"/>
      <c r="C629" s="10"/>
      <c r="D629" s="42"/>
      <c r="E629" s="78"/>
      <c r="F629" s="78"/>
      <c r="G629" s="78"/>
      <c r="H629" s="78"/>
      <c r="I629" s="78"/>
      <c r="J629" s="123"/>
      <c r="K629" s="10"/>
      <c r="L629" s="10"/>
      <c r="M629" s="13"/>
      <c r="N629" s="10"/>
      <c r="O629" s="10"/>
      <c r="P629" s="10"/>
      <c r="Q629" s="78"/>
      <c r="R629" s="78"/>
      <c r="S629" s="78"/>
      <c r="T629" s="6" t="s">
        <v>1004</v>
      </c>
      <c r="U629" s="95">
        <v>1991</v>
      </c>
      <c r="V629" s="104">
        <v>7.0000000000000007E-2</v>
      </c>
      <c r="W629" s="44" t="s">
        <v>339</v>
      </c>
      <c r="X629" s="18"/>
      <c r="Y629" s="18">
        <f t="shared" si="104"/>
        <v>7.0000000000000007E-2</v>
      </c>
      <c r="Z629" s="18"/>
      <c r="AA629" s="18"/>
      <c r="AB629" s="18"/>
    </row>
    <row r="630" spans="1:28" ht="26.25" x14ac:dyDescent="0.25">
      <c r="A630" s="47" t="s">
        <v>1323</v>
      </c>
      <c r="B630" s="91"/>
      <c r="C630" s="10"/>
      <c r="D630" s="42"/>
      <c r="E630" s="78"/>
      <c r="F630" s="78"/>
      <c r="G630" s="78"/>
      <c r="H630" s="78"/>
      <c r="I630" s="78"/>
      <c r="J630" s="3" t="s">
        <v>1495</v>
      </c>
      <c r="K630" s="79" t="s">
        <v>1413</v>
      </c>
      <c r="L630" s="47" t="s">
        <v>1372</v>
      </c>
      <c r="M630" s="13"/>
      <c r="N630" s="10"/>
      <c r="O630" s="10"/>
      <c r="P630" s="10"/>
      <c r="Q630" s="78"/>
      <c r="R630" s="78"/>
      <c r="S630" s="78"/>
      <c r="T630" s="80" t="s">
        <v>159</v>
      </c>
      <c r="U630" s="2">
        <v>1990</v>
      </c>
      <c r="V630" s="2">
        <v>0.35</v>
      </c>
      <c r="W630" s="44" t="s">
        <v>783</v>
      </c>
      <c r="X630" s="17">
        <f>V630</f>
        <v>0.35</v>
      </c>
      <c r="Y630" s="18"/>
      <c r="Z630" s="18"/>
      <c r="AA630" s="18"/>
      <c r="AB630" s="18">
        <v>650</v>
      </c>
    </row>
    <row r="631" spans="1:28" x14ac:dyDescent="0.25">
      <c r="A631" s="78"/>
      <c r="B631" s="91"/>
      <c r="C631" s="10"/>
      <c r="D631" s="42"/>
      <c r="E631" s="78"/>
      <c r="F631" s="78"/>
      <c r="G631" s="78"/>
      <c r="H631" s="78"/>
      <c r="I631" s="78"/>
      <c r="J631" s="123"/>
      <c r="K631" s="10"/>
      <c r="L631" s="10"/>
      <c r="M631" s="13"/>
      <c r="N631" s="10"/>
      <c r="O631" s="10"/>
      <c r="P631" s="10"/>
      <c r="Q631" s="78"/>
      <c r="R631" s="78"/>
      <c r="S631" s="78"/>
      <c r="T631" s="6" t="s">
        <v>1005</v>
      </c>
      <c r="U631" s="95">
        <v>1965</v>
      </c>
      <c r="V631" s="104">
        <v>0.15</v>
      </c>
      <c r="W631" s="44" t="s">
        <v>309</v>
      </c>
      <c r="X631" s="18"/>
      <c r="Y631" s="18">
        <f>V631</f>
        <v>0.15</v>
      </c>
      <c r="Z631" s="18"/>
      <c r="AA631" s="18"/>
      <c r="AB631" s="18"/>
    </row>
    <row r="632" spans="1:28" x14ac:dyDescent="0.25">
      <c r="A632" s="78"/>
      <c r="B632" s="91"/>
      <c r="C632" s="10"/>
      <c r="D632" s="42"/>
      <c r="E632" s="78"/>
      <c r="F632" s="78"/>
      <c r="G632" s="78"/>
      <c r="H632" s="78"/>
      <c r="I632" s="78"/>
      <c r="J632" s="123"/>
      <c r="K632" s="10"/>
      <c r="L632" s="10"/>
      <c r="M632" s="13"/>
      <c r="N632" s="10"/>
      <c r="O632" s="10"/>
      <c r="P632" s="10"/>
      <c r="Q632" s="78"/>
      <c r="R632" s="78"/>
      <c r="S632" s="78"/>
      <c r="T632" s="6" t="s">
        <v>1006</v>
      </c>
      <c r="U632" s="95">
        <v>1965</v>
      </c>
      <c r="V632" s="104">
        <v>0.16</v>
      </c>
      <c r="W632" s="44" t="s">
        <v>354</v>
      </c>
      <c r="X632" s="18"/>
      <c r="Y632" s="18">
        <f t="shared" ref="Y632:Y640" si="105">V632</f>
        <v>0.16</v>
      </c>
      <c r="Z632" s="18"/>
      <c r="AA632" s="18"/>
      <c r="AB632" s="18"/>
    </row>
    <row r="633" spans="1:28" x14ac:dyDescent="0.25">
      <c r="A633" s="3"/>
      <c r="B633" s="91"/>
      <c r="C633" s="10"/>
      <c r="D633" s="42"/>
      <c r="E633" s="78"/>
      <c r="F633" s="78"/>
      <c r="G633" s="78"/>
      <c r="H633" s="78"/>
      <c r="I633" s="78"/>
      <c r="J633" s="123"/>
      <c r="K633" s="10"/>
      <c r="L633" s="10"/>
      <c r="M633" s="13"/>
      <c r="N633" s="10"/>
      <c r="O633" s="10"/>
      <c r="P633" s="10"/>
      <c r="Q633" s="78"/>
      <c r="R633" s="78"/>
      <c r="S633" s="78"/>
      <c r="T633" s="6" t="s">
        <v>1007</v>
      </c>
      <c r="U633" s="95">
        <v>1973</v>
      </c>
      <c r="V633" s="104">
        <v>0.125</v>
      </c>
      <c r="W633" s="44" t="s">
        <v>354</v>
      </c>
      <c r="X633" s="18"/>
      <c r="Y633" s="18">
        <f t="shared" si="105"/>
        <v>0.125</v>
      </c>
      <c r="Z633" s="18"/>
      <c r="AA633" s="18"/>
      <c r="AB633" s="18"/>
    </row>
    <row r="634" spans="1:28" x14ac:dyDescent="0.25">
      <c r="A634" s="3"/>
      <c r="B634" s="91"/>
      <c r="C634" s="10"/>
      <c r="D634" s="42"/>
      <c r="E634" s="78"/>
      <c r="F634" s="78"/>
      <c r="G634" s="78"/>
      <c r="H634" s="78"/>
      <c r="I634" s="78"/>
      <c r="J634" s="123"/>
      <c r="K634" s="10"/>
      <c r="L634" s="10"/>
      <c r="M634" s="13"/>
      <c r="N634" s="10"/>
      <c r="O634" s="10"/>
      <c r="P634" s="10"/>
      <c r="Q634" s="78"/>
      <c r="R634" s="78"/>
      <c r="S634" s="78"/>
      <c r="T634" s="6" t="s">
        <v>828</v>
      </c>
      <c r="U634" s="95">
        <v>1965</v>
      </c>
      <c r="V634" s="104">
        <v>0.10199999999999999</v>
      </c>
      <c r="W634" s="44" t="s">
        <v>293</v>
      </c>
      <c r="X634" s="18"/>
      <c r="Y634" s="18">
        <f t="shared" si="105"/>
        <v>0.10199999999999999</v>
      </c>
      <c r="Z634" s="18"/>
      <c r="AA634" s="18"/>
      <c r="AB634" s="19"/>
    </row>
    <row r="635" spans="1:28" x14ac:dyDescent="0.25">
      <c r="A635" s="3"/>
      <c r="B635" s="91"/>
      <c r="C635" s="10"/>
      <c r="D635" s="42"/>
      <c r="E635" s="78"/>
      <c r="F635" s="78"/>
      <c r="G635" s="78"/>
      <c r="H635" s="78"/>
      <c r="I635" s="78"/>
      <c r="J635" s="123"/>
      <c r="K635" s="10"/>
      <c r="L635" s="10"/>
      <c r="M635" s="13"/>
      <c r="N635" s="10"/>
      <c r="O635" s="10"/>
      <c r="P635" s="10"/>
      <c r="Q635" s="78"/>
      <c r="R635" s="78"/>
      <c r="S635" s="78"/>
      <c r="T635" s="6" t="s">
        <v>1008</v>
      </c>
      <c r="U635" s="95">
        <v>1965</v>
      </c>
      <c r="V635" s="104">
        <v>0.09</v>
      </c>
      <c r="W635" s="44" t="s">
        <v>586</v>
      </c>
      <c r="X635" s="18"/>
      <c r="Y635" s="18">
        <f t="shared" si="105"/>
        <v>0.09</v>
      </c>
      <c r="Z635" s="18"/>
      <c r="AA635" s="18"/>
      <c r="AB635" s="18"/>
    </row>
    <row r="636" spans="1:28" x14ac:dyDescent="0.25">
      <c r="A636" s="99"/>
      <c r="B636" s="91"/>
      <c r="C636" s="10"/>
      <c r="D636" s="42"/>
      <c r="E636" s="78"/>
      <c r="F636" s="78"/>
      <c r="G636" s="78"/>
      <c r="H636" s="78"/>
      <c r="I636" s="78"/>
      <c r="J636" s="123"/>
      <c r="K636" s="10"/>
      <c r="L636" s="10"/>
      <c r="M636" s="13"/>
      <c r="N636" s="10"/>
      <c r="O636" s="10"/>
      <c r="P636" s="10"/>
      <c r="Q636" s="78"/>
      <c r="R636" s="78"/>
      <c r="S636" s="78"/>
      <c r="T636" s="6" t="s">
        <v>1009</v>
      </c>
      <c r="U636" s="95">
        <v>1965</v>
      </c>
      <c r="V636" s="104">
        <v>0.05</v>
      </c>
      <c r="W636" s="44" t="s">
        <v>919</v>
      </c>
      <c r="X636" s="18"/>
      <c r="Y636" s="18">
        <f t="shared" si="105"/>
        <v>0.05</v>
      </c>
      <c r="Z636" s="18"/>
      <c r="AA636" s="18"/>
      <c r="AB636" s="18"/>
    </row>
    <row r="637" spans="1:28" x14ac:dyDescent="0.25">
      <c r="A637" s="78"/>
      <c r="B637" s="91"/>
      <c r="C637" s="10"/>
      <c r="D637" s="42"/>
      <c r="E637" s="78"/>
      <c r="F637" s="78"/>
      <c r="G637" s="78"/>
      <c r="H637" s="78"/>
      <c r="I637" s="78"/>
      <c r="J637" s="123"/>
      <c r="K637" s="10"/>
      <c r="L637" s="10"/>
      <c r="M637" s="13"/>
      <c r="N637" s="10"/>
      <c r="O637" s="10"/>
      <c r="P637" s="10"/>
      <c r="Q637" s="78"/>
      <c r="R637" s="78"/>
      <c r="S637" s="78"/>
      <c r="T637" s="6" t="s">
        <v>1000</v>
      </c>
      <c r="U637" s="95">
        <v>1969</v>
      </c>
      <c r="V637" s="104">
        <v>0.19500000000000001</v>
      </c>
      <c r="W637" s="44" t="s">
        <v>344</v>
      </c>
      <c r="X637" s="18"/>
      <c r="Y637" s="18">
        <f t="shared" si="105"/>
        <v>0.19500000000000001</v>
      </c>
      <c r="Z637" s="18"/>
      <c r="AA637" s="18"/>
      <c r="AB637" s="18"/>
    </row>
    <row r="638" spans="1:28" x14ac:dyDescent="0.25">
      <c r="A638" s="78"/>
      <c r="B638" s="91"/>
      <c r="C638" s="10"/>
      <c r="D638" s="42"/>
      <c r="E638" s="78"/>
      <c r="F638" s="78"/>
      <c r="G638" s="78"/>
      <c r="H638" s="78"/>
      <c r="I638" s="78"/>
      <c r="J638" s="123"/>
      <c r="K638" s="10"/>
      <c r="L638" s="10"/>
      <c r="M638" s="13"/>
      <c r="N638" s="10"/>
      <c r="O638" s="10"/>
      <c r="P638" s="10"/>
      <c r="Q638" s="78"/>
      <c r="R638" s="78"/>
      <c r="S638" s="78"/>
      <c r="T638" s="6" t="s">
        <v>1010</v>
      </c>
      <c r="U638" s="95">
        <v>1967</v>
      </c>
      <c r="V638" s="104">
        <v>0.12</v>
      </c>
      <c r="W638" s="44" t="s">
        <v>354</v>
      </c>
      <c r="X638" s="18"/>
      <c r="Y638" s="18">
        <f t="shared" si="105"/>
        <v>0.12</v>
      </c>
      <c r="Z638" s="18"/>
      <c r="AA638" s="18"/>
      <c r="AB638" s="18"/>
    </row>
    <row r="639" spans="1:28" x14ac:dyDescent="0.25">
      <c r="A639" s="78"/>
      <c r="B639" s="91"/>
      <c r="C639" s="10"/>
      <c r="D639" s="42"/>
      <c r="E639" s="78"/>
      <c r="F639" s="78"/>
      <c r="G639" s="78"/>
      <c r="H639" s="78"/>
      <c r="I639" s="78"/>
      <c r="J639" s="123"/>
      <c r="K639" s="10"/>
      <c r="L639" s="10"/>
      <c r="M639" s="13"/>
      <c r="N639" s="10"/>
      <c r="O639" s="10"/>
      <c r="P639" s="10"/>
      <c r="Q639" s="78"/>
      <c r="R639" s="78"/>
      <c r="S639" s="78"/>
      <c r="T639" s="6" t="s">
        <v>1011</v>
      </c>
      <c r="U639" s="95">
        <v>1967</v>
      </c>
      <c r="V639" s="104">
        <v>5.6000000000000001E-2</v>
      </c>
      <c r="W639" s="44" t="s">
        <v>354</v>
      </c>
      <c r="X639" s="18"/>
      <c r="Y639" s="18">
        <f t="shared" si="105"/>
        <v>5.6000000000000001E-2</v>
      </c>
      <c r="Z639" s="18"/>
      <c r="AA639" s="18"/>
      <c r="AB639" s="18"/>
    </row>
    <row r="640" spans="1:28" x14ac:dyDescent="0.25">
      <c r="A640" s="3"/>
      <c r="B640" s="91"/>
      <c r="C640" s="10"/>
      <c r="D640" s="42"/>
      <c r="E640" s="78"/>
      <c r="F640" s="78"/>
      <c r="G640" s="78"/>
      <c r="H640" s="78"/>
      <c r="I640" s="78"/>
      <c r="J640" s="123"/>
      <c r="K640" s="10"/>
      <c r="L640" s="10"/>
      <c r="M640" s="13"/>
      <c r="N640" s="10"/>
      <c r="O640" s="10"/>
      <c r="P640" s="10"/>
      <c r="Q640" s="78"/>
      <c r="R640" s="78"/>
      <c r="S640" s="78"/>
      <c r="T640" s="6" t="s">
        <v>1012</v>
      </c>
      <c r="U640" s="95">
        <v>1967</v>
      </c>
      <c r="V640" s="104">
        <v>8.2000000000000003E-2</v>
      </c>
      <c r="W640" s="44" t="s">
        <v>354</v>
      </c>
      <c r="X640" s="18"/>
      <c r="Y640" s="18">
        <f t="shared" si="105"/>
        <v>8.2000000000000003E-2</v>
      </c>
      <c r="Z640" s="18"/>
      <c r="AA640" s="18"/>
      <c r="AB640" s="18"/>
    </row>
    <row r="641" spans="1:28" ht="26.25" x14ac:dyDescent="0.25">
      <c r="A641" s="47" t="s">
        <v>1324</v>
      </c>
      <c r="B641" s="91"/>
      <c r="C641" s="10"/>
      <c r="D641" s="42"/>
      <c r="E641" s="78"/>
      <c r="F641" s="78"/>
      <c r="G641" s="78"/>
      <c r="H641" s="78"/>
      <c r="I641" s="78"/>
      <c r="J641" s="3" t="s">
        <v>1496</v>
      </c>
      <c r="K641" s="79" t="s">
        <v>1413</v>
      </c>
      <c r="L641" s="81" t="s">
        <v>1419</v>
      </c>
      <c r="M641" s="13"/>
      <c r="N641" s="10"/>
      <c r="O641" s="10"/>
      <c r="P641" s="10"/>
      <c r="Q641" s="78"/>
      <c r="R641" s="78"/>
      <c r="S641" s="78"/>
      <c r="T641" s="80" t="s">
        <v>160</v>
      </c>
      <c r="U641" s="2">
        <v>1965</v>
      </c>
      <c r="V641" s="2">
        <v>0.59</v>
      </c>
      <c r="W641" s="44" t="s">
        <v>206</v>
      </c>
      <c r="X641" s="17">
        <f>V641</f>
        <v>0.59</v>
      </c>
      <c r="Y641" s="18"/>
      <c r="Z641" s="18"/>
      <c r="AA641" s="18"/>
      <c r="AB641" s="18">
        <v>650</v>
      </c>
    </row>
    <row r="642" spans="1:28" x14ac:dyDescent="0.25">
      <c r="A642" s="3"/>
      <c r="B642" s="91"/>
      <c r="C642" s="10"/>
      <c r="D642" s="42"/>
      <c r="E642" s="78"/>
      <c r="F642" s="78"/>
      <c r="G642" s="78"/>
      <c r="H642" s="78"/>
      <c r="I642" s="78"/>
      <c r="J642" s="123"/>
      <c r="K642" s="10"/>
      <c r="L642" s="10"/>
      <c r="M642" s="13"/>
      <c r="N642" s="10"/>
      <c r="O642" s="10"/>
      <c r="P642" s="10"/>
      <c r="Q642" s="78"/>
      <c r="R642" s="78"/>
      <c r="S642" s="78"/>
      <c r="T642" s="6" t="s">
        <v>1013</v>
      </c>
      <c r="U642" s="95">
        <v>1965</v>
      </c>
      <c r="V642" s="103" t="s">
        <v>839</v>
      </c>
      <c r="W642" s="44" t="s">
        <v>1014</v>
      </c>
      <c r="X642" s="18"/>
      <c r="Y642" s="22">
        <v>0.16</v>
      </c>
      <c r="Z642" s="18"/>
      <c r="AA642" s="18"/>
      <c r="AB642" s="19"/>
    </row>
    <row r="643" spans="1:28" x14ac:dyDescent="0.25">
      <c r="A643" s="3"/>
      <c r="B643" s="91"/>
      <c r="C643" s="10"/>
      <c r="D643" s="42"/>
      <c r="E643" s="78"/>
      <c r="F643" s="78"/>
      <c r="G643" s="78"/>
      <c r="H643" s="78"/>
      <c r="I643" s="78"/>
      <c r="J643" s="123"/>
      <c r="K643" s="10"/>
      <c r="L643" s="10"/>
      <c r="M643" s="13"/>
      <c r="N643" s="10"/>
      <c r="O643" s="10"/>
      <c r="P643" s="10"/>
      <c r="Q643" s="78"/>
      <c r="R643" s="78"/>
      <c r="S643" s="78"/>
      <c r="T643" s="6" t="s">
        <v>1015</v>
      </c>
      <c r="U643" s="95">
        <v>1977</v>
      </c>
      <c r="V643" s="103" t="s">
        <v>839</v>
      </c>
      <c r="W643" s="44" t="s">
        <v>339</v>
      </c>
      <c r="X643" s="18"/>
      <c r="Y643" s="22">
        <v>0.16</v>
      </c>
      <c r="Z643" s="18"/>
      <c r="AA643" s="18"/>
      <c r="AB643" s="18"/>
    </row>
    <row r="644" spans="1:28" x14ac:dyDescent="0.25">
      <c r="A644" s="3"/>
      <c r="B644" s="91"/>
      <c r="C644" s="10"/>
      <c r="D644" s="42"/>
      <c r="E644" s="78"/>
      <c r="F644" s="78"/>
      <c r="G644" s="78"/>
      <c r="H644" s="78"/>
      <c r="I644" s="78"/>
      <c r="J644" s="123"/>
      <c r="K644" s="10"/>
      <c r="L644" s="10"/>
      <c r="M644" s="13"/>
      <c r="N644" s="10"/>
      <c r="O644" s="10"/>
      <c r="P644" s="10"/>
      <c r="Q644" s="78"/>
      <c r="R644" s="78"/>
      <c r="S644" s="78"/>
      <c r="T644" s="6" t="s">
        <v>995</v>
      </c>
      <c r="U644" s="95">
        <v>2007</v>
      </c>
      <c r="V644" s="104">
        <v>0.2</v>
      </c>
      <c r="W644" s="44" t="s">
        <v>633</v>
      </c>
      <c r="X644" s="18"/>
      <c r="Y644" s="18">
        <f>V644</f>
        <v>0.2</v>
      </c>
      <c r="Z644" s="18"/>
      <c r="AA644" s="18"/>
      <c r="AB644" s="18"/>
    </row>
    <row r="645" spans="1:28" x14ac:dyDescent="0.25">
      <c r="A645" s="3"/>
      <c r="B645" s="91"/>
      <c r="C645" s="10"/>
      <c r="D645" s="42"/>
      <c r="E645" s="78"/>
      <c r="F645" s="78"/>
      <c r="G645" s="78"/>
      <c r="H645" s="78"/>
      <c r="I645" s="78"/>
      <c r="J645" s="123"/>
      <c r="K645" s="10"/>
      <c r="L645" s="10"/>
      <c r="M645" s="13"/>
      <c r="N645" s="10"/>
      <c r="O645" s="10"/>
      <c r="P645" s="10"/>
      <c r="Q645" s="78"/>
      <c r="R645" s="78"/>
      <c r="S645" s="78"/>
      <c r="T645" s="6" t="s">
        <v>1016</v>
      </c>
      <c r="U645" s="95">
        <v>1977</v>
      </c>
      <c r="V645" s="104">
        <v>0.12</v>
      </c>
      <c r="W645" s="44" t="s">
        <v>344</v>
      </c>
      <c r="X645" s="18"/>
      <c r="Y645" s="18">
        <f t="shared" ref="Y645:Y648" si="106">V645</f>
        <v>0.12</v>
      </c>
      <c r="Z645" s="18"/>
      <c r="AA645" s="18"/>
      <c r="AB645" s="18"/>
    </row>
    <row r="646" spans="1:28" x14ac:dyDescent="0.25">
      <c r="A646" s="3"/>
      <c r="B646" s="91"/>
      <c r="C646" s="10"/>
      <c r="D646" s="42"/>
      <c r="E646" s="78"/>
      <c r="F646" s="78"/>
      <c r="G646" s="78"/>
      <c r="H646" s="78"/>
      <c r="I646" s="78"/>
      <c r="J646" s="123"/>
      <c r="K646" s="10"/>
      <c r="L646" s="10"/>
      <c r="M646" s="13"/>
      <c r="N646" s="10"/>
      <c r="O646" s="10"/>
      <c r="P646" s="10"/>
      <c r="Q646" s="78"/>
      <c r="R646" s="78"/>
      <c r="S646" s="78"/>
      <c r="T646" s="6" t="s">
        <v>825</v>
      </c>
      <c r="U646" s="95">
        <v>1965</v>
      </c>
      <c r="V646" s="104">
        <v>0.105</v>
      </c>
      <c r="W646" s="44" t="s">
        <v>945</v>
      </c>
      <c r="X646" s="18"/>
      <c r="Y646" s="18">
        <f t="shared" si="106"/>
        <v>0.105</v>
      </c>
      <c r="Z646" s="18"/>
      <c r="AA646" s="18"/>
      <c r="AB646" s="18"/>
    </row>
    <row r="647" spans="1:28" x14ac:dyDescent="0.25">
      <c r="A647" s="99"/>
      <c r="B647" s="91"/>
      <c r="C647" s="10"/>
      <c r="D647" s="42"/>
      <c r="E647" s="78"/>
      <c r="F647" s="78"/>
      <c r="G647" s="78"/>
      <c r="H647" s="78"/>
      <c r="I647" s="78"/>
      <c r="J647" s="123"/>
      <c r="K647" s="10"/>
      <c r="L647" s="10"/>
      <c r="M647" s="13"/>
      <c r="N647" s="10"/>
      <c r="O647" s="10"/>
      <c r="P647" s="10"/>
      <c r="Q647" s="78"/>
      <c r="R647" s="78"/>
      <c r="S647" s="78"/>
      <c r="T647" s="6" t="s">
        <v>1017</v>
      </c>
      <c r="U647" s="95">
        <v>1965</v>
      </c>
      <c r="V647" s="104">
        <v>4.4999999999999998E-2</v>
      </c>
      <c r="W647" s="44" t="s">
        <v>945</v>
      </c>
      <c r="X647" s="18"/>
      <c r="Y647" s="18">
        <f t="shared" si="106"/>
        <v>4.4999999999999998E-2</v>
      </c>
      <c r="Z647" s="18"/>
      <c r="AA647" s="18"/>
      <c r="AB647" s="18"/>
    </row>
    <row r="648" spans="1:28" x14ac:dyDescent="0.25">
      <c r="A648" s="78"/>
      <c r="B648" s="91"/>
      <c r="C648" s="10"/>
      <c r="D648" s="42"/>
      <c r="E648" s="78"/>
      <c r="F648" s="78"/>
      <c r="G648" s="78"/>
      <c r="H648" s="78"/>
      <c r="I648" s="78"/>
      <c r="J648" s="123"/>
      <c r="K648" s="10"/>
      <c r="L648" s="10"/>
      <c r="M648" s="13"/>
      <c r="N648" s="10"/>
      <c r="O648" s="10"/>
      <c r="P648" s="10"/>
      <c r="Q648" s="78"/>
      <c r="R648" s="78"/>
      <c r="S648" s="78"/>
      <c r="T648" s="6" t="s">
        <v>824</v>
      </c>
      <c r="U648" s="95">
        <v>1965</v>
      </c>
      <c r="V648" s="104">
        <v>0.12</v>
      </c>
      <c r="W648" s="44" t="s">
        <v>1018</v>
      </c>
      <c r="X648" s="18"/>
      <c r="Y648" s="18">
        <f t="shared" si="106"/>
        <v>0.12</v>
      </c>
      <c r="Z648" s="18"/>
      <c r="AA648" s="18"/>
      <c r="AB648" s="18"/>
    </row>
    <row r="649" spans="1:28" ht="26.25" x14ac:dyDescent="0.25">
      <c r="A649" s="47" t="s">
        <v>1325</v>
      </c>
      <c r="B649" s="91"/>
      <c r="C649" s="10"/>
      <c r="D649" s="42"/>
      <c r="E649" s="78"/>
      <c r="F649" s="78"/>
      <c r="G649" s="78"/>
      <c r="H649" s="78"/>
      <c r="I649" s="78"/>
      <c r="J649" s="3" t="s">
        <v>1497</v>
      </c>
      <c r="K649" s="79" t="s">
        <v>1413</v>
      </c>
      <c r="L649" s="47" t="s">
        <v>1372</v>
      </c>
      <c r="M649" s="13"/>
      <c r="N649" s="10"/>
      <c r="O649" s="10"/>
      <c r="P649" s="10"/>
      <c r="Q649" s="78"/>
      <c r="R649" s="78"/>
      <c r="S649" s="78"/>
      <c r="T649" s="80" t="s">
        <v>161</v>
      </c>
      <c r="U649" s="2">
        <v>1977</v>
      </c>
      <c r="V649" s="2">
        <v>0.32200000000000001</v>
      </c>
      <c r="W649" s="44" t="s">
        <v>210</v>
      </c>
      <c r="X649" s="17">
        <f t="shared" ref="X649:X650" si="107">V649</f>
        <v>0.32200000000000001</v>
      </c>
      <c r="Y649" s="18"/>
      <c r="Z649" s="18"/>
      <c r="AA649" s="18"/>
      <c r="AB649" s="18">
        <v>650</v>
      </c>
    </row>
    <row r="650" spans="1:28" x14ac:dyDescent="0.25">
      <c r="A650" s="3"/>
      <c r="B650" s="91"/>
      <c r="C650" s="10"/>
      <c r="D650" s="42"/>
      <c r="E650" s="78"/>
      <c r="F650" s="78"/>
      <c r="G650" s="78"/>
      <c r="H650" s="78"/>
      <c r="I650" s="78"/>
      <c r="J650" s="123"/>
      <c r="K650" s="10"/>
      <c r="L650" s="10"/>
      <c r="M650" s="13"/>
      <c r="N650" s="10"/>
      <c r="O650" s="10"/>
      <c r="P650" s="10"/>
      <c r="Q650" s="78"/>
      <c r="R650" s="78"/>
      <c r="S650" s="78"/>
      <c r="T650" s="80" t="s">
        <v>162</v>
      </c>
      <c r="U650" s="97">
        <v>1975</v>
      </c>
      <c r="V650" s="97">
        <v>0.5</v>
      </c>
      <c r="W650" s="38" t="s">
        <v>201</v>
      </c>
      <c r="X650" s="17">
        <f t="shared" si="107"/>
        <v>0.5</v>
      </c>
      <c r="Y650" s="18"/>
      <c r="Z650" s="18"/>
      <c r="AA650" s="18"/>
      <c r="AB650" s="18"/>
    </row>
    <row r="651" spans="1:28" x14ac:dyDescent="0.25">
      <c r="A651" s="3"/>
      <c r="B651" s="91"/>
      <c r="C651" s="10"/>
      <c r="D651" s="42"/>
      <c r="E651" s="78"/>
      <c r="F651" s="78"/>
      <c r="G651" s="78"/>
      <c r="H651" s="78"/>
      <c r="I651" s="78"/>
      <c r="J651" s="123"/>
      <c r="K651" s="10"/>
      <c r="L651" s="10"/>
      <c r="M651" s="13"/>
      <c r="N651" s="10"/>
      <c r="O651" s="10"/>
      <c r="P651" s="10"/>
      <c r="Q651" s="78"/>
      <c r="R651" s="78"/>
      <c r="S651" s="78"/>
      <c r="T651" s="6" t="s">
        <v>1019</v>
      </c>
      <c r="U651" s="95">
        <v>1966</v>
      </c>
      <c r="V651" s="104">
        <v>0.21</v>
      </c>
      <c r="W651" s="44" t="s">
        <v>945</v>
      </c>
      <c r="X651" s="18"/>
      <c r="Y651" s="18">
        <f>V651</f>
        <v>0.21</v>
      </c>
      <c r="Z651" s="18"/>
      <c r="AA651" s="18"/>
      <c r="AB651" s="18"/>
    </row>
    <row r="652" spans="1:28" x14ac:dyDescent="0.25">
      <c r="A652" s="3"/>
      <c r="B652" s="91"/>
      <c r="C652" s="10"/>
      <c r="D652" s="42"/>
      <c r="E652" s="78"/>
      <c r="F652" s="78"/>
      <c r="G652" s="78"/>
      <c r="H652" s="78"/>
      <c r="I652" s="78"/>
      <c r="J652" s="123"/>
      <c r="K652" s="10"/>
      <c r="L652" s="10"/>
      <c r="M652" s="13"/>
      <c r="N652" s="10"/>
      <c r="O652" s="10"/>
      <c r="P652" s="10"/>
      <c r="Q652" s="78"/>
      <c r="R652" s="78"/>
      <c r="S652" s="78"/>
      <c r="T652" s="6" t="s">
        <v>1020</v>
      </c>
      <c r="U652" s="95">
        <v>1967</v>
      </c>
      <c r="V652" s="104">
        <v>5.2999999999999999E-2</v>
      </c>
      <c r="W652" s="44" t="s">
        <v>354</v>
      </c>
      <c r="X652" s="18"/>
      <c r="Y652" s="18">
        <f t="shared" ref="Y652:Y667" si="108">V652</f>
        <v>5.2999999999999999E-2</v>
      </c>
      <c r="Z652" s="18"/>
      <c r="AA652" s="18"/>
      <c r="AB652" s="18"/>
    </row>
    <row r="653" spans="1:28" x14ac:dyDescent="0.25">
      <c r="A653" s="3"/>
      <c r="B653" s="91"/>
      <c r="C653" s="10"/>
      <c r="D653" s="42"/>
      <c r="E653" s="78"/>
      <c r="F653" s="78"/>
      <c r="G653" s="78"/>
      <c r="H653" s="78"/>
      <c r="I653" s="78"/>
      <c r="J653" s="123"/>
      <c r="K653" s="10"/>
      <c r="L653" s="10"/>
      <c r="M653" s="13"/>
      <c r="N653" s="10"/>
      <c r="O653" s="10"/>
      <c r="P653" s="10"/>
      <c r="Q653" s="78"/>
      <c r="R653" s="78"/>
      <c r="S653" s="78"/>
      <c r="T653" s="6" t="s">
        <v>1021</v>
      </c>
      <c r="U653" s="95">
        <v>1966</v>
      </c>
      <c r="V653" s="104">
        <v>7.0000000000000007E-2</v>
      </c>
      <c r="W653" s="44" t="s">
        <v>945</v>
      </c>
      <c r="X653" s="18"/>
      <c r="Y653" s="18">
        <f t="shared" si="108"/>
        <v>7.0000000000000007E-2</v>
      </c>
      <c r="Z653" s="18"/>
      <c r="AA653" s="18"/>
      <c r="AB653" s="18"/>
    </row>
    <row r="654" spans="1:28" x14ac:dyDescent="0.25">
      <c r="A654" s="3"/>
      <c r="B654" s="91"/>
      <c r="C654" s="10"/>
      <c r="D654" s="42"/>
      <c r="E654" s="78"/>
      <c r="F654" s="78"/>
      <c r="G654" s="78"/>
      <c r="H654" s="78"/>
      <c r="I654" s="78"/>
      <c r="J654" s="123"/>
      <c r="K654" s="10"/>
      <c r="L654" s="10"/>
      <c r="M654" s="13"/>
      <c r="N654" s="10"/>
      <c r="O654" s="10"/>
      <c r="P654" s="10"/>
      <c r="Q654" s="78"/>
      <c r="R654" s="78"/>
      <c r="S654" s="78"/>
      <c r="T654" s="6" t="s">
        <v>1022</v>
      </c>
      <c r="U654" s="95">
        <v>1966</v>
      </c>
      <c r="V654" s="104">
        <v>0.05</v>
      </c>
      <c r="W654" s="44" t="s">
        <v>945</v>
      </c>
      <c r="X654" s="18"/>
      <c r="Y654" s="18">
        <f t="shared" si="108"/>
        <v>0.05</v>
      </c>
      <c r="Z654" s="18"/>
      <c r="AA654" s="18"/>
      <c r="AB654" s="18"/>
    </row>
    <row r="655" spans="1:28" x14ac:dyDescent="0.25">
      <c r="A655" s="99"/>
      <c r="B655" s="91"/>
      <c r="C655" s="10"/>
      <c r="D655" s="42"/>
      <c r="E655" s="78"/>
      <c r="F655" s="78"/>
      <c r="G655" s="78"/>
      <c r="H655" s="78"/>
      <c r="I655" s="78"/>
      <c r="J655" s="123"/>
      <c r="K655" s="10"/>
      <c r="L655" s="10"/>
      <c r="M655" s="13"/>
      <c r="N655" s="10"/>
      <c r="O655" s="10"/>
      <c r="P655" s="10"/>
      <c r="Q655" s="78"/>
      <c r="R655" s="78"/>
      <c r="S655" s="78"/>
      <c r="T655" s="6" t="s">
        <v>1023</v>
      </c>
      <c r="U655" s="95">
        <v>1966</v>
      </c>
      <c r="V655" s="104">
        <v>0.19</v>
      </c>
      <c r="W655" s="44" t="s">
        <v>945</v>
      </c>
      <c r="X655" s="18"/>
      <c r="Y655" s="18">
        <f t="shared" si="108"/>
        <v>0.19</v>
      </c>
      <c r="Z655" s="18"/>
      <c r="AA655" s="18"/>
      <c r="AB655" s="18"/>
    </row>
    <row r="656" spans="1:28" x14ac:dyDescent="0.25">
      <c r="A656" s="78"/>
      <c r="B656" s="91"/>
      <c r="C656" s="10"/>
      <c r="D656" s="42"/>
      <c r="E656" s="78"/>
      <c r="F656" s="78"/>
      <c r="G656" s="78"/>
      <c r="H656" s="78"/>
      <c r="I656" s="78"/>
      <c r="J656" s="123"/>
      <c r="K656" s="10"/>
      <c r="L656" s="10"/>
      <c r="M656" s="13"/>
      <c r="N656" s="10"/>
      <c r="O656" s="10"/>
      <c r="P656" s="10"/>
      <c r="Q656" s="78"/>
      <c r="R656" s="78"/>
      <c r="S656" s="78"/>
      <c r="T656" s="6" t="s">
        <v>1024</v>
      </c>
      <c r="U656" s="95">
        <v>1966</v>
      </c>
      <c r="V656" s="104">
        <v>7.0000000000000007E-2</v>
      </c>
      <c r="W656" s="44" t="s">
        <v>945</v>
      </c>
      <c r="X656" s="18"/>
      <c r="Y656" s="18">
        <f t="shared" si="108"/>
        <v>7.0000000000000007E-2</v>
      </c>
      <c r="Z656" s="18"/>
      <c r="AA656" s="18"/>
      <c r="AB656" s="18"/>
    </row>
    <row r="657" spans="1:28" x14ac:dyDescent="0.25">
      <c r="A657" s="3"/>
      <c r="B657" s="91"/>
      <c r="C657" s="10"/>
      <c r="D657" s="42"/>
      <c r="E657" s="78"/>
      <c r="F657" s="78"/>
      <c r="G657" s="78"/>
      <c r="H657" s="78"/>
      <c r="I657" s="78"/>
      <c r="J657" s="123"/>
      <c r="K657" s="10"/>
      <c r="L657" s="10"/>
      <c r="M657" s="13"/>
      <c r="N657" s="10"/>
      <c r="O657" s="10"/>
      <c r="P657" s="10"/>
      <c r="Q657" s="78"/>
      <c r="R657" s="78"/>
      <c r="S657" s="78"/>
      <c r="T657" s="6" t="s">
        <v>1025</v>
      </c>
      <c r="U657" s="95">
        <v>1967</v>
      </c>
      <c r="V657" s="104">
        <v>5.6000000000000001E-2</v>
      </c>
      <c r="W657" s="44" t="s">
        <v>945</v>
      </c>
      <c r="X657" s="18"/>
      <c r="Y657" s="18">
        <f t="shared" si="108"/>
        <v>5.6000000000000001E-2</v>
      </c>
      <c r="Z657" s="18"/>
      <c r="AA657" s="18"/>
      <c r="AB657" s="18"/>
    </row>
    <row r="658" spans="1:28" x14ac:dyDescent="0.25">
      <c r="A658" s="3"/>
      <c r="B658" s="91"/>
      <c r="C658" s="10"/>
      <c r="D658" s="42"/>
      <c r="E658" s="78"/>
      <c r="F658" s="78"/>
      <c r="G658" s="78"/>
      <c r="H658" s="78"/>
      <c r="I658" s="78"/>
      <c r="J658" s="123"/>
      <c r="K658" s="10"/>
      <c r="L658" s="10"/>
      <c r="M658" s="13"/>
      <c r="N658" s="10"/>
      <c r="O658" s="10"/>
      <c r="P658" s="10"/>
      <c r="Q658" s="78"/>
      <c r="R658" s="78"/>
      <c r="S658" s="78"/>
      <c r="T658" s="6" t="s">
        <v>1026</v>
      </c>
      <c r="U658" s="95">
        <v>1967</v>
      </c>
      <c r="V658" s="104">
        <v>5.0999999999999997E-2</v>
      </c>
      <c r="W658" s="44" t="s">
        <v>397</v>
      </c>
      <c r="X658" s="18"/>
      <c r="Y658" s="18">
        <f t="shared" si="108"/>
        <v>5.0999999999999997E-2</v>
      </c>
      <c r="Z658" s="18"/>
      <c r="AA658" s="18"/>
      <c r="AB658" s="18"/>
    </row>
    <row r="659" spans="1:28" x14ac:dyDescent="0.25">
      <c r="A659" s="3"/>
      <c r="B659" s="91"/>
      <c r="C659" s="10"/>
      <c r="D659" s="42"/>
      <c r="E659" s="78"/>
      <c r="F659" s="78"/>
      <c r="G659" s="78"/>
      <c r="H659" s="78"/>
      <c r="I659" s="78"/>
      <c r="J659" s="123"/>
      <c r="K659" s="10"/>
      <c r="L659" s="10"/>
      <c r="M659" s="13"/>
      <c r="N659" s="10"/>
      <c r="O659" s="10"/>
      <c r="P659" s="10"/>
      <c r="Q659" s="78"/>
      <c r="R659" s="78"/>
      <c r="S659" s="78"/>
      <c r="T659" s="6" t="s">
        <v>1027</v>
      </c>
      <c r="U659" s="95">
        <v>1968</v>
      </c>
      <c r="V659" s="104">
        <v>6.7000000000000004E-2</v>
      </c>
      <c r="W659" s="44" t="s">
        <v>1028</v>
      </c>
      <c r="X659" s="18"/>
      <c r="Y659" s="18">
        <f t="shared" si="108"/>
        <v>6.7000000000000004E-2</v>
      </c>
      <c r="Z659" s="18"/>
      <c r="AA659" s="18"/>
      <c r="AB659" s="18"/>
    </row>
    <row r="660" spans="1:28" x14ac:dyDescent="0.25">
      <c r="A660" s="3"/>
      <c r="B660" s="91"/>
      <c r="C660" s="10"/>
      <c r="D660" s="42"/>
      <c r="E660" s="78"/>
      <c r="F660" s="78"/>
      <c r="G660" s="78"/>
      <c r="H660" s="78"/>
      <c r="I660" s="78"/>
      <c r="J660" s="123"/>
      <c r="K660" s="10"/>
      <c r="L660" s="10"/>
      <c r="M660" s="13"/>
      <c r="N660" s="10"/>
      <c r="O660" s="10"/>
      <c r="P660" s="10"/>
      <c r="Q660" s="78"/>
      <c r="R660" s="78"/>
      <c r="S660" s="78"/>
      <c r="T660" s="6" t="s">
        <v>1029</v>
      </c>
      <c r="U660" s="95">
        <v>1968</v>
      </c>
      <c r="V660" s="104">
        <v>6.9000000000000006E-2</v>
      </c>
      <c r="W660" s="44" t="s">
        <v>1028</v>
      </c>
      <c r="X660" s="18"/>
      <c r="Y660" s="18">
        <f t="shared" si="108"/>
        <v>6.9000000000000006E-2</v>
      </c>
      <c r="Z660" s="18"/>
      <c r="AA660" s="18"/>
      <c r="AB660" s="18"/>
    </row>
    <row r="661" spans="1:28" x14ac:dyDescent="0.25">
      <c r="A661" s="3"/>
      <c r="B661" s="91"/>
      <c r="C661" s="10"/>
      <c r="D661" s="42"/>
      <c r="E661" s="78"/>
      <c r="F661" s="78"/>
      <c r="G661" s="78"/>
      <c r="H661" s="78"/>
      <c r="I661" s="78"/>
      <c r="J661" s="123"/>
      <c r="K661" s="10"/>
      <c r="L661" s="10"/>
      <c r="M661" s="13"/>
      <c r="N661" s="10"/>
      <c r="O661" s="10"/>
      <c r="P661" s="10"/>
      <c r="Q661" s="78"/>
      <c r="R661" s="78"/>
      <c r="S661" s="78"/>
      <c r="T661" s="6" t="s">
        <v>1030</v>
      </c>
      <c r="U661" s="95">
        <v>1968</v>
      </c>
      <c r="V661" s="104">
        <v>0.16300000000000001</v>
      </c>
      <c r="W661" s="44" t="s">
        <v>274</v>
      </c>
      <c r="X661" s="18"/>
      <c r="Y661" s="18">
        <f t="shared" si="108"/>
        <v>0.16300000000000001</v>
      </c>
      <c r="Z661" s="18"/>
      <c r="AA661" s="18"/>
      <c r="AB661" s="19"/>
    </row>
    <row r="662" spans="1:28" x14ac:dyDescent="0.25">
      <c r="A662" s="3"/>
      <c r="B662" s="91"/>
      <c r="C662" s="10"/>
      <c r="D662" s="42"/>
      <c r="E662" s="78"/>
      <c r="F662" s="78"/>
      <c r="G662" s="78"/>
      <c r="H662" s="78"/>
      <c r="I662" s="78"/>
      <c r="J662" s="123"/>
      <c r="K662" s="10"/>
      <c r="L662" s="10"/>
      <c r="M662" s="13"/>
      <c r="N662" s="10"/>
      <c r="O662" s="10"/>
      <c r="P662" s="10"/>
      <c r="Q662" s="78"/>
      <c r="R662" s="78"/>
      <c r="S662" s="78"/>
      <c r="T662" s="6" t="s">
        <v>1031</v>
      </c>
      <c r="U662" s="95">
        <v>1968</v>
      </c>
      <c r="V662" s="104">
        <v>7.4999999999999997E-2</v>
      </c>
      <c r="W662" s="44" t="s">
        <v>354</v>
      </c>
      <c r="X662" s="18"/>
      <c r="Y662" s="18">
        <f t="shared" si="108"/>
        <v>7.4999999999999997E-2</v>
      </c>
      <c r="Z662" s="18"/>
      <c r="AA662" s="18"/>
      <c r="AB662" s="18"/>
    </row>
    <row r="663" spans="1:28" x14ac:dyDescent="0.25">
      <c r="A663" s="3"/>
      <c r="B663" s="91"/>
      <c r="C663" s="10"/>
      <c r="D663" s="42"/>
      <c r="E663" s="78"/>
      <c r="F663" s="78"/>
      <c r="G663" s="78"/>
      <c r="H663" s="78"/>
      <c r="I663" s="78"/>
      <c r="J663" s="123"/>
      <c r="K663" s="10"/>
      <c r="L663" s="10"/>
      <c r="M663" s="13"/>
      <c r="N663" s="10"/>
      <c r="O663" s="10"/>
      <c r="P663" s="10"/>
      <c r="Q663" s="78"/>
      <c r="R663" s="78"/>
      <c r="S663" s="78"/>
      <c r="T663" s="6" t="s">
        <v>1032</v>
      </c>
      <c r="U663" s="95">
        <v>1967</v>
      </c>
      <c r="V663" s="104">
        <v>0.11</v>
      </c>
      <c r="W663" s="44" t="s">
        <v>354</v>
      </c>
      <c r="X663" s="18"/>
      <c r="Y663" s="18">
        <f t="shared" si="108"/>
        <v>0.11</v>
      </c>
      <c r="Z663" s="18"/>
      <c r="AA663" s="18"/>
      <c r="AB663" s="19"/>
    </row>
    <row r="664" spans="1:28" x14ac:dyDescent="0.25">
      <c r="A664" s="3"/>
      <c r="B664" s="91"/>
      <c r="C664" s="10"/>
      <c r="D664" s="42"/>
      <c r="E664" s="78"/>
      <c r="F664" s="78"/>
      <c r="G664" s="78"/>
      <c r="H664" s="78"/>
      <c r="I664" s="78"/>
      <c r="J664" s="123"/>
      <c r="K664" s="10"/>
      <c r="L664" s="10"/>
      <c r="M664" s="13"/>
      <c r="N664" s="10"/>
      <c r="O664" s="10"/>
      <c r="P664" s="10"/>
      <c r="Q664" s="78"/>
      <c r="R664" s="78"/>
      <c r="S664" s="78"/>
      <c r="T664" s="6" t="s">
        <v>1033</v>
      </c>
      <c r="U664" s="95">
        <v>1967</v>
      </c>
      <c r="V664" s="104">
        <v>4.4999999999999998E-2</v>
      </c>
      <c r="W664" s="44" t="s">
        <v>354</v>
      </c>
      <c r="X664" s="18"/>
      <c r="Y664" s="18">
        <f t="shared" si="108"/>
        <v>4.4999999999999998E-2</v>
      </c>
      <c r="Z664" s="18"/>
      <c r="AA664" s="18"/>
      <c r="AB664" s="18"/>
    </row>
    <row r="665" spans="1:28" x14ac:dyDescent="0.25">
      <c r="A665" s="3"/>
      <c r="B665" s="91"/>
      <c r="C665" s="10"/>
      <c r="D665" s="42"/>
      <c r="E665" s="78"/>
      <c r="F665" s="78"/>
      <c r="G665" s="78"/>
      <c r="H665" s="78"/>
      <c r="I665" s="78"/>
      <c r="J665" s="123"/>
      <c r="K665" s="10"/>
      <c r="L665" s="10"/>
      <c r="M665" s="13"/>
      <c r="N665" s="10"/>
      <c r="O665" s="10"/>
      <c r="P665" s="10"/>
      <c r="Q665" s="78"/>
      <c r="R665" s="78"/>
      <c r="S665" s="78"/>
      <c r="T665" s="6" t="s">
        <v>1034</v>
      </c>
      <c r="U665" s="95">
        <v>1967</v>
      </c>
      <c r="V665" s="104">
        <v>8.3000000000000004E-2</v>
      </c>
      <c r="W665" s="44" t="s">
        <v>354</v>
      </c>
      <c r="X665" s="18"/>
      <c r="Y665" s="18">
        <f t="shared" si="108"/>
        <v>8.3000000000000004E-2</v>
      </c>
      <c r="Z665" s="18"/>
      <c r="AA665" s="18"/>
      <c r="AB665" s="18"/>
    </row>
    <row r="666" spans="1:28" x14ac:dyDescent="0.25">
      <c r="A666" s="3"/>
      <c r="B666" s="91"/>
      <c r="C666" s="10"/>
      <c r="D666" s="42"/>
      <c r="E666" s="78"/>
      <c r="F666" s="78"/>
      <c r="G666" s="78"/>
      <c r="H666" s="78"/>
      <c r="I666" s="78"/>
      <c r="J666" s="123"/>
      <c r="K666" s="10"/>
      <c r="L666" s="10"/>
      <c r="M666" s="13"/>
      <c r="N666" s="10"/>
      <c r="O666" s="10"/>
      <c r="P666" s="10"/>
      <c r="Q666" s="78"/>
      <c r="R666" s="78"/>
      <c r="S666" s="78"/>
      <c r="T666" s="6" t="s">
        <v>1035</v>
      </c>
      <c r="U666" s="95">
        <v>1967</v>
      </c>
      <c r="V666" s="104">
        <v>8.5000000000000006E-2</v>
      </c>
      <c r="W666" s="44" t="s">
        <v>354</v>
      </c>
      <c r="X666" s="18"/>
      <c r="Y666" s="18">
        <f t="shared" si="108"/>
        <v>8.5000000000000006E-2</v>
      </c>
      <c r="Z666" s="18"/>
      <c r="AA666" s="18"/>
      <c r="AB666" s="18"/>
    </row>
    <row r="667" spans="1:28" x14ac:dyDescent="0.25">
      <c r="A667" s="3"/>
      <c r="B667" s="91"/>
      <c r="C667" s="10"/>
      <c r="D667" s="42"/>
      <c r="E667" s="78"/>
      <c r="F667" s="78"/>
      <c r="G667" s="78"/>
      <c r="H667" s="78"/>
      <c r="I667" s="78"/>
      <c r="J667" s="123"/>
      <c r="K667" s="10"/>
      <c r="L667" s="10"/>
      <c r="M667" s="13"/>
      <c r="N667" s="10"/>
      <c r="O667" s="10"/>
      <c r="P667" s="10"/>
      <c r="Q667" s="78"/>
      <c r="R667" s="78"/>
      <c r="S667" s="78"/>
      <c r="T667" s="6" t="s">
        <v>1639</v>
      </c>
      <c r="U667" s="2"/>
      <c r="V667" s="2">
        <v>0.218</v>
      </c>
      <c r="W667" s="5"/>
      <c r="X667" s="18"/>
      <c r="Y667" s="18">
        <f t="shared" si="108"/>
        <v>0.218</v>
      </c>
      <c r="Z667" s="18"/>
      <c r="AA667" s="18"/>
      <c r="AB667" s="18"/>
    </row>
    <row r="668" spans="1:28" ht="26.25" x14ac:dyDescent="0.25">
      <c r="A668" s="3" t="s">
        <v>1326</v>
      </c>
      <c r="B668" s="91"/>
      <c r="C668" s="10"/>
      <c r="D668" s="42"/>
      <c r="E668" s="78"/>
      <c r="F668" s="78"/>
      <c r="G668" s="78"/>
      <c r="H668" s="78"/>
      <c r="I668" s="78"/>
      <c r="J668" s="47" t="s">
        <v>1498</v>
      </c>
      <c r="K668" s="79" t="s">
        <v>1413</v>
      </c>
      <c r="L668" s="47" t="s">
        <v>25</v>
      </c>
      <c r="M668" s="13"/>
      <c r="N668" s="10"/>
      <c r="O668" s="10"/>
      <c r="P668" s="10"/>
      <c r="Q668" s="78"/>
      <c r="R668" s="78"/>
      <c r="S668" s="78"/>
      <c r="T668" s="44" t="s">
        <v>163</v>
      </c>
      <c r="U668" s="97">
        <v>1966</v>
      </c>
      <c r="V668" s="97">
        <v>0.24</v>
      </c>
      <c r="W668" s="38" t="s">
        <v>201</v>
      </c>
      <c r="X668" s="17">
        <f>V668</f>
        <v>0.24</v>
      </c>
      <c r="Y668" s="18"/>
      <c r="Z668" s="18"/>
      <c r="AA668" s="18"/>
      <c r="AB668" s="18">
        <v>500</v>
      </c>
    </row>
    <row r="669" spans="1:28" ht="25.5" x14ac:dyDescent="0.25">
      <c r="A669" s="3"/>
      <c r="B669" s="91"/>
      <c r="C669" s="10"/>
      <c r="D669" s="42"/>
      <c r="E669" s="78"/>
      <c r="F669" s="78"/>
      <c r="G669" s="78"/>
      <c r="H669" s="78"/>
      <c r="I669" s="78"/>
      <c r="J669" s="123"/>
      <c r="K669" s="10"/>
      <c r="L669" s="10"/>
      <c r="M669" s="5" t="s">
        <v>1037</v>
      </c>
      <c r="N669" s="97">
        <v>1990</v>
      </c>
      <c r="O669" s="12">
        <v>0.58599999999999997</v>
      </c>
      <c r="P669" s="81" t="s">
        <v>1038</v>
      </c>
      <c r="Q669" s="97">
        <v>13</v>
      </c>
      <c r="R669" s="97">
        <v>2</v>
      </c>
      <c r="S669" s="97">
        <v>15</v>
      </c>
      <c r="T669" s="6" t="s">
        <v>1036</v>
      </c>
      <c r="U669" s="95">
        <v>1980</v>
      </c>
      <c r="V669" s="104">
        <v>0.03</v>
      </c>
      <c r="W669" s="44" t="s">
        <v>339</v>
      </c>
      <c r="X669" s="18"/>
      <c r="Y669" s="18">
        <f>V669</f>
        <v>0.03</v>
      </c>
      <c r="Z669" s="18"/>
      <c r="AA669" s="21">
        <f t="shared" ref="AA669" si="109">O669</f>
        <v>0.58599999999999997</v>
      </c>
      <c r="AB669" s="18"/>
    </row>
    <row r="670" spans="1:28" ht="26.25" x14ac:dyDescent="0.25">
      <c r="A670" s="47" t="s">
        <v>1327</v>
      </c>
      <c r="B670" s="91" t="s">
        <v>1039</v>
      </c>
      <c r="C670" s="10"/>
      <c r="D670" s="42"/>
      <c r="E670" s="78"/>
      <c r="F670" s="78"/>
      <c r="G670" s="78"/>
      <c r="H670" s="78"/>
      <c r="I670" s="78"/>
      <c r="J670" s="3" t="s">
        <v>1535</v>
      </c>
      <c r="K670" s="79" t="s">
        <v>1417</v>
      </c>
      <c r="L670" s="47" t="s">
        <v>894</v>
      </c>
      <c r="M670" s="13"/>
      <c r="N670" s="10"/>
      <c r="O670" s="12"/>
      <c r="P670" s="10"/>
      <c r="Q670" s="78"/>
      <c r="R670" s="78"/>
      <c r="S670" s="78"/>
      <c r="T670" s="80" t="s">
        <v>164</v>
      </c>
      <c r="U670" s="2">
        <v>1990</v>
      </c>
      <c r="V670" s="2">
        <v>1.75</v>
      </c>
      <c r="W670" s="44" t="s">
        <v>990</v>
      </c>
      <c r="X670" s="17">
        <f t="shared" ref="X670:X671" si="110">V670</f>
        <v>1.75</v>
      </c>
      <c r="Y670" s="18"/>
      <c r="Z670" s="18"/>
      <c r="AA670" s="18"/>
      <c r="AB670" s="18">
        <v>630</v>
      </c>
    </row>
    <row r="671" spans="1:28" x14ac:dyDescent="0.25">
      <c r="A671" s="3"/>
      <c r="B671" s="91"/>
      <c r="C671" s="10"/>
      <c r="D671" s="42"/>
      <c r="E671" s="78"/>
      <c r="F671" s="78"/>
      <c r="G671" s="78"/>
      <c r="H671" s="78"/>
      <c r="I671" s="78"/>
      <c r="J671" s="123"/>
      <c r="K671" s="10"/>
      <c r="L671" s="10"/>
      <c r="M671" s="13"/>
      <c r="N671" s="10"/>
      <c r="O671" s="10"/>
      <c r="P671" s="10"/>
      <c r="Q671" s="78"/>
      <c r="R671" s="78"/>
      <c r="S671" s="78"/>
      <c r="T671" s="80" t="s">
        <v>165</v>
      </c>
      <c r="U671" s="12">
        <v>1989</v>
      </c>
      <c r="V671" s="12">
        <v>0.75</v>
      </c>
      <c r="W671" s="106" t="s">
        <v>209</v>
      </c>
      <c r="X671" s="17">
        <f t="shared" si="110"/>
        <v>0.75</v>
      </c>
      <c r="Y671" s="18"/>
      <c r="Z671" s="18"/>
      <c r="AA671" s="18"/>
      <c r="AB671" s="18"/>
    </row>
    <row r="672" spans="1:28" x14ac:dyDescent="0.25">
      <c r="A672" s="3"/>
      <c r="B672" s="91"/>
      <c r="C672" s="10"/>
      <c r="D672" s="42"/>
      <c r="E672" s="78"/>
      <c r="F672" s="78"/>
      <c r="G672" s="78"/>
      <c r="H672" s="78"/>
      <c r="I672" s="78"/>
      <c r="J672" s="123"/>
      <c r="K672" s="10"/>
      <c r="L672" s="10"/>
      <c r="M672" s="13"/>
      <c r="N672" s="10"/>
      <c r="O672" s="10"/>
      <c r="P672" s="10"/>
      <c r="Q672" s="78"/>
      <c r="R672" s="78"/>
      <c r="S672" s="78"/>
      <c r="T672" s="6" t="s">
        <v>724</v>
      </c>
      <c r="U672" s="95">
        <v>1990</v>
      </c>
      <c r="V672" s="103" t="s">
        <v>761</v>
      </c>
      <c r="W672" s="44" t="s">
        <v>639</v>
      </c>
      <c r="X672" s="18"/>
      <c r="Y672" s="22">
        <v>0.36</v>
      </c>
      <c r="Z672" s="18"/>
      <c r="AA672" s="18"/>
      <c r="AB672" s="18"/>
    </row>
    <row r="673" spans="1:28" x14ac:dyDescent="0.25">
      <c r="A673" s="3"/>
      <c r="B673" s="91"/>
      <c r="C673" s="10"/>
      <c r="D673" s="42"/>
      <c r="E673" s="78"/>
      <c r="F673" s="78"/>
      <c r="G673" s="78"/>
      <c r="H673" s="78"/>
      <c r="I673" s="78"/>
      <c r="J673" s="123"/>
      <c r="K673" s="10"/>
      <c r="L673" s="10"/>
      <c r="M673" s="13"/>
      <c r="N673" s="10"/>
      <c r="O673" s="10"/>
      <c r="P673" s="10"/>
      <c r="Q673" s="78"/>
      <c r="R673" s="78"/>
      <c r="S673" s="78"/>
      <c r="T673" s="6" t="s">
        <v>991</v>
      </c>
      <c r="U673" s="95">
        <v>1990</v>
      </c>
      <c r="V673" s="104">
        <v>0.09</v>
      </c>
      <c r="W673" s="44" t="s">
        <v>639</v>
      </c>
      <c r="X673" s="18"/>
      <c r="Y673" s="18">
        <f>V673</f>
        <v>0.09</v>
      </c>
      <c r="Z673" s="18"/>
      <c r="AA673" s="18"/>
      <c r="AB673" s="18"/>
    </row>
    <row r="674" spans="1:28" x14ac:dyDescent="0.25">
      <c r="A674" s="99"/>
      <c r="B674" s="91"/>
      <c r="C674" s="10"/>
      <c r="D674" s="42"/>
      <c r="E674" s="78"/>
      <c r="F674" s="78"/>
      <c r="G674" s="78"/>
      <c r="H674" s="78"/>
      <c r="I674" s="78"/>
      <c r="J674" s="123"/>
      <c r="K674" s="10"/>
      <c r="L674" s="10"/>
      <c r="M674" s="13"/>
      <c r="N674" s="10"/>
      <c r="O674" s="10"/>
      <c r="P674" s="10"/>
      <c r="Q674" s="78"/>
      <c r="R674" s="78"/>
      <c r="S674" s="78"/>
      <c r="T674" s="6" t="s">
        <v>792</v>
      </c>
      <c r="U674" s="95">
        <v>1990</v>
      </c>
      <c r="V674" s="104">
        <v>0.15</v>
      </c>
      <c r="W674" s="44" t="s">
        <v>505</v>
      </c>
      <c r="X674" s="18"/>
      <c r="Y674" s="18">
        <f t="shared" ref="Y674:Y680" si="111">V674</f>
        <v>0.15</v>
      </c>
      <c r="Z674" s="18"/>
      <c r="AA674" s="18"/>
      <c r="AB674" s="18"/>
    </row>
    <row r="675" spans="1:28" x14ac:dyDescent="0.25">
      <c r="A675" s="3"/>
      <c r="B675" s="91"/>
      <c r="C675" s="10"/>
      <c r="D675" s="42"/>
      <c r="E675" s="78"/>
      <c r="F675" s="78"/>
      <c r="G675" s="78"/>
      <c r="H675" s="78"/>
      <c r="I675" s="78"/>
      <c r="J675" s="123"/>
      <c r="K675" s="10"/>
      <c r="L675" s="10"/>
      <c r="M675" s="13"/>
      <c r="N675" s="10"/>
      <c r="O675" s="10"/>
      <c r="P675" s="10"/>
      <c r="Q675" s="78"/>
      <c r="R675" s="78"/>
      <c r="S675" s="78"/>
      <c r="T675" s="6" t="s">
        <v>902</v>
      </c>
      <c r="U675" s="95">
        <v>1989</v>
      </c>
      <c r="V675" s="104">
        <v>0.16</v>
      </c>
      <c r="W675" s="44" t="s">
        <v>993</v>
      </c>
      <c r="X675" s="18"/>
      <c r="Y675" s="18">
        <f t="shared" si="111"/>
        <v>0.16</v>
      </c>
      <c r="Z675" s="18"/>
      <c r="AA675" s="18"/>
      <c r="AB675" s="18"/>
    </row>
    <row r="676" spans="1:28" x14ac:dyDescent="0.25">
      <c r="A676" s="99"/>
      <c r="B676" s="91"/>
      <c r="C676" s="10"/>
      <c r="D676" s="42"/>
      <c r="E676" s="78"/>
      <c r="F676" s="78"/>
      <c r="G676" s="78"/>
      <c r="H676" s="78"/>
      <c r="I676" s="78"/>
      <c r="J676" s="123"/>
      <c r="K676" s="10"/>
      <c r="L676" s="10"/>
      <c r="M676" s="13"/>
      <c r="N676" s="10"/>
      <c r="O676" s="10"/>
      <c r="P676" s="10"/>
      <c r="Q676" s="78"/>
      <c r="R676" s="78"/>
      <c r="S676" s="78"/>
      <c r="T676" s="6" t="s">
        <v>800</v>
      </c>
      <c r="U676" s="95">
        <v>1990</v>
      </c>
      <c r="V676" s="104">
        <v>0.27</v>
      </c>
      <c r="W676" s="44" t="s">
        <v>505</v>
      </c>
      <c r="X676" s="18"/>
      <c r="Y676" s="18">
        <f t="shared" si="111"/>
        <v>0.27</v>
      </c>
      <c r="Z676" s="18"/>
      <c r="AA676" s="18"/>
      <c r="AB676" s="18"/>
    </row>
    <row r="677" spans="1:28" x14ac:dyDescent="0.25">
      <c r="A677" s="78"/>
      <c r="B677" s="91"/>
      <c r="C677" s="10"/>
      <c r="D677" s="42"/>
      <c r="E677" s="78"/>
      <c r="F677" s="78"/>
      <c r="G677" s="78"/>
      <c r="H677" s="78"/>
      <c r="I677" s="78"/>
      <c r="J677" s="123"/>
      <c r="K677" s="10"/>
      <c r="L677" s="10"/>
      <c r="M677" s="13"/>
      <c r="N677" s="10"/>
      <c r="O677" s="10"/>
      <c r="P677" s="10"/>
      <c r="Q677" s="78"/>
      <c r="R677" s="78"/>
      <c r="S677" s="78"/>
      <c r="T677" s="6" t="s">
        <v>994</v>
      </c>
      <c r="U677" s="95">
        <v>1990</v>
      </c>
      <c r="V677" s="104">
        <v>0.03</v>
      </c>
      <c r="W677" s="44" t="s">
        <v>505</v>
      </c>
      <c r="X677" s="18"/>
      <c r="Y677" s="18">
        <f t="shared" si="111"/>
        <v>0.03</v>
      </c>
      <c r="Z677" s="18"/>
      <c r="AA677" s="18"/>
      <c r="AB677" s="19"/>
    </row>
    <row r="678" spans="1:28" x14ac:dyDescent="0.25">
      <c r="A678" s="78"/>
      <c r="B678" s="91"/>
      <c r="C678" s="10"/>
      <c r="D678" s="42"/>
      <c r="E678" s="78"/>
      <c r="F678" s="78"/>
      <c r="G678" s="78"/>
      <c r="H678" s="78"/>
      <c r="I678" s="78"/>
      <c r="J678" s="123"/>
      <c r="K678" s="10"/>
      <c r="L678" s="10"/>
      <c r="M678" s="13"/>
      <c r="N678" s="10"/>
      <c r="O678" s="10"/>
      <c r="P678" s="10"/>
      <c r="Q678" s="78"/>
      <c r="R678" s="78"/>
      <c r="S678" s="78"/>
      <c r="T678" s="6" t="s">
        <v>995</v>
      </c>
      <c r="U678" s="95">
        <v>1990</v>
      </c>
      <c r="V678" s="104">
        <v>0.06</v>
      </c>
      <c r="W678" s="44" t="s">
        <v>310</v>
      </c>
      <c r="X678" s="18"/>
      <c r="Y678" s="18">
        <f t="shared" si="111"/>
        <v>0.06</v>
      </c>
      <c r="Z678" s="18"/>
      <c r="AA678" s="18"/>
      <c r="AB678" s="18"/>
    </row>
    <row r="679" spans="1:28" x14ac:dyDescent="0.25">
      <c r="A679" s="78"/>
      <c r="B679" s="91"/>
      <c r="C679" s="10"/>
      <c r="D679" s="42"/>
      <c r="E679" s="78"/>
      <c r="F679" s="78"/>
      <c r="G679" s="78"/>
      <c r="H679" s="78"/>
      <c r="I679" s="78"/>
      <c r="J679" s="123"/>
      <c r="K679" s="10"/>
      <c r="L679" s="10"/>
      <c r="M679" s="13"/>
      <c r="N679" s="10"/>
      <c r="O679" s="10"/>
      <c r="P679" s="10"/>
      <c r="Q679" s="78"/>
      <c r="R679" s="78"/>
      <c r="S679" s="78"/>
      <c r="T679" s="6" t="s">
        <v>825</v>
      </c>
      <c r="U679" s="95">
        <v>1990</v>
      </c>
      <c r="V679" s="104">
        <v>0.2</v>
      </c>
      <c r="W679" s="44" t="s">
        <v>996</v>
      </c>
      <c r="X679" s="18"/>
      <c r="Y679" s="18">
        <f t="shared" si="111"/>
        <v>0.2</v>
      </c>
      <c r="Z679" s="18"/>
      <c r="AA679" s="18"/>
      <c r="AB679" s="18"/>
    </row>
    <row r="680" spans="1:28" x14ac:dyDescent="0.25">
      <c r="A680" s="3"/>
      <c r="B680" s="91"/>
      <c r="C680" s="10"/>
      <c r="D680" s="42"/>
      <c r="E680" s="78"/>
      <c r="F680" s="78"/>
      <c r="G680" s="78"/>
      <c r="H680" s="78"/>
      <c r="I680" s="78"/>
      <c r="J680" s="123"/>
      <c r="K680" s="10"/>
      <c r="L680" s="10"/>
      <c r="M680" s="13"/>
      <c r="N680" s="10"/>
      <c r="O680" s="10"/>
      <c r="P680" s="10"/>
      <c r="Q680" s="78"/>
      <c r="R680" s="78"/>
      <c r="S680" s="78"/>
      <c r="T680" s="6" t="s">
        <v>824</v>
      </c>
      <c r="U680" s="95">
        <v>1990</v>
      </c>
      <c r="V680" s="104">
        <v>0.24</v>
      </c>
      <c r="W680" s="44" t="s">
        <v>996</v>
      </c>
      <c r="X680" s="18"/>
      <c r="Y680" s="18">
        <f t="shared" si="111"/>
        <v>0.24</v>
      </c>
      <c r="Z680" s="18"/>
      <c r="AA680" s="18"/>
      <c r="AB680" s="18"/>
    </row>
    <row r="681" spans="1:28" x14ac:dyDescent="0.25">
      <c r="A681" s="3"/>
      <c r="B681" s="91"/>
      <c r="C681" s="10"/>
      <c r="D681" s="42"/>
      <c r="E681" s="78"/>
      <c r="F681" s="78"/>
      <c r="G681" s="78"/>
      <c r="H681" s="78"/>
      <c r="I681" s="78"/>
      <c r="J681" s="123"/>
      <c r="K681" s="10"/>
      <c r="L681" s="10"/>
      <c r="M681" s="13"/>
      <c r="N681" s="10"/>
      <c r="O681" s="10"/>
      <c r="P681" s="10"/>
      <c r="Q681" s="78"/>
      <c r="R681" s="78"/>
      <c r="S681" s="78"/>
      <c r="T681" s="6" t="s">
        <v>997</v>
      </c>
      <c r="U681" s="95">
        <v>1990</v>
      </c>
      <c r="V681" s="103" t="s">
        <v>791</v>
      </c>
      <c r="W681" s="44" t="s">
        <v>996</v>
      </c>
      <c r="X681" s="18"/>
      <c r="Y681" s="22">
        <v>0.21</v>
      </c>
      <c r="Z681" s="18"/>
      <c r="AA681" s="18"/>
      <c r="AB681" s="18"/>
    </row>
    <row r="682" spans="1:28" x14ac:dyDescent="0.25">
      <c r="A682" s="3"/>
      <c r="B682" s="91"/>
      <c r="C682" s="10"/>
      <c r="D682" s="42"/>
      <c r="E682" s="78"/>
      <c r="F682" s="78"/>
      <c r="G682" s="78"/>
      <c r="H682" s="78"/>
      <c r="I682" s="78"/>
      <c r="J682" s="123"/>
      <c r="K682" s="10"/>
      <c r="L682" s="10"/>
      <c r="M682" s="13"/>
      <c r="N682" s="10"/>
      <c r="O682" s="10"/>
      <c r="P682" s="10"/>
      <c r="Q682" s="78"/>
      <c r="R682" s="78"/>
      <c r="S682" s="78"/>
      <c r="T682" s="6" t="s">
        <v>1040</v>
      </c>
      <c r="U682" s="95">
        <v>1990</v>
      </c>
      <c r="V682" s="104">
        <v>0.05</v>
      </c>
      <c r="W682" s="44" t="s">
        <v>996</v>
      </c>
      <c r="X682" s="18"/>
      <c r="Y682" s="18">
        <f>V682</f>
        <v>0.05</v>
      </c>
      <c r="Z682" s="18"/>
      <c r="AA682" s="18"/>
      <c r="AB682" s="18"/>
    </row>
    <row r="683" spans="1:28" x14ac:dyDescent="0.25">
      <c r="A683" s="3"/>
      <c r="B683" s="91"/>
      <c r="C683" s="10"/>
      <c r="D683" s="42"/>
      <c r="E683" s="78"/>
      <c r="F683" s="78"/>
      <c r="G683" s="78"/>
      <c r="H683" s="78"/>
      <c r="I683" s="78"/>
      <c r="J683" s="123"/>
      <c r="K683" s="10"/>
      <c r="L683" s="10"/>
      <c r="M683" s="13"/>
      <c r="N683" s="10"/>
      <c r="O683" s="10"/>
      <c r="P683" s="10"/>
      <c r="Q683" s="78"/>
      <c r="R683" s="78"/>
      <c r="S683" s="78"/>
      <c r="T683" s="6" t="s">
        <v>1009</v>
      </c>
      <c r="U683" s="95">
        <v>1990</v>
      </c>
      <c r="V683" s="104">
        <v>6.5000000000000002E-2</v>
      </c>
      <c r="W683" s="44" t="s">
        <v>460</v>
      </c>
      <c r="X683" s="18"/>
      <c r="Y683" s="18">
        <f>V683</f>
        <v>6.5000000000000002E-2</v>
      </c>
      <c r="Z683" s="18"/>
      <c r="AA683" s="18"/>
      <c r="AB683" s="18"/>
    </row>
    <row r="684" spans="1:28" ht="26.25" x14ac:dyDescent="0.25">
      <c r="A684" s="47" t="s">
        <v>1328</v>
      </c>
      <c r="B684" s="91"/>
      <c r="C684" s="10"/>
      <c r="D684" s="42"/>
      <c r="E684" s="78"/>
      <c r="F684" s="78"/>
      <c r="G684" s="78"/>
      <c r="H684" s="78"/>
      <c r="I684" s="78"/>
      <c r="J684" s="3" t="s">
        <v>1499</v>
      </c>
      <c r="K684" s="79" t="s">
        <v>1413</v>
      </c>
      <c r="L684" s="47" t="s">
        <v>22</v>
      </c>
      <c r="M684" s="13"/>
      <c r="N684" s="10"/>
      <c r="O684" s="10"/>
      <c r="P684" s="10"/>
      <c r="Q684" s="78"/>
      <c r="R684" s="78"/>
      <c r="S684" s="78"/>
      <c r="T684" s="80" t="s">
        <v>166</v>
      </c>
      <c r="U684" s="2">
        <v>1989</v>
      </c>
      <c r="V684" s="47" t="s">
        <v>239</v>
      </c>
      <c r="W684" s="44" t="s">
        <v>209</v>
      </c>
      <c r="X684" s="17">
        <v>0.73</v>
      </c>
      <c r="Y684" s="18"/>
      <c r="Z684" s="18"/>
      <c r="AA684" s="18"/>
      <c r="AB684" s="18">
        <v>800</v>
      </c>
    </row>
    <row r="685" spans="1:28" x14ac:dyDescent="0.25">
      <c r="A685" s="3"/>
      <c r="B685" s="91"/>
      <c r="C685" s="10"/>
      <c r="D685" s="42"/>
      <c r="E685" s="78"/>
      <c r="F685" s="78"/>
      <c r="G685" s="78"/>
      <c r="H685" s="78"/>
      <c r="I685" s="78"/>
      <c r="J685" s="123"/>
      <c r="K685" s="10"/>
      <c r="L685" s="10"/>
      <c r="M685" s="13"/>
      <c r="N685" s="10"/>
      <c r="O685" s="10"/>
      <c r="P685" s="10"/>
      <c r="Q685" s="78"/>
      <c r="R685" s="78"/>
      <c r="S685" s="78"/>
      <c r="T685" s="6" t="s">
        <v>1041</v>
      </c>
      <c r="U685" s="95">
        <v>1989</v>
      </c>
      <c r="V685" s="103" t="s">
        <v>613</v>
      </c>
      <c r="W685" s="44" t="s">
        <v>505</v>
      </c>
      <c r="X685" s="18"/>
      <c r="Y685" s="22">
        <v>0.14000000000000001</v>
      </c>
      <c r="Z685" s="18"/>
      <c r="AA685" s="18"/>
      <c r="AB685" s="18"/>
    </row>
    <row r="686" spans="1:28" x14ac:dyDescent="0.25">
      <c r="A686" s="3"/>
      <c r="B686" s="91"/>
      <c r="C686" s="10"/>
      <c r="D686" s="42"/>
      <c r="E686" s="78"/>
      <c r="F686" s="78"/>
      <c r="G686" s="78"/>
      <c r="H686" s="78"/>
      <c r="I686" s="78"/>
      <c r="J686" s="123"/>
      <c r="K686" s="10"/>
      <c r="L686" s="10"/>
      <c r="M686" s="13"/>
      <c r="N686" s="10"/>
      <c r="O686" s="10"/>
      <c r="P686" s="10"/>
      <c r="Q686" s="78"/>
      <c r="R686" s="78"/>
      <c r="S686" s="78"/>
      <c r="T686" s="6" t="s">
        <v>713</v>
      </c>
      <c r="U686" s="95">
        <v>1992</v>
      </c>
      <c r="V686" s="103" t="s">
        <v>1042</v>
      </c>
      <c r="W686" s="44" t="s">
        <v>460</v>
      </c>
      <c r="X686" s="18"/>
      <c r="Y686" s="22">
        <v>0.19</v>
      </c>
      <c r="Z686" s="18"/>
      <c r="AA686" s="18"/>
      <c r="AB686" s="18"/>
    </row>
    <row r="687" spans="1:28" x14ac:dyDescent="0.25">
      <c r="A687" s="3"/>
      <c r="B687" s="91"/>
      <c r="C687" s="10"/>
      <c r="D687" s="42"/>
      <c r="E687" s="78"/>
      <c r="F687" s="78"/>
      <c r="G687" s="78"/>
      <c r="H687" s="78"/>
      <c r="I687" s="78"/>
      <c r="J687" s="123"/>
      <c r="K687" s="10"/>
      <c r="L687" s="10"/>
      <c r="M687" s="13"/>
      <c r="N687" s="10"/>
      <c r="O687" s="10"/>
      <c r="P687" s="10"/>
      <c r="Q687" s="78"/>
      <c r="R687" s="78"/>
      <c r="S687" s="78"/>
      <c r="T687" s="6" t="s">
        <v>1043</v>
      </c>
      <c r="U687" s="95">
        <v>1995</v>
      </c>
      <c r="V687" s="103" t="s">
        <v>1044</v>
      </c>
      <c r="W687" s="44" t="s">
        <v>996</v>
      </c>
      <c r="X687" s="18"/>
      <c r="Y687" s="22">
        <v>0.57999999999999996</v>
      </c>
      <c r="Z687" s="18"/>
      <c r="AA687" s="18"/>
      <c r="AB687" s="18"/>
    </row>
    <row r="688" spans="1:28" x14ac:dyDescent="0.25">
      <c r="A688" s="3"/>
      <c r="B688" s="91"/>
      <c r="C688" s="10"/>
      <c r="D688" s="42"/>
      <c r="E688" s="78"/>
      <c r="F688" s="78"/>
      <c r="G688" s="78"/>
      <c r="H688" s="78"/>
      <c r="I688" s="78"/>
      <c r="J688" s="123"/>
      <c r="K688" s="10"/>
      <c r="L688" s="10"/>
      <c r="M688" s="13"/>
      <c r="N688" s="10"/>
      <c r="O688" s="10"/>
      <c r="P688" s="10"/>
      <c r="Q688" s="78"/>
      <c r="R688" s="78"/>
      <c r="S688" s="78"/>
      <c r="T688" s="6" t="s">
        <v>1045</v>
      </c>
      <c r="U688" s="95">
        <v>1999</v>
      </c>
      <c r="V688" s="104">
        <v>0.125</v>
      </c>
      <c r="W688" s="44" t="s">
        <v>1046</v>
      </c>
      <c r="X688" s="18"/>
      <c r="Y688" s="18">
        <v>0.125</v>
      </c>
      <c r="Z688" s="18"/>
      <c r="AA688" s="18"/>
      <c r="AB688" s="18"/>
    </row>
    <row r="689" spans="1:28" x14ac:dyDescent="0.25">
      <c r="A689" s="3"/>
      <c r="B689" s="91"/>
      <c r="C689" s="10"/>
      <c r="D689" s="42"/>
      <c r="E689" s="78"/>
      <c r="F689" s="78"/>
      <c r="G689" s="78"/>
      <c r="H689" s="78"/>
      <c r="I689" s="78"/>
      <c r="J689" s="123"/>
      <c r="K689" s="10"/>
      <c r="L689" s="10"/>
      <c r="M689" s="13"/>
      <c r="N689" s="10"/>
      <c r="O689" s="10"/>
      <c r="P689" s="10"/>
      <c r="Q689" s="78"/>
      <c r="R689" s="78"/>
      <c r="S689" s="78"/>
      <c r="T689" s="6" t="s">
        <v>1047</v>
      </c>
      <c r="U689" s="95">
        <v>1999</v>
      </c>
      <c r="V689" s="104">
        <v>0.13</v>
      </c>
      <c r="W689" s="44" t="s">
        <v>1046</v>
      </c>
      <c r="X689" s="18"/>
      <c r="Y689" s="18">
        <v>0.13</v>
      </c>
      <c r="Z689" s="18"/>
      <c r="AA689" s="18"/>
      <c r="AB689" s="18"/>
    </row>
    <row r="690" spans="1:28" x14ac:dyDescent="0.25">
      <c r="A690" s="99"/>
      <c r="B690" s="91"/>
      <c r="C690" s="10"/>
      <c r="D690" s="42"/>
      <c r="E690" s="78"/>
      <c r="F690" s="78"/>
      <c r="G690" s="78"/>
      <c r="H690" s="78"/>
      <c r="I690" s="78"/>
      <c r="J690" s="123"/>
      <c r="K690" s="10"/>
      <c r="L690" s="10"/>
      <c r="M690" s="13"/>
      <c r="N690" s="10"/>
      <c r="O690" s="10"/>
      <c r="P690" s="10"/>
      <c r="Q690" s="78"/>
      <c r="R690" s="78"/>
      <c r="S690" s="78"/>
      <c r="T690" s="6" t="s">
        <v>1048</v>
      </c>
      <c r="U690" s="95">
        <v>1993</v>
      </c>
      <c r="V690" s="103" t="s">
        <v>1049</v>
      </c>
      <c r="W690" s="44" t="s">
        <v>339</v>
      </c>
      <c r="X690" s="18"/>
      <c r="Y690" s="22">
        <v>0.35</v>
      </c>
      <c r="Z690" s="18"/>
      <c r="AA690" s="18"/>
      <c r="AB690" s="18"/>
    </row>
    <row r="691" spans="1:28" x14ac:dyDescent="0.25">
      <c r="A691" s="78"/>
      <c r="B691" s="91"/>
      <c r="C691" s="10"/>
      <c r="D691" s="42"/>
      <c r="E691" s="78"/>
      <c r="F691" s="78"/>
      <c r="G691" s="78"/>
      <c r="H691" s="78"/>
      <c r="I691" s="78"/>
      <c r="J691" s="123"/>
      <c r="K691" s="10"/>
      <c r="L691" s="10"/>
      <c r="M691" s="13"/>
      <c r="N691" s="10"/>
      <c r="O691" s="10"/>
      <c r="P691" s="10"/>
      <c r="Q691" s="78"/>
      <c r="R691" s="78"/>
      <c r="S691" s="78"/>
      <c r="T691" s="6" t="s">
        <v>1050</v>
      </c>
      <c r="U691" s="95">
        <v>1992</v>
      </c>
      <c r="V691" s="103" t="s">
        <v>714</v>
      </c>
      <c r="W691" s="44" t="s">
        <v>339</v>
      </c>
      <c r="X691" s="18"/>
      <c r="Y691" s="22">
        <v>0.13</v>
      </c>
      <c r="Z691" s="18"/>
      <c r="AA691" s="18"/>
      <c r="AB691" s="19"/>
    </row>
    <row r="692" spans="1:28" x14ac:dyDescent="0.25">
      <c r="A692" s="78"/>
      <c r="B692" s="91"/>
      <c r="C692" s="10"/>
      <c r="D692" s="42"/>
      <c r="E692" s="78"/>
      <c r="F692" s="78"/>
      <c r="G692" s="78"/>
      <c r="H692" s="78"/>
      <c r="I692" s="78"/>
      <c r="J692" s="123"/>
      <c r="K692" s="10"/>
      <c r="L692" s="10"/>
      <c r="M692" s="13"/>
      <c r="N692" s="10"/>
      <c r="O692" s="10"/>
      <c r="P692" s="10"/>
      <c r="Q692" s="78"/>
      <c r="R692" s="78"/>
      <c r="S692" s="78"/>
      <c r="T692" s="6" t="s">
        <v>1051</v>
      </c>
      <c r="U692" s="95">
        <v>1992</v>
      </c>
      <c r="V692" s="103" t="s">
        <v>916</v>
      </c>
      <c r="W692" s="44" t="s">
        <v>339</v>
      </c>
      <c r="X692" s="18"/>
      <c r="Y692" s="22">
        <v>0.14000000000000001</v>
      </c>
      <c r="Z692" s="18"/>
      <c r="AA692" s="18"/>
      <c r="AB692" s="18"/>
    </row>
    <row r="693" spans="1:28" x14ac:dyDescent="0.25">
      <c r="A693" s="3"/>
      <c r="B693" s="91"/>
      <c r="C693" s="10"/>
      <c r="D693" s="42"/>
      <c r="E693" s="78"/>
      <c r="F693" s="78"/>
      <c r="G693" s="78"/>
      <c r="H693" s="78"/>
      <c r="I693" s="78"/>
      <c r="J693" s="123"/>
      <c r="K693" s="10"/>
      <c r="L693" s="10"/>
      <c r="M693" s="13"/>
      <c r="N693" s="10"/>
      <c r="O693" s="10"/>
      <c r="P693" s="10"/>
      <c r="Q693" s="78"/>
      <c r="R693" s="78"/>
      <c r="S693" s="78"/>
      <c r="T693" s="6" t="s">
        <v>1052</v>
      </c>
      <c r="U693" s="95">
        <v>1992</v>
      </c>
      <c r="V693" s="103" t="s">
        <v>1042</v>
      </c>
      <c r="W693" s="44" t="s">
        <v>339</v>
      </c>
      <c r="X693" s="18"/>
      <c r="Y693" s="22">
        <v>0.19</v>
      </c>
      <c r="Z693" s="18"/>
      <c r="AA693" s="18"/>
      <c r="AB693" s="18"/>
    </row>
    <row r="694" spans="1:28" x14ac:dyDescent="0.25">
      <c r="A694" s="3"/>
      <c r="B694" s="91"/>
      <c r="C694" s="10"/>
      <c r="D694" s="42"/>
      <c r="E694" s="78"/>
      <c r="F694" s="78"/>
      <c r="G694" s="78"/>
      <c r="H694" s="78"/>
      <c r="I694" s="78"/>
      <c r="J694" s="123"/>
      <c r="K694" s="10"/>
      <c r="L694" s="10"/>
      <c r="M694" s="13"/>
      <c r="N694" s="10"/>
      <c r="O694" s="10"/>
      <c r="P694" s="10"/>
      <c r="Q694" s="78"/>
      <c r="R694" s="78"/>
      <c r="S694" s="78"/>
      <c r="T694" s="6" t="s">
        <v>1053</v>
      </c>
      <c r="U694" s="95">
        <v>1992</v>
      </c>
      <c r="V694" s="103" t="s">
        <v>916</v>
      </c>
      <c r="W694" s="44" t="s">
        <v>339</v>
      </c>
      <c r="X694" s="18"/>
      <c r="Y694" s="22">
        <v>0.14000000000000001</v>
      </c>
      <c r="Z694" s="18"/>
      <c r="AA694" s="18"/>
      <c r="AB694" s="18"/>
    </row>
    <row r="695" spans="1:28" x14ac:dyDescent="0.25">
      <c r="A695" s="3"/>
      <c r="B695" s="91"/>
      <c r="C695" s="10"/>
      <c r="D695" s="42"/>
      <c r="E695" s="78"/>
      <c r="F695" s="78"/>
      <c r="G695" s="78"/>
      <c r="H695" s="78"/>
      <c r="I695" s="78"/>
      <c r="J695" s="123"/>
      <c r="K695" s="10"/>
      <c r="L695" s="10"/>
      <c r="M695" s="13"/>
      <c r="N695" s="10"/>
      <c r="O695" s="10"/>
      <c r="P695" s="10"/>
      <c r="Q695" s="78"/>
      <c r="R695" s="78"/>
      <c r="S695" s="78"/>
      <c r="T695" s="6" t="s">
        <v>946</v>
      </c>
      <c r="U695" s="95">
        <v>1990</v>
      </c>
      <c r="V695" s="103" t="s">
        <v>1054</v>
      </c>
      <c r="W695" s="44" t="s">
        <v>423</v>
      </c>
      <c r="X695" s="18"/>
      <c r="Y695" s="22">
        <v>0.04</v>
      </c>
      <c r="Z695" s="18"/>
      <c r="AA695" s="18"/>
      <c r="AB695" s="18"/>
    </row>
    <row r="696" spans="1:28" x14ac:dyDescent="0.25">
      <c r="A696" s="3" t="s">
        <v>1329</v>
      </c>
      <c r="B696" s="91"/>
      <c r="C696" s="12">
        <v>1997</v>
      </c>
      <c r="D696" s="13" t="s">
        <v>1224</v>
      </c>
      <c r="E696" s="12">
        <v>1.75</v>
      </c>
      <c r="F696" s="12" t="s">
        <v>203</v>
      </c>
      <c r="G696" s="78">
        <v>35</v>
      </c>
      <c r="H696" s="78"/>
      <c r="I696" s="78">
        <v>35</v>
      </c>
      <c r="J696" s="123"/>
      <c r="K696" s="10"/>
      <c r="L696" s="10"/>
      <c r="M696" s="13"/>
      <c r="N696" s="10"/>
      <c r="O696" s="10"/>
      <c r="P696" s="10"/>
      <c r="Q696" s="78"/>
      <c r="R696" s="78"/>
      <c r="S696" s="78"/>
      <c r="T696" s="106" t="s">
        <v>167</v>
      </c>
      <c r="U696" s="12">
        <v>1975</v>
      </c>
      <c r="V696" s="12">
        <v>0.04</v>
      </c>
      <c r="W696" s="106" t="s">
        <v>218</v>
      </c>
      <c r="X696" s="17">
        <f t="shared" ref="X696:X697" si="112">V696</f>
        <v>0.04</v>
      </c>
      <c r="Y696" s="18"/>
      <c r="Z696" s="18">
        <f t="shared" ref="Z696:Z722" si="113">E696</f>
        <v>1.75</v>
      </c>
      <c r="AA696" s="18"/>
      <c r="AB696" s="18"/>
    </row>
    <row r="697" spans="1:28" x14ac:dyDescent="0.25">
      <c r="A697" s="3"/>
      <c r="B697" s="91"/>
      <c r="C697" s="10"/>
      <c r="D697" s="42"/>
      <c r="E697" s="78"/>
      <c r="F697" s="78"/>
      <c r="G697" s="78"/>
      <c r="H697" s="78"/>
      <c r="I697" s="78"/>
      <c r="J697" s="123"/>
      <c r="K697" s="10"/>
      <c r="L697" s="10"/>
      <c r="M697" s="13"/>
      <c r="N697" s="10"/>
      <c r="O697" s="10"/>
      <c r="P697" s="10"/>
      <c r="Q697" s="78"/>
      <c r="R697" s="78"/>
      <c r="S697" s="78"/>
      <c r="T697" s="106" t="s">
        <v>1386</v>
      </c>
      <c r="U697" s="12">
        <v>2009</v>
      </c>
      <c r="V697" s="12">
        <v>0.24</v>
      </c>
      <c r="W697" s="106" t="s">
        <v>210</v>
      </c>
      <c r="X697" s="17">
        <f t="shared" si="112"/>
        <v>0.24</v>
      </c>
      <c r="Y697" s="18"/>
      <c r="Z697" s="18"/>
      <c r="AA697" s="18"/>
      <c r="AB697" s="18"/>
    </row>
    <row r="698" spans="1:28" ht="26.25" x14ac:dyDescent="0.25">
      <c r="A698" s="47" t="s">
        <v>1330</v>
      </c>
      <c r="B698" s="91"/>
      <c r="C698" s="10"/>
      <c r="D698" s="42"/>
      <c r="E698" s="78"/>
      <c r="F698" s="78"/>
      <c r="G698" s="78"/>
      <c r="H698" s="78"/>
      <c r="I698" s="78"/>
      <c r="J698" s="3" t="s">
        <v>1500</v>
      </c>
      <c r="K698" s="79" t="s">
        <v>1413</v>
      </c>
      <c r="L698" s="47" t="s">
        <v>25</v>
      </c>
      <c r="M698" s="13"/>
      <c r="N698" s="10"/>
      <c r="O698" s="10"/>
      <c r="P698" s="10"/>
      <c r="Q698" s="78"/>
      <c r="R698" s="78"/>
      <c r="S698" s="78"/>
      <c r="T698" s="44" t="s">
        <v>168</v>
      </c>
      <c r="U698" s="2">
        <v>1994</v>
      </c>
      <c r="V698" s="47" t="s">
        <v>240</v>
      </c>
      <c r="W698" s="44" t="s">
        <v>209</v>
      </c>
      <c r="X698" s="17">
        <v>1.1000000000000001</v>
      </c>
      <c r="Y698" s="18"/>
      <c r="Z698" s="18"/>
      <c r="AA698" s="18"/>
      <c r="AB698" s="18">
        <v>500</v>
      </c>
    </row>
    <row r="699" spans="1:28" x14ac:dyDescent="0.25">
      <c r="A699" s="3"/>
      <c r="B699" s="91"/>
      <c r="C699" s="10"/>
      <c r="D699" s="42"/>
      <c r="E699" s="78"/>
      <c r="F699" s="78"/>
      <c r="G699" s="78"/>
      <c r="H699" s="78"/>
      <c r="I699" s="78"/>
      <c r="J699" s="123"/>
      <c r="K699" s="10"/>
      <c r="L699" s="10"/>
      <c r="M699" s="13"/>
      <c r="N699" s="10"/>
      <c r="O699" s="10"/>
      <c r="P699" s="10"/>
      <c r="Q699" s="78"/>
      <c r="R699" s="78"/>
      <c r="S699" s="78"/>
      <c r="T699" s="6" t="s">
        <v>1055</v>
      </c>
      <c r="U699" s="95">
        <v>1998</v>
      </c>
      <c r="V699" s="104">
        <v>0.08</v>
      </c>
      <c r="W699" s="44" t="s">
        <v>967</v>
      </c>
      <c r="X699" s="18"/>
      <c r="Y699" s="18">
        <f>V699</f>
        <v>0.08</v>
      </c>
      <c r="Z699" s="18"/>
      <c r="AA699" s="18"/>
      <c r="AB699" s="19"/>
    </row>
    <row r="700" spans="1:28" x14ac:dyDescent="0.25">
      <c r="A700" s="3"/>
      <c r="B700" s="91"/>
      <c r="C700" s="10"/>
      <c r="D700" s="42"/>
      <c r="E700" s="78"/>
      <c r="F700" s="78"/>
      <c r="G700" s="78"/>
      <c r="H700" s="78"/>
      <c r="I700" s="78"/>
      <c r="J700" s="123"/>
      <c r="K700" s="10"/>
      <c r="L700" s="10"/>
      <c r="M700" s="13"/>
      <c r="N700" s="10"/>
      <c r="O700" s="10"/>
      <c r="P700" s="10"/>
      <c r="Q700" s="78"/>
      <c r="R700" s="78"/>
      <c r="S700" s="78"/>
      <c r="T700" s="6" t="s">
        <v>1056</v>
      </c>
      <c r="U700" s="95">
        <v>1998</v>
      </c>
      <c r="V700" s="104">
        <v>0.03</v>
      </c>
      <c r="W700" s="44" t="s">
        <v>967</v>
      </c>
      <c r="X700" s="18"/>
      <c r="Y700" s="18">
        <f t="shared" ref="Y700:Y706" si="114">V700</f>
        <v>0.03</v>
      </c>
      <c r="Z700" s="18"/>
      <c r="AA700" s="18"/>
      <c r="AB700" s="18"/>
    </row>
    <row r="701" spans="1:28" x14ac:dyDescent="0.25">
      <c r="A701" s="3"/>
      <c r="B701" s="91"/>
      <c r="C701" s="10"/>
      <c r="D701" s="42"/>
      <c r="E701" s="78"/>
      <c r="F701" s="78"/>
      <c r="G701" s="78"/>
      <c r="H701" s="78"/>
      <c r="I701" s="78"/>
      <c r="J701" s="123"/>
      <c r="K701" s="10"/>
      <c r="L701" s="10"/>
      <c r="M701" s="13"/>
      <c r="N701" s="10"/>
      <c r="O701" s="10"/>
      <c r="P701" s="10"/>
      <c r="Q701" s="78"/>
      <c r="R701" s="78"/>
      <c r="S701" s="78"/>
      <c r="T701" s="6" t="s">
        <v>1057</v>
      </c>
      <c r="U701" s="95">
        <v>1998</v>
      </c>
      <c r="V701" s="104">
        <v>0.08</v>
      </c>
      <c r="W701" s="44" t="s">
        <v>1058</v>
      </c>
      <c r="X701" s="18"/>
      <c r="Y701" s="18">
        <f t="shared" si="114"/>
        <v>0.08</v>
      </c>
      <c r="Z701" s="18"/>
      <c r="AA701" s="18"/>
      <c r="AB701" s="18"/>
    </row>
    <row r="702" spans="1:28" x14ac:dyDescent="0.25">
      <c r="A702" s="99"/>
      <c r="B702" s="91"/>
      <c r="C702" s="10"/>
      <c r="D702" s="42"/>
      <c r="E702" s="78"/>
      <c r="F702" s="78"/>
      <c r="G702" s="78"/>
      <c r="H702" s="78"/>
      <c r="I702" s="78"/>
      <c r="J702" s="123"/>
      <c r="K702" s="10"/>
      <c r="L702" s="10"/>
      <c r="M702" s="13"/>
      <c r="N702" s="10"/>
      <c r="O702" s="10"/>
      <c r="P702" s="10"/>
      <c r="Q702" s="78"/>
      <c r="R702" s="78"/>
      <c r="S702" s="78"/>
      <c r="T702" s="6" t="s">
        <v>1059</v>
      </c>
      <c r="U702" s="95">
        <v>1999</v>
      </c>
      <c r="V702" s="103" t="s">
        <v>478</v>
      </c>
      <c r="W702" s="44" t="s">
        <v>1058</v>
      </c>
      <c r="X702" s="18"/>
      <c r="Y702" s="22">
        <v>0.15</v>
      </c>
      <c r="Z702" s="18"/>
      <c r="AA702" s="18"/>
      <c r="AB702" s="18"/>
    </row>
    <row r="703" spans="1:28" x14ac:dyDescent="0.25">
      <c r="A703" s="3"/>
      <c r="B703" s="91"/>
      <c r="C703" s="10"/>
      <c r="D703" s="42"/>
      <c r="E703" s="78"/>
      <c r="F703" s="78"/>
      <c r="G703" s="78"/>
      <c r="H703" s="78"/>
      <c r="I703" s="78"/>
      <c r="J703" s="123"/>
      <c r="K703" s="10"/>
      <c r="L703" s="10"/>
      <c r="M703" s="13"/>
      <c r="N703" s="10"/>
      <c r="O703" s="10"/>
      <c r="P703" s="10"/>
      <c r="Q703" s="78"/>
      <c r="R703" s="78"/>
      <c r="S703" s="78"/>
      <c r="T703" s="6" t="s">
        <v>1060</v>
      </c>
      <c r="U703" s="95">
        <v>1999</v>
      </c>
      <c r="V703" s="104">
        <v>0.06</v>
      </c>
      <c r="W703" s="44" t="s">
        <v>1061</v>
      </c>
      <c r="X703" s="18"/>
      <c r="Y703" s="18">
        <f t="shared" si="114"/>
        <v>0.06</v>
      </c>
      <c r="Z703" s="18"/>
      <c r="AA703" s="18"/>
      <c r="AB703" s="18"/>
    </row>
    <row r="704" spans="1:28" x14ac:dyDescent="0.25">
      <c r="A704" s="99"/>
      <c r="B704" s="91"/>
      <c r="C704" s="10"/>
      <c r="D704" s="42"/>
      <c r="E704" s="78"/>
      <c r="F704" s="78"/>
      <c r="G704" s="78"/>
      <c r="H704" s="78"/>
      <c r="I704" s="78"/>
      <c r="J704" s="123"/>
      <c r="K704" s="10"/>
      <c r="L704" s="10"/>
      <c r="M704" s="13"/>
      <c r="N704" s="10"/>
      <c r="O704" s="10"/>
      <c r="P704" s="10"/>
      <c r="Q704" s="78"/>
      <c r="R704" s="78"/>
      <c r="S704" s="78"/>
      <c r="T704" s="6" t="s">
        <v>1062</v>
      </c>
      <c r="U704" s="95">
        <v>1999</v>
      </c>
      <c r="V704" s="104">
        <v>0.12</v>
      </c>
      <c r="W704" s="44" t="s">
        <v>1061</v>
      </c>
      <c r="X704" s="18"/>
      <c r="Y704" s="18">
        <f t="shared" si="114"/>
        <v>0.12</v>
      </c>
      <c r="Z704" s="18"/>
      <c r="AA704" s="18"/>
      <c r="AB704" s="18"/>
    </row>
    <row r="705" spans="1:28" x14ac:dyDescent="0.25">
      <c r="A705" s="78"/>
      <c r="B705" s="91"/>
      <c r="C705" s="10"/>
      <c r="D705" s="42"/>
      <c r="E705" s="78"/>
      <c r="F705" s="78"/>
      <c r="G705" s="78"/>
      <c r="H705" s="78"/>
      <c r="I705" s="78"/>
      <c r="J705" s="123"/>
      <c r="K705" s="10"/>
      <c r="L705" s="10"/>
      <c r="M705" s="13"/>
      <c r="N705" s="10"/>
      <c r="O705" s="10"/>
      <c r="P705" s="10"/>
      <c r="Q705" s="78"/>
      <c r="R705" s="78"/>
      <c r="S705" s="78"/>
      <c r="T705" s="6" t="s">
        <v>1063</v>
      </c>
      <c r="U705" s="95">
        <v>1999</v>
      </c>
      <c r="V705" s="104">
        <v>0.08</v>
      </c>
      <c r="W705" s="44" t="s">
        <v>1061</v>
      </c>
      <c r="X705" s="18"/>
      <c r="Y705" s="18">
        <f t="shared" si="114"/>
        <v>0.08</v>
      </c>
      <c r="Z705" s="18"/>
      <c r="AA705" s="18"/>
      <c r="AB705" s="18"/>
    </row>
    <row r="706" spans="1:28" x14ac:dyDescent="0.25">
      <c r="A706" s="78"/>
      <c r="B706" s="91"/>
      <c r="C706" s="10"/>
      <c r="D706" s="42"/>
      <c r="E706" s="78"/>
      <c r="F706" s="78"/>
      <c r="G706" s="78"/>
      <c r="H706" s="78"/>
      <c r="I706" s="78"/>
      <c r="J706" s="123"/>
      <c r="K706" s="10"/>
      <c r="L706" s="10"/>
      <c r="M706" s="13"/>
      <c r="N706" s="10"/>
      <c r="O706" s="10"/>
      <c r="P706" s="10"/>
      <c r="Q706" s="78"/>
      <c r="R706" s="78"/>
      <c r="S706" s="78"/>
      <c r="T706" s="6" t="s">
        <v>1641</v>
      </c>
      <c r="U706" s="2"/>
      <c r="V706" s="2">
        <v>0.20200000000000001</v>
      </c>
      <c r="W706" s="44"/>
      <c r="X706" s="18"/>
      <c r="Y706" s="18">
        <f t="shared" si="114"/>
        <v>0.20200000000000001</v>
      </c>
      <c r="Z706" s="18"/>
      <c r="AA706" s="18"/>
      <c r="AB706" s="18"/>
    </row>
    <row r="707" spans="1:28" ht="26.25" x14ac:dyDescent="0.25">
      <c r="A707" s="47" t="s">
        <v>1331</v>
      </c>
      <c r="B707" s="91" t="s">
        <v>1064</v>
      </c>
      <c r="C707" s="10"/>
      <c r="D707" s="42"/>
      <c r="E707" s="78"/>
      <c r="F707" s="78"/>
      <c r="G707" s="78"/>
      <c r="H707" s="78"/>
      <c r="I707" s="78"/>
      <c r="J707" s="3" t="s">
        <v>1501</v>
      </c>
      <c r="K707" s="79" t="s">
        <v>1413</v>
      </c>
      <c r="L707" s="47" t="s">
        <v>1420</v>
      </c>
      <c r="M707" s="13"/>
      <c r="N707" s="10"/>
      <c r="O707" s="10"/>
      <c r="P707" s="10"/>
      <c r="Q707" s="78"/>
      <c r="R707" s="78"/>
      <c r="S707" s="78"/>
      <c r="T707" s="80" t="s">
        <v>169</v>
      </c>
      <c r="U707" s="2">
        <v>1985</v>
      </c>
      <c r="V707" s="2">
        <v>0.5</v>
      </c>
      <c r="W707" s="44" t="s">
        <v>1065</v>
      </c>
      <c r="X707" s="17">
        <f t="shared" ref="X707:X709" si="115">V707</f>
        <v>0.5</v>
      </c>
      <c r="Y707" s="18"/>
      <c r="Z707" s="18"/>
      <c r="AA707" s="18"/>
      <c r="AB707" s="19">
        <v>1030</v>
      </c>
    </row>
    <row r="708" spans="1:28" x14ac:dyDescent="0.25">
      <c r="A708" s="78"/>
      <c r="B708" s="91"/>
      <c r="C708" s="10"/>
      <c r="D708" s="42"/>
      <c r="E708" s="78"/>
      <c r="F708" s="78"/>
      <c r="G708" s="78"/>
      <c r="H708" s="78"/>
      <c r="I708" s="78"/>
      <c r="J708" s="123"/>
      <c r="K708" s="10"/>
      <c r="L708" s="10"/>
      <c r="M708" s="13"/>
      <c r="N708" s="10"/>
      <c r="O708" s="10"/>
      <c r="P708" s="10"/>
      <c r="Q708" s="78"/>
      <c r="R708" s="78"/>
      <c r="S708" s="78"/>
      <c r="T708" s="142" t="s">
        <v>170</v>
      </c>
      <c r="U708" s="2">
        <v>2007</v>
      </c>
      <c r="V708" s="97">
        <v>0.70499999999999996</v>
      </c>
      <c r="W708" s="44" t="s">
        <v>1066</v>
      </c>
      <c r="X708" s="17">
        <f t="shared" si="115"/>
        <v>0.70499999999999996</v>
      </c>
      <c r="Y708" s="18"/>
      <c r="Z708" s="18"/>
      <c r="AA708" s="18"/>
      <c r="AB708" s="19"/>
    </row>
    <row r="709" spans="1:28" x14ac:dyDescent="0.25">
      <c r="A709" s="3"/>
      <c r="B709" s="91"/>
      <c r="C709" s="10"/>
      <c r="D709" s="42"/>
      <c r="E709" s="78"/>
      <c r="F709" s="78"/>
      <c r="G709" s="78"/>
      <c r="H709" s="78"/>
      <c r="I709" s="78"/>
      <c r="J709" s="123"/>
      <c r="K709" s="10"/>
      <c r="L709" s="10"/>
      <c r="M709" s="13"/>
      <c r="N709" s="10"/>
      <c r="O709" s="10"/>
      <c r="P709" s="10"/>
      <c r="Q709" s="78"/>
      <c r="R709" s="78"/>
      <c r="S709" s="78"/>
      <c r="T709" s="142" t="s">
        <v>170</v>
      </c>
      <c r="U709" s="97">
        <v>1985</v>
      </c>
      <c r="V709" s="97">
        <v>0.85</v>
      </c>
      <c r="W709" s="38" t="s">
        <v>241</v>
      </c>
      <c r="X709" s="17">
        <f t="shared" si="115"/>
        <v>0.85</v>
      </c>
      <c r="Y709" s="18"/>
      <c r="Z709" s="18"/>
      <c r="AA709" s="18"/>
      <c r="AB709" s="19"/>
    </row>
    <row r="710" spans="1:28" ht="25.5" x14ac:dyDescent="0.25">
      <c r="A710" s="3"/>
      <c r="B710" s="91"/>
      <c r="C710" s="10"/>
      <c r="D710" s="42"/>
      <c r="E710" s="78"/>
      <c r="F710" s="78"/>
      <c r="G710" s="78"/>
      <c r="H710" s="78"/>
      <c r="I710" s="78"/>
      <c r="J710" s="123"/>
      <c r="K710" s="10"/>
      <c r="L710" s="10"/>
      <c r="M710" s="39" t="s">
        <v>1068</v>
      </c>
      <c r="N710" s="97">
        <v>1963</v>
      </c>
      <c r="O710" s="12">
        <v>1.0269999999999999</v>
      </c>
      <c r="P710" s="81" t="s">
        <v>1069</v>
      </c>
      <c r="Q710" s="97">
        <v>29</v>
      </c>
      <c r="R710" s="47"/>
      <c r="S710" s="97">
        <v>29</v>
      </c>
      <c r="T710" s="9" t="s">
        <v>1067</v>
      </c>
      <c r="U710" s="127">
        <v>1963</v>
      </c>
      <c r="V710" s="98">
        <v>0.04</v>
      </c>
      <c r="W710" s="38" t="s">
        <v>298</v>
      </c>
      <c r="X710" s="18"/>
      <c r="Y710" s="18">
        <f>V710</f>
        <v>0.04</v>
      </c>
      <c r="Z710" s="18"/>
      <c r="AA710" s="21">
        <f t="shared" ref="AA710:AA711" si="116">O710</f>
        <v>1.0269999999999999</v>
      </c>
      <c r="AB710" s="18"/>
    </row>
    <row r="711" spans="1:28" ht="25.5" x14ac:dyDescent="0.25">
      <c r="A711" s="3"/>
      <c r="B711" s="91"/>
      <c r="C711" s="10"/>
      <c r="D711" s="42"/>
      <c r="E711" s="78"/>
      <c r="F711" s="78"/>
      <c r="G711" s="78"/>
      <c r="H711" s="78"/>
      <c r="I711" s="78"/>
      <c r="J711" s="123"/>
      <c r="K711" s="10"/>
      <c r="L711" s="10"/>
      <c r="M711" s="39" t="s">
        <v>1071</v>
      </c>
      <c r="N711" s="97">
        <v>1963</v>
      </c>
      <c r="O711" s="12">
        <v>0.49099999999999999</v>
      </c>
      <c r="P711" s="47" t="s">
        <v>1072</v>
      </c>
      <c r="Q711" s="97">
        <v>19</v>
      </c>
      <c r="R711" s="2"/>
      <c r="S711" s="97">
        <v>19</v>
      </c>
      <c r="T711" s="9" t="s">
        <v>1070</v>
      </c>
      <c r="U711" s="127">
        <v>1963</v>
      </c>
      <c r="V711" s="104">
        <v>2.5000000000000001E-2</v>
      </c>
      <c r="W711" s="38" t="s">
        <v>298</v>
      </c>
      <c r="X711" s="18"/>
      <c r="Y711" s="18">
        <f t="shared" ref="Y711:Y713" si="117">V711</f>
        <v>2.5000000000000001E-2</v>
      </c>
      <c r="Z711" s="18"/>
      <c r="AA711" s="21">
        <f t="shared" si="116"/>
        <v>0.49099999999999999</v>
      </c>
      <c r="AB711" s="18"/>
    </row>
    <row r="712" spans="1:28" x14ac:dyDescent="0.25">
      <c r="A712" s="3"/>
      <c r="B712" s="91"/>
      <c r="C712" s="10"/>
      <c r="D712" s="42"/>
      <c r="E712" s="78"/>
      <c r="F712" s="78"/>
      <c r="G712" s="78"/>
      <c r="H712" s="78"/>
      <c r="I712" s="78"/>
      <c r="J712" s="123"/>
      <c r="K712" s="10"/>
      <c r="L712" s="10"/>
      <c r="M712" s="13"/>
      <c r="N712" s="10"/>
      <c r="O712" s="10"/>
      <c r="P712" s="10"/>
      <c r="Q712" s="78"/>
      <c r="R712" s="78"/>
      <c r="S712" s="78"/>
      <c r="T712" s="6" t="s">
        <v>1073</v>
      </c>
      <c r="U712" s="95">
        <v>1968</v>
      </c>
      <c r="V712" s="104">
        <v>0.19</v>
      </c>
      <c r="W712" s="44" t="s">
        <v>1074</v>
      </c>
      <c r="X712" s="18"/>
      <c r="Y712" s="18">
        <f t="shared" si="117"/>
        <v>0.19</v>
      </c>
      <c r="Z712" s="18"/>
      <c r="AA712" s="18"/>
      <c r="AB712" s="18"/>
    </row>
    <row r="713" spans="1:28" x14ac:dyDescent="0.25">
      <c r="A713" s="3"/>
      <c r="B713" s="91"/>
      <c r="C713" s="10"/>
      <c r="D713" s="42"/>
      <c r="E713" s="78"/>
      <c r="F713" s="78"/>
      <c r="G713" s="78"/>
      <c r="H713" s="78"/>
      <c r="I713" s="78"/>
      <c r="J713" s="123"/>
      <c r="K713" s="10"/>
      <c r="L713" s="10"/>
      <c r="M713" s="13"/>
      <c r="N713" s="10"/>
      <c r="O713" s="10"/>
      <c r="P713" s="10"/>
      <c r="Q713" s="78"/>
      <c r="R713" s="78"/>
      <c r="S713" s="78"/>
      <c r="T713" s="6" t="s">
        <v>1075</v>
      </c>
      <c r="U713" s="95">
        <v>1968</v>
      </c>
      <c r="V713" s="104">
        <v>0.05</v>
      </c>
      <c r="W713" s="44" t="s">
        <v>1074</v>
      </c>
      <c r="X713" s="18"/>
      <c r="Y713" s="18">
        <f t="shared" si="117"/>
        <v>0.05</v>
      </c>
      <c r="Z713" s="18"/>
      <c r="AA713" s="18"/>
      <c r="AB713" s="18"/>
    </row>
    <row r="714" spans="1:28" ht="25.5" x14ac:dyDescent="0.25">
      <c r="A714" s="47" t="s">
        <v>1332</v>
      </c>
      <c r="B714" s="91"/>
      <c r="C714" s="10"/>
      <c r="D714" s="13" t="s">
        <v>1436</v>
      </c>
      <c r="E714" s="78">
        <v>0.08</v>
      </c>
      <c r="F714" s="47" t="s">
        <v>230</v>
      </c>
      <c r="G714" s="78">
        <v>2</v>
      </c>
      <c r="H714" s="78"/>
      <c r="I714" s="78"/>
      <c r="J714" s="12" t="s">
        <v>1433</v>
      </c>
      <c r="K714" s="5" t="s">
        <v>1418</v>
      </c>
      <c r="L714" s="10"/>
      <c r="M714" s="39" t="s">
        <v>1640</v>
      </c>
      <c r="N714" s="10"/>
      <c r="O714" s="12">
        <v>0.83499999999999996</v>
      </c>
      <c r="P714" s="10"/>
      <c r="Q714" s="78"/>
      <c r="R714" s="78"/>
      <c r="S714" s="78"/>
      <c r="T714" s="5" t="s">
        <v>1437</v>
      </c>
      <c r="U714" s="95">
        <v>2016</v>
      </c>
      <c r="V714" s="104">
        <v>1.7150000000000001</v>
      </c>
      <c r="W714" s="44" t="s">
        <v>1434</v>
      </c>
      <c r="X714" s="17">
        <f>V714</f>
        <v>1.7150000000000001</v>
      </c>
      <c r="Y714" s="18"/>
      <c r="Z714" s="18">
        <f t="shared" si="113"/>
        <v>0.08</v>
      </c>
      <c r="AA714" s="18">
        <f>O714</f>
        <v>0.83499999999999996</v>
      </c>
      <c r="AB714" s="19"/>
    </row>
    <row r="715" spans="1:28" ht="26.25" x14ac:dyDescent="0.25">
      <c r="A715" s="47" t="s">
        <v>1333</v>
      </c>
      <c r="B715" s="91"/>
      <c r="C715" s="10"/>
      <c r="D715" s="13" t="s">
        <v>1435</v>
      </c>
      <c r="E715" s="78">
        <v>9.1999999999999998E-2</v>
      </c>
      <c r="F715" s="47" t="s">
        <v>1259</v>
      </c>
      <c r="G715" s="78">
        <v>1</v>
      </c>
      <c r="H715" s="78"/>
      <c r="I715" s="78"/>
      <c r="J715" s="12" t="s">
        <v>1536</v>
      </c>
      <c r="K715" s="79" t="s">
        <v>1415</v>
      </c>
      <c r="L715" s="78" t="s">
        <v>26</v>
      </c>
      <c r="M715" s="13"/>
      <c r="N715" s="10"/>
      <c r="O715" s="10"/>
      <c r="P715" s="10"/>
      <c r="Q715" s="78"/>
      <c r="R715" s="78"/>
      <c r="S715" s="78"/>
      <c r="T715" s="6"/>
      <c r="U715" s="95"/>
      <c r="V715" s="104"/>
      <c r="W715" s="44"/>
      <c r="X715" s="20"/>
      <c r="Y715" s="18"/>
      <c r="Z715" s="18">
        <f t="shared" si="113"/>
        <v>9.1999999999999998E-2</v>
      </c>
      <c r="AA715" s="18"/>
      <c r="AB715" s="18">
        <v>250</v>
      </c>
    </row>
    <row r="716" spans="1:28" ht="25.5" x14ac:dyDescent="0.25">
      <c r="A716" s="47" t="s">
        <v>1334</v>
      </c>
      <c r="B716" s="91"/>
      <c r="C716" s="47" t="s">
        <v>1603</v>
      </c>
      <c r="D716" s="5" t="s">
        <v>171</v>
      </c>
      <c r="E716" s="2">
        <v>0.255</v>
      </c>
      <c r="F716" s="47" t="s">
        <v>230</v>
      </c>
      <c r="G716" s="12">
        <v>6</v>
      </c>
      <c r="H716" s="12"/>
      <c r="I716" s="12">
        <v>6</v>
      </c>
      <c r="J716" s="3" t="s">
        <v>1537</v>
      </c>
      <c r="K716" s="79"/>
      <c r="L716" s="47"/>
      <c r="M716" s="13"/>
      <c r="N716" s="10"/>
      <c r="O716" s="10"/>
      <c r="P716" s="10"/>
      <c r="Q716" s="78"/>
      <c r="R716" s="78"/>
      <c r="S716" s="78"/>
      <c r="T716" s="5" t="s">
        <v>172</v>
      </c>
      <c r="U716" s="95">
        <v>1960</v>
      </c>
      <c r="V716" s="2">
        <v>6.5000000000000002E-2</v>
      </c>
      <c r="W716" s="44" t="s">
        <v>952</v>
      </c>
      <c r="X716" s="17">
        <f t="shared" ref="X716" si="118">V716</f>
        <v>6.5000000000000002E-2</v>
      </c>
      <c r="Y716" s="18"/>
      <c r="Z716" s="18">
        <f t="shared" si="113"/>
        <v>0.255</v>
      </c>
      <c r="AA716" s="18"/>
      <c r="AB716" s="18"/>
    </row>
    <row r="717" spans="1:28" ht="25.5" x14ac:dyDescent="0.25">
      <c r="A717" s="78"/>
      <c r="B717" s="91"/>
      <c r="C717" s="10"/>
      <c r="D717" s="42"/>
      <c r="E717" s="78"/>
      <c r="F717" s="78"/>
      <c r="G717" s="78"/>
      <c r="H717" s="78"/>
      <c r="I717" s="78"/>
      <c r="J717" s="123"/>
      <c r="K717" s="10"/>
      <c r="L717" s="10"/>
      <c r="M717" s="39" t="s">
        <v>961</v>
      </c>
      <c r="N717" s="97">
        <v>1963</v>
      </c>
      <c r="O717" s="12">
        <v>0.63500000000000001</v>
      </c>
      <c r="P717" s="47" t="s">
        <v>1077</v>
      </c>
      <c r="Q717" s="97">
        <v>19</v>
      </c>
      <c r="R717" s="47"/>
      <c r="S717" s="97">
        <v>19</v>
      </c>
      <c r="T717" s="9" t="s">
        <v>1076</v>
      </c>
      <c r="U717" s="95">
        <v>2005</v>
      </c>
      <c r="V717" s="104">
        <v>3.7999999999999999E-2</v>
      </c>
      <c r="W717" s="44" t="s">
        <v>633</v>
      </c>
      <c r="X717" s="18"/>
      <c r="Y717" s="18">
        <f>V717</f>
        <v>3.7999999999999999E-2</v>
      </c>
      <c r="Z717" s="18"/>
      <c r="AA717" s="21">
        <f t="shared" ref="AA717:AA719" si="119">O717</f>
        <v>0.63500000000000001</v>
      </c>
      <c r="AB717" s="18"/>
    </row>
    <row r="718" spans="1:28" ht="25.5" x14ac:dyDescent="0.25">
      <c r="A718" s="78"/>
      <c r="B718" s="91"/>
      <c r="C718" s="10"/>
      <c r="D718" s="42"/>
      <c r="E718" s="78"/>
      <c r="F718" s="78"/>
      <c r="G718" s="78"/>
      <c r="H718" s="78"/>
      <c r="I718" s="78"/>
      <c r="J718" s="123"/>
      <c r="K718" s="10"/>
      <c r="L718" s="10"/>
      <c r="M718" s="39" t="s">
        <v>1079</v>
      </c>
      <c r="N718" s="2">
        <v>1963</v>
      </c>
      <c r="O718" s="12">
        <v>0.23899999999999999</v>
      </c>
      <c r="P718" s="47" t="s">
        <v>958</v>
      </c>
      <c r="Q718" s="2">
        <v>8</v>
      </c>
      <c r="R718" s="47"/>
      <c r="S718" s="2">
        <v>8</v>
      </c>
      <c r="T718" s="9" t="s">
        <v>1078</v>
      </c>
      <c r="U718" s="95">
        <v>2005</v>
      </c>
      <c r="V718" s="98">
        <v>3.5999999999999997E-2</v>
      </c>
      <c r="W718" s="44" t="s">
        <v>493</v>
      </c>
      <c r="X718" s="18"/>
      <c r="Y718" s="18">
        <f t="shared" ref="Y718:Y719" si="120">V718</f>
        <v>3.5999999999999997E-2</v>
      </c>
      <c r="Z718" s="18"/>
      <c r="AA718" s="21">
        <f t="shared" si="119"/>
        <v>0.23899999999999999</v>
      </c>
      <c r="AB718" s="18"/>
    </row>
    <row r="719" spans="1:28" ht="25.5" x14ac:dyDescent="0.25">
      <c r="A719" s="78"/>
      <c r="B719" s="91"/>
      <c r="C719" s="10"/>
      <c r="D719" s="42"/>
      <c r="E719" s="78"/>
      <c r="F719" s="78"/>
      <c r="G719" s="78"/>
      <c r="H719" s="78"/>
      <c r="I719" s="78"/>
      <c r="J719" s="123"/>
      <c r="K719" s="10"/>
      <c r="L719" s="10"/>
      <c r="M719" s="5" t="s">
        <v>1082</v>
      </c>
      <c r="N719" s="2">
        <v>1965</v>
      </c>
      <c r="O719" s="12">
        <v>0.30499999999999999</v>
      </c>
      <c r="P719" s="47" t="s">
        <v>958</v>
      </c>
      <c r="Q719" s="2">
        <v>10</v>
      </c>
      <c r="R719" s="47"/>
      <c r="S719" s="2">
        <v>10</v>
      </c>
      <c r="T719" s="9" t="s">
        <v>1080</v>
      </c>
      <c r="U719" s="95">
        <v>2006</v>
      </c>
      <c r="V719" s="104">
        <v>1.6E-2</v>
      </c>
      <c r="W719" s="44" t="s">
        <v>1081</v>
      </c>
      <c r="X719" s="18"/>
      <c r="Y719" s="18">
        <f t="shared" si="120"/>
        <v>1.6E-2</v>
      </c>
      <c r="Z719" s="18"/>
      <c r="AA719" s="21">
        <f t="shared" si="119"/>
        <v>0.30499999999999999</v>
      </c>
      <c r="AB719" s="18"/>
    </row>
    <row r="720" spans="1:28" x14ac:dyDescent="0.25">
      <c r="A720" s="78"/>
      <c r="B720" s="91"/>
      <c r="C720" s="10"/>
      <c r="D720" s="42"/>
      <c r="E720" s="78"/>
      <c r="F720" s="78"/>
      <c r="G720" s="78"/>
      <c r="H720" s="78"/>
      <c r="I720" s="78"/>
      <c r="J720" s="123"/>
      <c r="K720" s="143"/>
      <c r="L720" s="137"/>
      <c r="M720" s="5"/>
      <c r="N720" s="2"/>
      <c r="O720" s="2"/>
      <c r="P720" s="47"/>
      <c r="Q720" s="2"/>
      <c r="R720" s="47"/>
      <c r="S720" s="2"/>
      <c r="T720" s="6" t="s">
        <v>1083</v>
      </c>
      <c r="U720" s="144" t="s">
        <v>1407</v>
      </c>
      <c r="V720" s="144" t="s">
        <v>1084</v>
      </c>
      <c r="W720" s="44" t="s">
        <v>1085</v>
      </c>
      <c r="X720" s="18"/>
      <c r="Y720" s="22">
        <v>0.16</v>
      </c>
      <c r="Z720" s="18"/>
      <c r="AA720" s="21"/>
      <c r="AB720" s="19"/>
    </row>
    <row r="721" spans="1:28" ht="26.25" x14ac:dyDescent="0.25">
      <c r="A721" s="47" t="s">
        <v>1335</v>
      </c>
      <c r="B721" s="91"/>
      <c r="C721" s="47" t="s">
        <v>1603</v>
      </c>
      <c r="D721" s="5" t="s">
        <v>173</v>
      </c>
      <c r="E721" s="97">
        <v>0.432</v>
      </c>
      <c r="F721" s="47" t="s">
        <v>203</v>
      </c>
      <c r="G721" s="78">
        <v>9</v>
      </c>
      <c r="H721" s="78"/>
      <c r="I721" s="78">
        <v>9</v>
      </c>
      <c r="J721" s="3" t="s">
        <v>1502</v>
      </c>
      <c r="K721" s="79" t="s">
        <v>1416</v>
      </c>
      <c r="L721" s="103" t="s">
        <v>26</v>
      </c>
      <c r="M721" s="13"/>
      <c r="N721" s="10"/>
      <c r="O721" s="10"/>
      <c r="P721" s="10"/>
      <c r="Q721" s="78"/>
      <c r="R721" s="78"/>
      <c r="S721" s="78"/>
      <c r="T721" s="10"/>
      <c r="U721" s="78"/>
      <c r="V721" s="78"/>
      <c r="W721" s="93"/>
      <c r="X721" s="18"/>
      <c r="Y721" s="18"/>
      <c r="Z721" s="18">
        <f t="shared" si="113"/>
        <v>0.432</v>
      </c>
      <c r="AA721" s="18"/>
      <c r="AB721" s="18">
        <v>250</v>
      </c>
    </row>
    <row r="722" spans="1:28" x14ac:dyDescent="0.25">
      <c r="A722" s="78"/>
      <c r="B722" s="91"/>
      <c r="C722" s="12">
        <v>1960</v>
      </c>
      <c r="D722" s="13" t="s">
        <v>174</v>
      </c>
      <c r="E722" s="12">
        <v>0.19600000000000001</v>
      </c>
      <c r="F722" s="12" t="s">
        <v>203</v>
      </c>
      <c r="G722" s="78">
        <v>4</v>
      </c>
      <c r="H722" s="78"/>
      <c r="I722" s="78">
        <v>4</v>
      </c>
      <c r="J722" s="123"/>
      <c r="K722" s="10"/>
      <c r="L722" s="10"/>
      <c r="M722" s="13"/>
      <c r="N722" s="10"/>
      <c r="O722" s="10"/>
      <c r="P722" s="10"/>
      <c r="Q722" s="78"/>
      <c r="R722" s="78"/>
      <c r="S722" s="78"/>
      <c r="T722" s="5" t="s">
        <v>1195</v>
      </c>
      <c r="U722" s="95">
        <v>1960</v>
      </c>
      <c r="V722" s="2">
        <v>0.05</v>
      </c>
      <c r="W722" s="44" t="s">
        <v>952</v>
      </c>
      <c r="X722" s="17">
        <f t="shared" ref="X722:X723" si="121">V722</f>
        <v>0.05</v>
      </c>
      <c r="Y722" s="18"/>
      <c r="Z722" s="18">
        <f t="shared" si="113"/>
        <v>0.19600000000000001</v>
      </c>
      <c r="AA722" s="18"/>
      <c r="AB722" s="18"/>
    </row>
    <row r="723" spans="1:28" x14ac:dyDescent="0.25">
      <c r="A723" s="99"/>
      <c r="B723" s="91"/>
      <c r="C723" s="10"/>
      <c r="D723" s="42"/>
      <c r="E723" s="78"/>
      <c r="F723" s="78"/>
      <c r="G723" s="78"/>
      <c r="H723" s="78"/>
      <c r="I723" s="78"/>
      <c r="J723" s="123"/>
      <c r="K723" s="10"/>
      <c r="L723" s="10"/>
      <c r="M723" s="13"/>
      <c r="N723" s="10"/>
      <c r="O723" s="10"/>
      <c r="P723" s="10"/>
      <c r="Q723" s="78"/>
      <c r="R723" s="78"/>
      <c r="S723" s="78"/>
      <c r="T723" s="13" t="s">
        <v>175</v>
      </c>
      <c r="U723" s="12">
        <v>1958</v>
      </c>
      <c r="V723" s="12">
        <v>0.35</v>
      </c>
      <c r="W723" s="106" t="s">
        <v>201</v>
      </c>
      <c r="X723" s="17">
        <f t="shared" si="121"/>
        <v>0.35</v>
      </c>
      <c r="Y723" s="18"/>
      <c r="Z723" s="18"/>
      <c r="AA723" s="18"/>
      <c r="AB723" s="18"/>
    </row>
    <row r="724" spans="1:28" ht="25.5" x14ac:dyDescent="0.25">
      <c r="A724" s="78"/>
      <c r="B724" s="91"/>
      <c r="C724" s="10"/>
      <c r="D724" s="42"/>
      <c r="E724" s="78"/>
      <c r="F724" s="78"/>
      <c r="G724" s="78"/>
      <c r="H724" s="78"/>
      <c r="I724" s="78"/>
      <c r="J724" s="123"/>
      <c r="K724" s="10"/>
      <c r="L724" s="10"/>
      <c r="M724" s="39" t="s">
        <v>961</v>
      </c>
      <c r="N724" s="97">
        <v>1965</v>
      </c>
      <c r="O724" s="97">
        <v>1.0169999999999999</v>
      </c>
      <c r="P724" s="81" t="s">
        <v>643</v>
      </c>
      <c r="Q724" s="97">
        <v>22</v>
      </c>
      <c r="R724" s="81"/>
      <c r="S724" s="97">
        <v>22</v>
      </c>
      <c r="T724" s="9" t="s">
        <v>1076</v>
      </c>
      <c r="U724" s="78">
        <v>2017</v>
      </c>
      <c r="V724" s="78">
        <v>5.7000000000000002E-2</v>
      </c>
      <c r="W724" s="93" t="s">
        <v>1618</v>
      </c>
      <c r="X724" s="18"/>
      <c r="Y724" s="18">
        <f>V724</f>
        <v>5.7000000000000002E-2</v>
      </c>
      <c r="Z724" s="18"/>
      <c r="AA724" s="21">
        <f>O724</f>
        <v>1.0169999999999999</v>
      </c>
      <c r="AB724" s="24"/>
    </row>
    <row r="725" spans="1:28" ht="25.5" x14ac:dyDescent="0.25">
      <c r="A725" s="78"/>
      <c r="B725" s="91"/>
      <c r="C725" s="10"/>
      <c r="D725" s="42"/>
      <c r="E725" s="78"/>
      <c r="F725" s="78"/>
      <c r="G725" s="78"/>
      <c r="H725" s="78"/>
      <c r="I725" s="78"/>
      <c r="J725" s="123"/>
      <c r="K725" s="10"/>
      <c r="L725" s="10"/>
      <c r="M725" s="39" t="s">
        <v>1087</v>
      </c>
      <c r="N725" s="2">
        <v>1963</v>
      </c>
      <c r="O725" s="97">
        <v>1.1000000000000001</v>
      </c>
      <c r="P725" s="81" t="s">
        <v>1088</v>
      </c>
      <c r="Q725" s="97">
        <v>30</v>
      </c>
      <c r="R725" s="2">
        <v>1</v>
      </c>
      <c r="S725" s="97">
        <v>31</v>
      </c>
      <c r="T725" s="9" t="s">
        <v>1086</v>
      </c>
      <c r="U725" s="97">
        <v>2017</v>
      </c>
      <c r="V725" s="97">
        <v>4.4999999999999998E-2</v>
      </c>
      <c r="W725" s="93" t="s">
        <v>1618</v>
      </c>
      <c r="X725" s="18"/>
      <c r="Y725" s="18">
        <f>V725</f>
        <v>4.4999999999999998E-2</v>
      </c>
      <c r="Z725" s="18"/>
      <c r="AA725" s="21">
        <f>O725</f>
        <v>1.1000000000000001</v>
      </c>
      <c r="AB725" s="18"/>
    </row>
    <row r="726" spans="1:28" ht="25.5" x14ac:dyDescent="0.25">
      <c r="A726" s="78"/>
      <c r="B726" s="91"/>
      <c r="C726" s="10"/>
      <c r="D726" s="42"/>
      <c r="E726" s="78"/>
      <c r="F726" s="78"/>
      <c r="G726" s="78"/>
      <c r="H726" s="78"/>
      <c r="I726" s="78"/>
      <c r="J726" s="123"/>
      <c r="K726" s="10"/>
      <c r="L726" s="10"/>
      <c r="M726" s="5" t="s">
        <v>1089</v>
      </c>
      <c r="N726" s="97">
        <v>1963</v>
      </c>
      <c r="O726" s="97">
        <v>0.93600000000000005</v>
      </c>
      <c r="P726" s="81" t="s">
        <v>1090</v>
      </c>
      <c r="Q726" s="97">
        <v>23</v>
      </c>
      <c r="R726" s="2">
        <v>1</v>
      </c>
      <c r="S726" s="97">
        <v>24</v>
      </c>
      <c r="T726" s="9" t="s">
        <v>1617</v>
      </c>
      <c r="U726" s="78">
        <v>2017</v>
      </c>
      <c r="V726" s="78">
        <v>4.4999999999999998E-2</v>
      </c>
      <c r="W726" s="93" t="s">
        <v>1618</v>
      </c>
      <c r="X726" s="18"/>
      <c r="Y726" s="18">
        <f>V726</f>
        <v>4.4999999999999998E-2</v>
      </c>
      <c r="Z726" s="18"/>
      <c r="AA726" s="21">
        <f>O726</f>
        <v>0.93600000000000005</v>
      </c>
      <c r="AB726" s="18"/>
    </row>
    <row r="727" spans="1:28" ht="26.25" x14ac:dyDescent="0.25">
      <c r="A727" s="47" t="s">
        <v>1336</v>
      </c>
      <c r="B727" s="91"/>
      <c r="C727" s="10"/>
      <c r="D727" s="42"/>
      <c r="E727" s="78"/>
      <c r="F727" s="78"/>
      <c r="G727" s="78"/>
      <c r="H727" s="78"/>
      <c r="I727" s="78"/>
      <c r="J727" s="3" t="s">
        <v>1503</v>
      </c>
      <c r="K727" s="79" t="s">
        <v>1413</v>
      </c>
      <c r="L727" s="47" t="s">
        <v>25</v>
      </c>
      <c r="M727" s="13"/>
      <c r="N727" s="10"/>
      <c r="O727" s="10"/>
      <c r="P727" s="10"/>
      <c r="Q727" s="78"/>
      <c r="R727" s="78"/>
      <c r="S727" s="78"/>
      <c r="T727" s="44" t="s">
        <v>176</v>
      </c>
      <c r="U727" s="2">
        <v>1990</v>
      </c>
      <c r="V727" s="2">
        <v>0.24</v>
      </c>
      <c r="W727" s="44" t="s">
        <v>207</v>
      </c>
      <c r="X727" s="17">
        <f t="shared" ref="X727:X730" si="122">V727</f>
        <v>0.24</v>
      </c>
      <c r="Y727" s="18"/>
      <c r="Z727" s="18"/>
      <c r="AA727" s="18"/>
      <c r="AB727" s="19">
        <v>500</v>
      </c>
    </row>
    <row r="728" spans="1:28" x14ac:dyDescent="0.25">
      <c r="A728" s="78"/>
      <c r="B728" s="91"/>
      <c r="C728" s="10"/>
      <c r="D728" s="42"/>
      <c r="E728" s="78"/>
      <c r="F728" s="78"/>
      <c r="G728" s="78"/>
      <c r="H728" s="78"/>
      <c r="I728" s="78"/>
      <c r="J728" s="123"/>
      <c r="K728" s="10"/>
      <c r="L728" s="10"/>
      <c r="M728" s="13"/>
      <c r="N728" s="10"/>
      <c r="O728" s="10"/>
      <c r="P728" s="10"/>
      <c r="Q728" s="78"/>
      <c r="R728" s="78"/>
      <c r="S728" s="78"/>
      <c r="T728" s="44" t="s">
        <v>177</v>
      </c>
      <c r="U728" s="2">
        <v>1989</v>
      </c>
      <c r="V728" s="2">
        <v>0.95</v>
      </c>
      <c r="W728" s="44" t="s">
        <v>242</v>
      </c>
      <c r="X728" s="17">
        <f t="shared" si="122"/>
        <v>0.95</v>
      </c>
      <c r="Y728" s="18"/>
      <c r="Z728" s="18"/>
      <c r="AA728" s="18"/>
      <c r="AB728" s="18"/>
    </row>
    <row r="729" spans="1:28" x14ac:dyDescent="0.25">
      <c r="A729" s="78"/>
      <c r="B729" s="91"/>
      <c r="C729" s="10"/>
      <c r="D729" s="42"/>
      <c r="E729" s="78"/>
      <c r="F729" s="78"/>
      <c r="G729" s="78"/>
      <c r="H729" s="78"/>
      <c r="I729" s="78"/>
      <c r="J729" s="123"/>
      <c r="K729" s="10"/>
      <c r="L729" s="10"/>
      <c r="M729" s="13"/>
      <c r="N729" s="10"/>
      <c r="O729" s="10"/>
      <c r="P729" s="10"/>
      <c r="Q729" s="78"/>
      <c r="R729" s="78"/>
      <c r="S729" s="78"/>
      <c r="T729" s="44" t="s">
        <v>1405</v>
      </c>
      <c r="U729" s="2">
        <v>2013</v>
      </c>
      <c r="V729" s="2">
        <v>0.39</v>
      </c>
      <c r="W729" s="44" t="s">
        <v>1191</v>
      </c>
      <c r="X729" s="17">
        <f t="shared" si="122"/>
        <v>0.39</v>
      </c>
      <c r="Y729" s="18"/>
      <c r="Z729" s="18"/>
      <c r="AA729" s="18"/>
      <c r="AB729" s="18"/>
    </row>
    <row r="730" spans="1:28" s="1" customFormat="1" ht="25.5" x14ac:dyDescent="0.2">
      <c r="A730" s="78"/>
      <c r="B730" s="91"/>
      <c r="C730" s="10"/>
      <c r="D730" s="42"/>
      <c r="E730" s="78"/>
      <c r="F730" s="78"/>
      <c r="G730" s="78"/>
      <c r="H730" s="78"/>
      <c r="I730" s="78"/>
      <c r="J730" s="123"/>
      <c r="K730" s="10"/>
      <c r="L730" s="10"/>
      <c r="M730" s="13"/>
      <c r="N730" s="10"/>
      <c r="O730" s="10"/>
      <c r="P730" s="10"/>
      <c r="Q730" s="78"/>
      <c r="R730" s="78"/>
      <c r="S730" s="78"/>
      <c r="T730" s="44" t="s">
        <v>1406</v>
      </c>
      <c r="U730" s="2">
        <v>2013</v>
      </c>
      <c r="V730" s="2">
        <v>0.31</v>
      </c>
      <c r="W730" s="44" t="s">
        <v>1191</v>
      </c>
      <c r="X730" s="17">
        <f t="shared" si="122"/>
        <v>0.31</v>
      </c>
      <c r="Y730" s="18"/>
      <c r="Z730" s="18"/>
      <c r="AA730" s="18"/>
      <c r="AB730" s="18"/>
    </row>
    <row r="731" spans="1:28" ht="25.5" x14ac:dyDescent="0.25">
      <c r="A731" s="78"/>
      <c r="B731" s="91"/>
      <c r="C731" s="10"/>
      <c r="D731" s="42"/>
      <c r="E731" s="78"/>
      <c r="F731" s="78"/>
      <c r="G731" s="78"/>
      <c r="H731" s="78"/>
      <c r="I731" s="78"/>
      <c r="J731" s="123"/>
      <c r="K731" s="10"/>
      <c r="L731" s="10"/>
      <c r="M731" s="39" t="s">
        <v>1091</v>
      </c>
      <c r="N731" s="2">
        <v>1963</v>
      </c>
      <c r="O731" s="12">
        <v>1.5580000000000001</v>
      </c>
      <c r="P731" s="47" t="s">
        <v>1092</v>
      </c>
      <c r="Q731" s="2">
        <v>48</v>
      </c>
      <c r="R731" s="2">
        <v>2</v>
      </c>
      <c r="S731" s="2">
        <v>50</v>
      </c>
      <c r="T731" s="9" t="s">
        <v>1076</v>
      </c>
      <c r="U731" s="2">
        <v>2007</v>
      </c>
      <c r="V731" s="2" t="s">
        <v>1614</v>
      </c>
      <c r="W731" s="44" t="s">
        <v>298</v>
      </c>
      <c r="X731" s="18"/>
      <c r="Y731" s="22">
        <v>0.314</v>
      </c>
      <c r="Z731" s="18"/>
      <c r="AA731" s="21">
        <f t="shared" ref="AA731:AA733" si="123">O731</f>
        <v>1.5580000000000001</v>
      </c>
      <c r="AB731" s="18"/>
    </row>
    <row r="732" spans="1:28" ht="25.5" x14ac:dyDescent="0.25">
      <c r="A732" s="78"/>
      <c r="B732" s="91"/>
      <c r="C732" s="10"/>
      <c r="D732" s="42"/>
      <c r="E732" s="78"/>
      <c r="F732" s="78"/>
      <c r="G732" s="78"/>
      <c r="H732" s="78"/>
      <c r="I732" s="78"/>
      <c r="J732" s="123"/>
      <c r="K732" s="10"/>
      <c r="L732" s="10"/>
      <c r="M732" s="39" t="s">
        <v>1094</v>
      </c>
      <c r="N732" s="2">
        <v>1963</v>
      </c>
      <c r="O732" s="12">
        <v>1.224</v>
      </c>
      <c r="P732" s="47" t="s">
        <v>1090</v>
      </c>
      <c r="Q732" s="97">
        <v>68</v>
      </c>
      <c r="R732" s="47"/>
      <c r="S732" s="97">
        <v>68</v>
      </c>
      <c r="T732" s="9" t="s">
        <v>1093</v>
      </c>
      <c r="U732" s="97">
        <v>1989</v>
      </c>
      <c r="V732" s="2">
        <v>3.6999999999999998E-2</v>
      </c>
      <c r="W732" s="38" t="s">
        <v>544</v>
      </c>
      <c r="X732" s="18"/>
      <c r="Y732" s="18">
        <f>V732</f>
        <v>3.6999999999999998E-2</v>
      </c>
      <c r="Z732" s="18"/>
      <c r="AA732" s="21">
        <f t="shared" si="123"/>
        <v>1.224</v>
      </c>
      <c r="AB732" s="18"/>
    </row>
    <row r="733" spans="1:28" ht="25.5" x14ac:dyDescent="0.25">
      <c r="A733" s="78"/>
      <c r="B733" s="91"/>
      <c r="C733" s="10"/>
      <c r="D733" s="42"/>
      <c r="E733" s="78"/>
      <c r="F733" s="78"/>
      <c r="G733" s="78"/>
      <c r="H733" s="78"/>
      <c r="I733" s="78"/>
      <c r="J733" s="123"/>
      <c r="K733" s="10"/>
      <c r="L733" s="10"/>
      <c r="M733" s="39" t="s">
        <v>1096</v>
      </c>
      <c r="N733" s="97">
        <v>1963</v>
      </c>
      <c r="O733" s="12">
        <v>0.38</v>
      </c>
      <c r="P733" s="47" t="s">
        <v>1559</v>
      </c>
      <c r="Q733" s="97">
        <v>7</v>
      </c>
      <c r="R733" s="97">
        <v>10</v>
      </c>
      <c r="S733" s="97">
        <v>17</v>
      </c>
      <c r="T733" s="9" t="s">
        <v>1095</v>
      </c>
      <c r="U733" s="2">
        <v>1989</v>
      </c>
      <c r="V733" s="97">
        <v>4.4999999999999998E-2</v>
      </c>
      <c r="W733" s="38" t="s">
        <v>544</v>
      </c>
      <c r="X733" s="18"/>
      <c r="Y733" s="18">
        <f>V733</f>
        <v>4.4999999999999998E-2</v>
      </c>
      <c r="Z733" s="18"/>
      <c r="AA733" s="21">
        <f t="shared" si="123"/>
        <v>0.38</v>
      </c>
      <c r="AB733" s="18"/>
    </row>
    <row r="734" spans="1:28" ht="25.5" x14ac:dyDescent="0.25">
      <c r="A734" s="78"/>
      <c r="B734" s="91"/>
      <c r="C734" s="10"/>
      <c r="D734" s="42"/>
      <c r="E734" s="78"/>
      <c r="F734" s="78"/>
      <c r="G734" s="78"/>
      <c r="H734" s="78"/>
      <c r="I734" s="78"/>
      <c r="J734" s="123"/>
      <c r="K734" s="10"/>
      <c r="L734" s="10"/>
      <c r="M734" s="39"/>
      <c r="N734" s="97"/>
      <c r="O734" s="12"/>
      <c r="P734" s="47"/>
      <c r="Q734" s="97"/>
      <c r="R734" s="97"/>
      <c r="S734" s="97"/>
      <c r="T734" s="46" t="s">
        <v>1615</v>
      </c>
      <c r="U734" s="2">
        <v>1984</v>
      </c>
      <c r="V734" s="97">
        <v>0.05</v>
      </c>
      <c r="W734" s="145" t="s">
        <v>1616</v>
      </c>
      <c r="X734" s="18"/>
      <c r="Y734" s="18">
        <f>V734</f>
        <v>0.05</v>
      </c>
      <c r="Z734" s="18"/>
      <c r="AA734" s="21"/>
      <c r="AB734" s="18"/>
    </row>
    <row r="735" spans="1:28" ht="26.25" x14ac:dyDescent="0.25">
      <c r="A735" s="47" t="s">
        <v>1337</v>
      </c>
      <c r="B735" s="91"/>
      <c r="C735" s="12">
        <v>1965</v>
      </c>
      <c r="D735" s="40" t="s">
        <v>179</v>
      </c>
      <c r="E735" s="12">
        <v>0.41499999999999998</v>
      </c>
      <c r="F735" s="12" t="s">
        <v>203</v>
      </c>
      <c r="G735" s="78">
        <v>7</v>
      </c>
      <c r="H735" s="78"/>
      <c r="I735" s="78">
        <v>7</v>
      </c>
      <c r="J735" s="3" t="s">
        <v>1439</v>
      </c>
      <c r="K735" s="79" t="s">
        <v>1415</v>
      </c>
      <c r="L735" s="47" t="s">
        <v>26</v>
      </c>
      <c r="M735" s="13"/>
      <c r="N735" s="10"/>
      <c r="O735" s="10"/>
      <c r="P735" s="10"/>
      <c r="Q735" s="78"/>
      <c r="R735" s="78"/>
      <c r="S735" s="78"/>
      <c r="T735" s="44" t="s">
        <v>1387</v>
      </c>
      <c r="U735" s="2">
        <v>1991</v>
      </c>
      <c r="V735" s="2">
        <v>0.32500000000000001</v>
      </c>
      <c r="W735" s="44" t="s">
        <v>252</v>
      </c>
      <c r="X735" s="17">
        <f t="shared" ref="X735:X736" si="124">V735</f>
        <v>0.32500000000000001</v>
      </c>
      <c r="Y735" s="18"/>
      <c r="Z735" s="18">
        <f t="shared" ref="Z735:Z781" si="125">E735</f>
        <v>0.41499999999999998</v>
      </c>
      <c r="AA735" s="18"/>
      <c r="AB735" s="18">
        <v>250</v>
      </c>
    </row>
    <row r="736" spans="1:28" ht="25.5" x14ac:dyDescent="0.25">
      <c r="A736" s="78"/>
      <c r="B736" s="91"/>
      <c r="C736" s="10"/>
      <c r="D736" s="42"/>
      <c r="E736" s="78"/>
      <c r="F736" s="78"/>
      <c r="G736" s="78"/>
      <c r="H736" s="78"/>
      <c r="I736" s="78"/>
      <c r="J736" s="123"/>
      <c r="K736" s="10"/>
      <c r="L736" s="10"/>
      <c r="M736" s="13"/>
      <c r="N736" s="10"/>
      <c r="O736" s="10"/>
      <c r="P736" s="10"/>
      <c r="Q736" s="78"/>
      <c r="R736" s="78"/>
      <c r="S736" s="78"/>
      <c r="T736" s="5" t="s">
        <v>178</v>
      </c>
      <c r="U736" s="2">
        <v>1982</v>
      </c>
      <c r="V736" s="2">
        <v>0.25</v>
      </c>
      <c r="W736" s="44" t="s">
        <v>206</v>
      </c>
      <c r="X736" s="17">
        <f t="shared" si="124"/>
        <v>0.25</v>
      </c>
      <c r="Y736" s="18"/>
      <c r="Z736" s="18"/>
      <c r="AA736" s="18"/>
      <c r="AB736" s="19"/>
    </row>
    <row r="737" spans="1:28" ht="25.5" x14ac:dyDescent="0.25">
      <c r="A737" s="99"/>
      <c r="B737" s="146"/>
      <c r="C737" s="147"/>
      <c r="D737" s="148"/>
      <c r="E737" s="149"/>
      <c r="F737" s="149"/>
      <c r="G737" s="149"/>
      <c r="H737" s="149"/>
      <c r="I737" s="149"/>
      <c r="J737" s="150"/>
      <c r="K737" s="147"/>
      <c r="L737" s="147"/>
      <c r="M737" s="39" t="s">
        <v>1098</v>
      </c>
      <c r="N737" s="78">
        <v>2016</v>
      </c>
      <c r="O737" s="97">
        <v>0.56699999999999995</v>
      </c>
      <c r="P737" s="81" t="s">
        <v>1560</v>
      </c>
      <c r="Q737" s="97">
        <v>18</v>
      </c>
      <c r="R737" s="2"/>
      <c r="S737" s="97">
        <v>18</v>
      </c>
      <c r="T737" s="9" t="s">
        <v>1582</v>
      </c>
      <c r="U737" s="78">
        <v>2016</v>
      </c>
      <c r="V737" s="78">
        <v>5.6000000000000001E-2</v>
      </c>
      <c r="W737" s="93" t="s">
        <v>1613</v>
      </c>
      <c r="X737" s="18"/>
      <c r="Y737" s="18">
        <f>V737</f>
        <v>5.6000000000000001E-2</v>
      </c>
      <c r="Z737" s="18"/>
      <c r="AA737" s="21">
        <f>O737</f>
        <v>0.56699999999999995</v>
      </c>
      <c r="AB737" s="18"/>
    </row>
    <row r="738" spans="1:28" x14ac:dyDescent="0.25">
      <c r="A738" s="78"/>
      <c r="B738" s="91"/>
      <c r="C738" s="78"/>
      <c r="D738" s="42"/>
      <c r="E738" s="78"/>
      <c r="F738" s="15"/>
      <c r="G738" s="15"/>
      <c r="H738" s="15"/>
      <c r="I738" s="15"/>
      <c r="J738" s="12"/>
      <c r="K738" s="78"/>
      <c r="L738" s="78"/>
      <c r="M738" s="39" t="s">
        <v>1100</v>
      </c>
      <c r="N738" s="78">
        <v>2016</v>
      </c>
      <c r="O738" s="97">
        <v>0.73499999999999999</v>
      </c>
      <c r="P738" s="81" t="s">
        <v>1560</v>
      </c>
      <c r="Q738" s="97">
        <v>39</v>
      </c>
      <c r="R738" s="97"/>
      <c r="S738" s="97">
        <v>39</v>
      </c>
      <c r="T738" s="9" t="s">
        <v>1099</v>
      </c>
      <c r="U738" s="78">
        <v>2016</v>
      </c>
      <c r="V738" s="2">
        <v>9.5000000000000001E-2</v>
      </c>
      <c r="W738" s="93" t="s">
        <v>1613</v>
      </c>
      <c r="X738" s="18"/>
      <c r="Y738" s="18">
        <f t="shared" ref="Y738:Y742" si="126">V738</f>
        <v>9.5000000000000001E-2</v>
      </c>
      <c r="Z738" s="18"/>
      <c r="AA738" s="21">
        <f t="shared" ref="AA738:AA742" si="127">O738</f>
        <v>0.73499999999999999</v>
      </c>
      <c r="AB738" s="18"/>
    </row>
    <row r="739" spans="1:28" ht="25.5" x14ac:dyDescent="0.25">
      <c r="A739" s="78"/>
      <c r="B739" s="91"/>
      <c r="C739" s="10"/>
      <c r="D739" s="42"/>
      <c r="E739" s="78"/>
      <c r="F739" s="15"/>
      <c r="G739" s="15"/>
      <c r="H739" s="15"/>
      <c r="I739" s="15"/>
      <c r="J739" s="123"/>
      <c r="K739" s="10"/>
      <c r="L739" s="10"/>
      <c r="M739" s="39" t="s">
        <v>1583</v>
      </c>
      <c r="N739" s="78">
        <v>2016</v>
      </c>
      <c r="O739" s="97">
        <v>0.96199999999999997</v>
      </c>
      <c r="P739" s="81" t="s">
        <v>1563</v>
      </c>
      <c r="Q739" s="97">
        <v>42</v>
      </c>
      <c r="R739" s="97"/>
      <c r="S739" s="97">
        <v>42</v>
      </c>
      <c r="T739" s="9" t="s">
        <v>1584</v>
      </c>
      <c r="U739" s="78">
        <v>2016</v>
      </c>
      <c r="V739" s="2">
        <v>0.105</v>
      </c>
      <c r="W739" s="93" t="s">
        <v>1613</v>
      </c>
      <c r="X739" s="18"/>
      <c r="Y739" s="18">
        <f t="shared" si="126"/>
        <v>0.105</v>
      </c>
      <c r="Z739" s="18"/>
      <c r="AA739" s="21">
        <f t="shared" si="127"/>
        <v>0.96199999999999997</v>
      </c>
      <c r="AB739" s="19"/>
    </row>
    <row r="740" spans="1:28" ht="25.5" x14ac:dyDescent="0.25">
      <c r="A740" s="78"/>
      <c r="B740" s="91"/>
      <c r="C740" s="10"/>
      <c r="D740" s="42"/>
      <c r="E740" s="78"/>
      <c r="F740" s="15"/>
      <c r="G740" s="15"/>
      <c r="H740" s="15"/>
      <c r="I740" s="15"/>
      <c r="J740" s="123"/>
      <c r="K740" s="10"/>
      <c r="L740" s="10"/>
      <c r="M740" s="39" t="s">
        <v>1585</v>
      </c>
      <c r="N740" s="78">
        <v>2016</v>
      </c>
      <c r="O740" s="97">
        <v>0.747</v>
      </c>
      <c r="P740" s="81" t="s">
        <v>1561</v>
      </c>
      <c r="Q740" s="97">
        <v>49</v>
      </c>
      <c r="R740" s="97"/>
      <c r="S740" s="97">
        <v>49</v>
      </c>
      <c r="T740" s="9" t="s">
        <v>1586</v>
      </c>
      <c r="U740" s="78">
        <v>2016</v>
      </c>
      <c r="V740" s="2">
        <v>0.105</v>
      </c>
      <c r="W740" s="93" t="s">
        <v>1613</v>
      </c>
      <c r="X740" s="18"/>
      <c r="Y740" s="18">
        <f t="shared" si="126"/>
        <v>0.105</v>
      </c>
      <c r="Z740" s="18"/>
      <c r="AA740" s="21">
        <f t="shared" si="127"/>
        <v>0.747</v>
      </c>
      <c r="AB740" s="18"/>
    </row>
    <row r="741" spans="1:28" ht="25.5" x14ac:dyDescent="0.25">
      <c r="A741" s="78"/>
      <c r="B741" s="91"/>
      <c r="C741" s="10"/>
      <c r="D741" s="42"/>
      <c r="E741" s="78"/>
      <c r="F741" s="15"/>
      <c r="G741" s="15"/>
      <c r="H741" s="15"/>
      <c r="I741" s="15"/>
      <c r="J741" s="123"/>
      <c r="K741" s="10"/>
      <c r="L741" s="10"/>
      <c r="M741" s="39" t="s">
        <v>1587</v>
      </c>
      <c r="N741" s="78">
        <v>2016</v>
      </c>
      <c r="O741" s="97">
        <v>0.61199999999999999</v>
      </c>
      <c r="P741" s="81" t="s">
        <v>1560</v>
      </c>
      <c r="Q741" s="97">
        <v>25</v>
      </c>
      <c r="R741" s="97"/>
      <c r="S741" s="97">
        <v>25</v>
      </c>
      <c r="T741" s="9" t="s">
        <v>1588</v>
      </c>
      <c r="U741" s="78">
        <v>2016</v>
      </c>
      <c r="V741" s="78">
        <v>5.6000000000000001E-2</v>
      </c>
      <c r="W741" s="93" t="s">
        <v>1613</v>
      </c>
      <c r="X741" s="18"/>
      <c r="Y741" s="18">
        <f t="shared" si="126"/>
        <v>5.6000000000000001E-2</v>
      </c>
      <c r="Z741" s="18"/>
      <c r="AA741" s="21">
        <f t="shared" si="127"/>
        <v>0.61199999999999999</v>
      </c>
      <c r="AB741" s="18"/>
    </row>
    <row r="742" spans="1:28" x14ac:dyDescent="0.25">
      <c r="A742" s="78"/>
      <c r="B742" s="91"/>
      <c r="C742" s="10"/>
      <c r="D742" s="42"/>
      <c r="E742" s="78"/>
      <c r="F742" s="78"/>
      <c r="G742" s="78"/>
      <c r="H742" s="78"/>
      <c r="I742" s="78"/>
      <c r="J742" s="123"/>
      <c r="K742" s="10"/>
      <c r="L742" s="10"/>
      <c r="M742" s="39" t="s">
        <v>1589</v>
      </c>
      <c r="N742" s="78">
        <v>2016</v>
      </c>
      <c r="O742" s="97">
        <v>0.104</v>
      </c>
      <c r="P742" s="81" t="s">
        <v>1562</v>
      </c>
      <c r="Q742" s="97">
        <v>5</v>
      </c>
      <c r="R742" s="2"/>
      <c r="S742" s="97">
        <v>5</v>
      </c>
      <c r="T742" s="9" t="s">
        <v>1590</v>
      </c>
      <c r="U742" s="78">
        <v>2016</v>
      </c>
      <c r="V742" s="78">
        <v>5.2999999999999999E-2</v>
      </c>
      <c r="W742" s="93" t="s">
        <v>1613</v>
      </c>
      <c r="X742" s="18"/>
      <c r="Y742" s="18">
        <f t="shared" si="126"/>
        <v>5.2999999999999999E-2</v>
      </c>
      <c r="Z742" s="18"/>
      <c r="AA742" s="21">
        <f t="shared" si="127"/>
        <v>0.104</v>
      </c>
      <c r="AB742" s="18"/>
    </row>
    <row r="743" spans="1:28" ht="26.25" x14ac:dyDescent="0.25">
      <c r="A743" s="47" t="s">
        <v>1338</v>
      </c>
      <c r="B743" s="82"/>
      <c r="C743" s="109">
        <v>1977</v>
      </c>
      <c r="D743" s="41" t="s">
        <v>180</v>
      </c>
      <c r="E743" s="109">
        <v>0.88</v>
      </c>
      <c r="F743" s="109" t="s">
        <v>203</v>
      </c>
      <c r="G743" s="85">
        <v>28</v>
      </c>
      <c r="H743" s="85"/>
      <c r="I743" s="85">
        <v>28</v>
      </c>
      <c r="J743" s="116" t="s">
        <v>1538</v>
      </c>
      <c r="K743" s="79" t="s">
        <v>1415</v>
      </c>
      <c r="L743" s="117" t="s">
        <v>26</v>
      </c>
      <c r="M743" s="13"/>
      <c r="N743" s="10"/>
      <c r="O743" s="10"/>
      <c r="P743" s="10"/>
      <c r="Q743" s="78"/>
      <c r="R743" s="78"/>
      <c r="S743" s="78"/>
      <c r="T743" s="44" t="s">
        <v>1388</v>
      </c>
      <c r="U743" s="2">
        <v>1989</v>
      </c>
      <c r="V743" s="97">
        <v>0.73</v>
      </c>
      <c r="W743" s="44" t="s">
        <v>242</v>
      </c>
      <c r="X743" s="17">
        <f t="shared" ref="X743" si="128">V743</f>
        <v>0.73</v>
      </c>
      <c r="Y743" s="18"/>
      <c r="Z743" s="18">
        <f t="shared" si="125"/>
        <v>0.88</v>
      </c>
      <c r="AA743" s="18"/>
      <c r="AB743" s="18">
        <v>250</v>
      </c>
    </row>
    <row r="744" spans="1:28" ht="25.5" x14ac:dyDescent="0.25">
      <c r="A744" s="78"/>
      <c r="B744" s="91"/>
      <c r="C744" s="10"/>
      <c r="D744" s="42"/>
      <c r="E744" s="78"/>
      <c r="F744" s="78"/>
      <c r="G744" s="78"/>
      <c r="H744" s="78"/>
      <c r="I744" s="78"/>
      <c r="J744" s="123"/>
      <c r="K744" s="10"/>
      <c r="L744" s="10"/>
      <c r="M744" s="39" t="s">
        <v>1102</v>
      </c>
      <c r="N744" s="97">
        <v>2010</v>
      </c>
      <c r="O744" s="2">
        <v>0.64800000000000002</v>
      </c>
      <c r="P744" s="81" t="s">
        <v>1103</v>
      </c>
      <c r="Q744" s="2">
        <v>19</v>
      </c>
      <c r="R744" s="97"/>
      <c r="S744" s="97">
        <v>19</v>
      </c>
      <c r="T744" s="9" t="s">
        <v>1101</v>
      </c>
      <c r="U744" s="127">
        <v>2010</v>
      </c>
      <c r="V744" s="98">
        <v>5.1999999999999998E-2</v>
      </c>
      <c r="W744" s="38" t="s">
        <v>298</v>
      </c>
      <c r="X744" s="18"/>
      <c r="Y744" s="18">
        <f>V744</f>
        <v>5.1999999999999998E-2</v>
      </c>
      <c r="Z744" s="18"/>
      <c r="AA744" s="21">
        <f>O744</f>
        <v>0.64800000000000002</v>
      </c>
      <c r="AB744" s="19"/>
    </row>
    <row r="745" spans="1:28" ht="25.5" x14ac:dyDescent="0.25">
      <c r="A745" s="99"/>
      <c r="B745" s="91"/>
      <c r="C745" s="10"/>
      <c r="D745" s="42"/>
      <c r="E745" s="78"/>
      <c r="F745" s="78"/>
      <c r="G745" s="78"/>
      <c r="H745" s="78"/>
      <c r="I745" s="78"/>
      <c r="J745" s="123"/>
      <c r="K745" s="10"/>
      <c r="L745" s="10"/>
      <c r="M745" s="39" t="s">
        <v>1105</v>
      </c>
      <c r="N745" s="97">
        <v>1963</v>
      </c>
      <c r="O745" s="2">
        <v>1.5820000000000001</v>
      </c>
      <c r="P745" s="81" t="s">
        <v>1106</v>
      </c>
      <c r="Q745" s="2">
        <v>37</v>
      </c>
      <c r="R745" s="97"/>
      <c r="S745" s="97">
        <v>37</v>
      </c>
      <c r="T745" s="9" t="s">
        <v>1104</v>
      </c>
      <c r="U745" s="127">
        <v>2010</v>
      </c>
      <c r="V745" s="98">
        <v>3.6999999999999998E-2</v>
      </c>
      <c r="W745" s="38" t="s">
        <v>58</v>
      </c>
      <c r="X745" s="18"/>
      <c r="Y745" s="18">
        <f t="shared" ref="Y745:Y750" si="129">V745</f>
        <v>3.6999999999999998E-2</v>
      </c>
      <c r="Z745" s="18"/>
      <c r="AA745" s="21">
        <f t="shared" ref="AA745:AA749" si="130">O745</f>
        <v>1.5820000000000001</v>
      </c>
      <c r="AB745" s="18"/>
    </row>
    <row r="746" spans="1:28" ht="26.25" x14ac:dyDescent="0.25">
      <c r="A746" s="47" t="s">
        <v>1339</v>
      </c>
      <c r="B746" s="91"/>
      <c r="C746" s="10"/>
      <c r="D746" s="42"/>
      <c r="E746" s="78"/>
      <c r="F746" s="78"/>
      <c r="G746" s="78"/>
      <c r="H746" s="78"/>
      <c r="I746" s="78"/>
      <c r="J746" s="3" t="s">
        <v>1539</v>
      </c>
      <c r="K746" s="79" t="s">
        <v>1415</v>
      </c>
      <c r="L746" s="3" t="s">
        <v>29</v>
      </c>
      <c r="M746" s="5" t="s">
        <v>1109</v>
      </c>
      <c r="N746" s="2">
        <v>1963</v>
      </c>
      <c r="O746" s="2">
        <v>1.4450000000000001</v>
      </c>
      <c r="P746" s="47" t="s">
        <v>649</v>
      </c>
      <c r="Q746" s="2">
        <v>53</v>
      </c>
      <c r="R746" s="97">
        <v>3</v>
      </c>
      <c r="S746" s="2">
        <v>56</v>
      </c>
      <c r="T746" s="6" t="s">
        <v>1107</v>
      </c>
      <c r="U746" s="95">
        <v>1963</v>
      </c>
      <c r="V746" s="104">
        <v>0.02</v>
      </c>
      <c r="W746" s="44" t="s">
        <v>1108</v>
      </c>
      <c r="X746" s="18"/>
      <c r="Y746" s="18">
        <f t="shared" si="129"/>
        <v>0.02</v>
      </c>
      <c r="Z746" s="18"/>
      <c r="AA746" s="21">
        <f t="shared" si="130"/>
        <v>1.4450000000000001</v>
      </c>
      <c r="AB746" s="18">
        <v>160</v>
      </c>
    </row>
    <row r="747" spans="1:28" ht="25.5" x14ac:dyDescent="0.25">
      <c r="A747" s="78"/>
      <c r="B747" s="91"/>
      <c r="C747" s="10"/>
      <c r="D747" s="42"/>
      <c r="E747" s="78"/>
      <c r="F747" s="78"/>
      <c r="G747" s="78"/>
      <c r="H747" s="78"/>
      <c r="I747" s="78"/>
      <c r="J747" s="123"/>
      <c r="K747" s="10"/>
      <c r="L747" s="10"/>
      <c r="M747" s="5" t="s">
        <v>1111</v>
      </c>
      <c r="N747" s="2">
        <v>1963</v>
      </c>
      <c r="O747" s="2">
        <v>0.84</v>
      </c>
      <c r="P747" s="47" t="s">
        <v>649</v>
      </c>
      <c r="Q747" s="2">
        <v>10</v>
      </c>
      <c r="R747" s="81"/>
      <c r="S747" s="2">
        <v>10</v>
      </c>
      <c r="T747" s="6" t="s">
        <v>1110</v>
      </c>
      <c r="U747" s="95">
        <v>1963</v>
      </c>
      <c r="V747" s="104">
        <v>0.02</v>
      </c>
      <c r="W747" s="44" t="s">
        <v>1108</v>
      </c>
      <c r="X747" s="18"/>
      <c r="Y747" s="18">
        <f t="shared" si="129"/>
        <v>0.02</v>
      </c>
      <c r="Z747" s="18"/>
      <c r="AA747" s="21">
        <f t="shared" si="130"/>
        <v>0.84</v>
      </c>
      <c r="AB747" s="18"/>
    </row>
    <row r="748" spans="1:28" ht="25.5" x14ac:dyDescent="0.25">
      <c r="A748" s="78"/>
      <c r="B748" s="91"/>
      <c r="C748" s="10"/>
      <c r="D748" s="42"/>
      <c r="E748" s="78"/>
      <c r="F748" s="78"/>
      <c r="G748" s="78"/>
      <c r="H748" s="78"/>
      <c r="I748" s="78"/>
      <c r="J748" s="123"/>
      <c r="K748" s="10"/>
      <c r="L748" s="10"/>
      <c r="M748" s="5" t="s">
        <v>1113</v>
      </c>
      <c r="N748" s="2">
        <v>1963</v>
      </c>
      <c r="O748" s="2">
        <v>0.88</v>
      </c>
      <c r="P748" s="47" t="s">
        <v>649</v>
      </c>
      <c r="Q748" s="2">
        <v>19</v>
      </c>
      <c r="R748" s="81"/>
      <c r="S748" s="2">
        <v>19</v>
      </c>
      <c r="T748" s="6" t="s">
        <v>1112</v>
      </c>
      <c r="U748" s="95">
        <v>1963</v>
      </c>
      <c r="V748" s="104">
        <v>0.02</v>
      </c>
      <c r="W748" s="44" t="s">
        <v>1108</v>
      </c>
      <c r="X748" s="18"/>
      <c r="Y748" s="18">
        <f t="shared" si="129"/>
        <v>0.02</v>
      </c>
      <c r="Z748" s="18"/>
      <c r="AA748" s="21">
        <f t="shared" si="130"/>
        <v>0.88</v>
      </c>
      <c r="AB748" s="18"/>
    </row>
    <row r="749" spans="1:28" ht="25.5" x14ac:dyDescent="0.25">
      <c r="A749" s="99"/>
      <c r="B749" s="91"/>
      <c r="C749" s="10"/>
      <c r="D749" s="42"/>
      <c r="E749" s="78"/>
      <c r="F749" s="78"/>
      <c r="G749" s="78"/>
      <c r="H749" s="78"/>
      <c r="I749" s="78"/>
      <c r="J749" s="123"/>
      <c r="K749" s="10"/>
      <c r="L749" s="10"/>
      <c r="M749" s="39" t="s">
        <v>1115</v>
      </c>
      <c r="N749" s="97">
        <v>2010</v>
      </c>
      <c r="O749" s="97">
        <v>0.61099999999999999</v>
      </c>
      <c r="P749" s="81" t="s">
        <v>941</v>
      </c>
      <c r="Q749" s="97">
        <v>20</v>
      </c>
      <c r="R749" s="81"/>
      <c r="S749" s="97">
        <v>20</v>
      </c>
      <c r="T749" s="9" t="s">
        <v>1114</v>
      </c>
      <c r="U749" s="95">
        <v>2010</v>
      </c>
      <c r="V749" s="98">
        <v>3.5000000000000003E-2</v>
      </c>
      <c r="W749" s="38" t="s">
        <v>298</v>
      </c>
      <c r="X749" s="18"/>
      <c r="Y749" s="18">
        <f t="shared" si="129"/>
        <v>3.5000000000000003E-2</v>
      </c>
      <c r="Z749" s="18"/>
      <c r="AA749" s="21">
        <f t="shared" si="130"/>
        <v>0.61099999999999999</v>
      </c>
      <c r="AB749" s="18"/>
    </row>
    <row r="750" spans="1:28" ht="25.5" x14ac:dyDescent="0.25">
      <c r="A750" s="78"/>
      <c r="B750" s="91"/>
      <c r="C750" s="10"/>
      <c r="D750" s="42"/>
      <c r="E750" s="78"/>
      <c r="F750" s="78"/>
      <c r="G750" s="78"/>
      <c r="H750" s="78"/>
      <c r="I750" s="78"/>
      <c r="J750" s="123"/>
      <c r="K750" s="10"/>
      <c r="L750" s="10"/>
      <c r="M750" s="39" t="s">
        <v>1117</v>
      </c>
      <c r="N750" s="2">
        <v>2003</v>
      </c>
      <c r="O750" s="97">
        <v>0.59699999999999998</v>
      </c>
      <c r="P750" s="47" t="s">
        <v>1238</v>
      </c>
      <c r="Q750" s="97">
        <v>19</v>
      </c>
      <c r="R750" s="97"/>
      <c r="S750" s="97">
        <v>19</v>
      </c>
      <c r="T750" s="9" t="s">
        <v>1116</v>
      </c>
      <c r="U750" s="95">
        <v>2003</v>
      </c>
      <c r="V750" s="104">
        <v>0.05</v>
      </c>
      <c r="W750" s="44" t="s">
        <v>666</v>
      </c>
      <c r="X750" s="18"/>
      <c r="Y750" s="18">
        <f t="shared" si="129"/>
        <v>0.05</v>
      </c>
      <c r="Z750" s="18"/>
      <c r="AA750" s="21">
        <f>O750</f>
        <v>0.59699999999999998</v>
      </c>
      <c r="AB750" s="18"/>
    </row>
    <row r="751" spans="1:28" ht="26.25" x14ac:dyDescent="0.25">
      <c r="A751" s="3" t="s">
        <v>1597</v>
      </c>
      <c r="B751" s="91"/>
      <c r="C751" s="10"/>
      <c r="D751" s="42"/>
      <c r="E751" s="78"/>
      <c r="F751" s="78"/>
      <c r="G751" s="78"/>
      <c r="H751" s="78"/>
      <c r="I751" s="78"/>
      <c r="J751" s="3" t="s">
        <v>1541</v>
      </c>
      <c r="K751" s="79" t="s">
        <v>1415</v>
      </c>
      <c r="L751" s="12" t="s">
        <v>26</v>
      </c>
      <c r="M751" s="13"/>
      <c r="N751" s="10"/>
      <c r="O751" s="10"/>
      <c r="P751" s="10"/>
      <c r="Q751" s="78"/>
      <c r="R751" s="78"/>
      <c r="S751" s="78"/>
      <c r="T751" s="118" t="s">
        <v>181</v>
      </c>
      <c r="U751" s="12">
        <v>1976</v>
      </c>
      <c r="V751" s="12">
        <v>0.3</v>
      </c>
      <c r="W751" s="106" t="s">
        <v>201</v>
      </c>
      <c r="X751" s="17">
        <f t="shared" ref="X751" si="131">V751</f>
        <v>0.3</v>
      </c>
      <c r="Y751" s="18"/>
      <c r="Z751" s="18"/>
      <c r="AA751" s="18"/>
      <c r="AB751" s="18">
        <v>250</v>
      </c>
    </row>
    <row r="752" spans="1:28" x14ac:dyDescent="0.25">
      <c r="A752" s="99"/>
      <c r="B752" s="91"/>
      <c r="C752" s="10"/>
      <c r="D752" s="42"/>
      <c r="E752" s="78"/>
      <c r="F752" s="78"/>
      <c r="G752" s="78"/>
      <c r="H752" s="78"/>
      <c r="I752" s="78"/>
      <c r="J752" s="123"/>
      <c r="K752" s="10"/>
      <c r="L752" s="10"/>
      <c r="M752" s="13"/>
      <c r="N752" s="10"/>
      <c r="O752" s="10"/>
      <c r="P752" s="10"/>
      <c r="Q752" s="78"/>
      <c r="R752" s="78"/>
      <c r="S752" s="78"/>
      <c r="T752" s="9" t="s">
        <v>1118</v>
      </c>
      <c r="U752" s="127">
        <v>1976</v>
      </c>
      <c r="V752" s="126" t="s">
        <v>1119</v>
      </c>
      <c r="W752" s="44" t="s">
        <v>1120</v>
      </c>
      <c r="X752" s="18"/>
      <c r="Y752" s="22">
        <v>8.2000000000000003E-2</v>
      </c>
      <c r="Z752" s="18"/>
      <c r="AA752" s="18"/>
      <c r="AB752" s="18"/>
    </row>
    <row r="753" spans="1:28" x14ac:dyDescent="0.25">
      <c r="A753" s="78"/>
      <c r="B753" s="91"/>
      <c r="C753" s="10"/>
      <c r="D753" s="42"/>
      <c r="E753" s="78"/>
      <c r="F753" s="78"/>
      <c r="G753" s="78"/>
      <c r="H753" s="78"/>
      <c r="I753" s="78"/>
      <c r="J753" s="123"/>
      <c r="K753" s="10"/>
      <c r="L753" s="10"/>
      <c r="M753" s="13"/>
      <c r="N753" s="10"/>
      <c r="O753" s="10"/>
      <c r="P753" s="10"/>
      <c r="Q753" s="78"/>
      <c r="R753" s="78"/>
      <c r="S753" s="78"/>
      <c r="T753" s="9" t="s">
        <v>1121</v>
      </c>
      <c r="U753" s="127">
        <v>1976</v>
      </c>
      <c r="V753" s="98">
        <v>7.4999999999999997E-2</v>
      </c>
      <c r="W753" s="38" t="s">
        <v>551</v>
      </c>
      <c r="X753" s="18"/>
      <c r="Y753" s="18">
        <f>V753</f>
        <v>7.4999999999999997E-2</v>
      </c>
      <c r="Z753" s="18"/>
      <c r="AA753" s="18"/>
      <c r="AB753" s="19"/>
    </row>
    <row r="754" spans="1:28" x14ac:dyDescent="0.25">
      <c r="A754" s="78"/>
      <c r="B754" s="91"/>
      <c r="C754" s="10"/>
      <c r="D754" s="42"/>
      <c r="E754" s="78"/>
      <c r="F754" s="78"/>
      <c r="G754" s="78"/>
      <c r="H754" s="78"/>
      <c r="I754" s="78"/>
      <c r="J754" s="123"/>
      <c r="K754" s="10"/>
      <c r="L754" s="10"/>
      <c r="M754" s="39" t="s">
        <v>1123</v>
      </c>
      <c r="N754" s="97">
        <v>1963</v>
      </c>
      <c r="O754" s="98">
        <v>0.434</v>
      </c>
      <c r="P754" s="81" t="s">
        <v>1379</v>
      </c>
      <c r="Q754" s="97">
        <v>16</v>
      </c>
      <c r="R754" s="97"/>
      <c r="S754" s="97">
        <v>16</v>
      </c>
      <c r="T754" s="9" t="s">
        <v>1122</v>
      </c>
      <c r="U754" s="127">
        <v>2009</v>
      </c>
      <c r="V754" s="98">
        <v>2.5000000000000001E-2</v>
      </c>
      <c r="W754" s="38" t="s">
        <v>58</v>
      </c>
      <c r="X754" s="18"/>
      <c r="Y754" s="18">
        <f t="shared" ref="Y754:Y755" si="132">V754</f>
        <v>2.5000000000000001E-2</v>
      </c>
      <c r="Z754" s="18"/>
      <c r="AA754" s="21">
        <f t="shared" ref="AA754:AA755" si="133">O754</f>
        <v>0.434</v>
      </c>
      <c r="AB754" s="19"/>
    </row>
    <row r="755" spans="1:28" ht="25.5" x14ac:dyDescent="0.25">
      <c r="A755" s="3"/>
      <c r="B755" s="91"/>
      <c r="C755" s="10"/>
      <c r="D755" s="42"/>
      <c r="E755" s="78"/>
      <c r="F755" s="78"/>
      <c r="G755" s="78"/>
      <c r="H755" s="78"/>
      <c r="I755" s="78"/>
      <c r="J755" s="123"/>
      <c r="K755" s="10"/>
      <c r="L755" s="10"/>
      <c r="M755" s="39" t="s">
        <v>1125</v>
      </c>
      <c r="N755" s="97">
        <v>2010</v>
      </c>
      <c r="O755" s="98">
        <v>0.19</v>
      </c>
      <c r="P755" s="81" t="s">
        <v>1126</v>
      </c>
      <c r="Q755" s="97">
        <v>4</v>
      </c>
      <c r="R755" s="81"/>
      <c r="S755" s="97">
        <v>4</v>
      </c>
      <c r="T755" s="9" t="s">
        <v>1124</v>
      </c>
      <c r="U755" s="127">
        <v>2010</v>
      </c>
      <c r="V755" s="98">
        <v>1.7999999999999999E-2</v>
      </c>
      <c r="W755" s="38" t="s">
        <v>58</v>
      </c>
      <c r="X755" s="18"/>
      <c r="Y755" s="18">
        <f t="shared" si="132"/>
        <v>1.7999999999999999E-2</v>
      </c>
      <c r="Z755" s="18"/>
      <c r="AA755" s="21">
        <f t="shared" si="133"/>
        <v>0.19</v>
      </c>
      <c r="AB755" s="18"/>
    </row>
    <row r="756" spans="1:28" ht="25.5" x14ac:dyDescent="0.25">
      <c r="A756" s="3" t="s">
        <v>1598</v>
      </c>
      <c r="B756" s="91"/>
      <c r="C756" s="12">
        <v>1999</v>
      </c>
      <c r="D756" s="13" t="s">
        <v>182</v>
      </c>
      <c r="E756" s="12">
        <v>5.8999999999999997E-2</v>
      </c>
      <c r="F756" s="12" t="s">
        <v>243</v>
      </c>
      <c r="G756" s="12">
        <v>1</v>
      </c>
      <c r="H756" s="12"/>
      <c r="I756" s="12">
        <v>1</v>
      </c>
      <c r="J756" s="123"/>
      <c r="K756" s="10"/>
      <c r="L756" s="10"/>
      <c r="M756" s="13"/>
      <c r="N756" s="10"/>
      <c r="O756" s="10"/>
      <c r="P756" s="10"/>
      <c r="Q756" s="78"/>
      <c r="R756" s="78"/>
      <c r="S756" s="78"/>
      <c r="T756" s="106" t="s">
        <v>183</v>
      </c>
      <c r="U756" s="12">
        <v>1999</v>
      </c>
      <c r="V756" s="12">
        <v>0.04</v>
      </c>
      <c r="W756" s="106" t="s">
        <v>244</v>
      </c>
      <c r="X756" s="17">
        <f t="shared" ref="X756:X757" si="134">V756</f>
        <v>0.04</v>
      </c>
      <c r="Y756" s="18"/>
      <c r="Z756" s="18">
        <f t="shared" si="125"/>
        <v>5.8999999999999997E-2</v>
      </c>
      <c r="AA756" s="18"/>
      <c r="AB756" s="19"/>
    </row>
    <row r="757" spans="1:28" x14ac:dyDescent="0.25">
      <c r="A757" s="99"/>
      <c r="B757" s="91"/>
      <c r="C757" s="10"/>
      <c r="D757" s="42"/>
      <c r="E757" s="78"/>
      <c r="F757" s="78"/>
      <c r="G757" s="78"/>
      <c r="H757" s="78"/>
      <c r="I757" s="78"/>
      <c r="J757" s="123"/>
      <c r="K757" s="10"/>
      <c r="L757" s="10"/>
      <c r="M757" s="13"/>
      <c r="N757" s="10"/>
      <c r="O757" s="10"/>
      <c r="P757" s="10"/>
      <c r="Q757" s="78"/>
      <c r="R757" s="78"/>
      <c r="S757" s="78"/>
      <c r="T757" s="106" t="s">
        <v>184</v>
      </c>
      <c r="U757" s="12">
        <v>1975</v>
      </c>
      <c r="V757" s="12">
        <v>0.27</v>
      </c>
      <c r="W757" s="106" t="s">
        <v>201</v>
      </c>
      <c r="X757" s="17">
        <f t="shared" si="134"/>
        <v>0.27</v>
      </c>
      <c r="Y757" s="18"/>
      <c r="Z757" s="18"/>
      <c r="AA757" s="18"/>
      <c r="AB757" s="18"/>
    </row>
    <row r="758" spans="1:28" ht="26.25" x14ac:dyDescent="0.25">
      <c r="A758" s="78" t="s">
        <v>1599</v>
      </c>
      <c r="B758" s="91"/>
      <c r="C758" s="78">
        <v>2017</v>
      </c>
      <c r="D758" s="13" t="s">
        <v>1567</v>
      </c>
      <c r="E758" s="78">
        <v>0.28499999999999998</v>
      </c>
      <c r="F758" s="78" t="s">
        <v>1568</v>
      </c>
      <c r="G758" s="78">
        <v>12</v>
      </c>
      <c r="H758" s="78"/>
      <c r="I758" s="78">
        <v>12</v>
      </c>
      <c r="J758" s="12" t="s">
        <v>1566</v>
      </c>
      <c r="K758" s="79" t="s">
        <v>1415</v>
      </c>
      <c r="L758" s="78" t="s">
        <v>26</v>
      </c>
      <c r="M758" s="13" t="s">
        <v>1570</v>
      </c>
      <c r="N758" s="78">
        <v>2017</v>
      </c>
      <c r="O758" s="78">
        <v>0.313</v>
      </c>
      <c r="P758" s="78" t="s">
        <v>1571</v>
      </c>
      <c r="Q758" s="78">
        <v>10</v>
      </c>
      <c r="R758" s="78"/>
      <c r="S758" s="78">
        <v>10</v>
      </c>
      <c r="T758" s="106" t="s">
        <v>1243</v>
      </c>
      <c r="U758" s="12"/>
      <c r="V758" s="12"/>
      <c r="W758" s="106"/>
      <c r="X758" s="20">
        <v>3.2000000000000001E-2</v>
      </c>
      <c r="Y758" s="18"/>
      <c r="Z758" s="18">
        <f t="shared" si="125"/>
        <v>0.28499999999999998</v>
      </c>
      <c r="AA758" s="18">
        <v>0.313</v>
      </c>
      <c r="AB758" s="18">
        <v>250</v>
      </c>
    </row>
    <row r="759" spans="1:28" ht="25.5" x14ac:dyDescent="0.25">
      <c r="A759" s="78"/>
      <c r="B759" s="91"/>
      <c r="C759" s="78"/>
      <c r="D759" s="13"/>
      <c r="E759" s="78"/>
      <c r="F759" s="78"/>
      <c r="G759" s="78"/>
      <c r="H759" s="78"/>
      <c r="I759" s="78"/>
      <c r="J759" s="123"/>
      <c r="K759" s="79"/>
      <c r="L759" s="78"/>
      <c r="M759" s="13" t="s">
        <v>1569</v>
      </c>
      <c r="N759" s="78">
        <v>2017</v>
      </c>
      <c r="O759" s="78">
        <v>0.34599999999999997</v>
      </c>
      <c r="P759" s="78" t="s">
        <v>1571</v>
      </c>
      <c r="Q759" s="78">
        <v>7</v>
      </c>
      <c r="R759" s="78"/>
      <c r="S759" s="78">
        <v>7</v>
      </c>
      <c r="T759" s="106"/>
      <c r="U759" s="12"/>
      <c r="V759" s="12"/>
      <c r="W759" s="106"/>
      <c r="X759" s="20"/>
      <c r="Y759" s="18"/>
      <c r="Z759" s="18"/>
      <c r="AA759" s="18">
        <v>0.34599999999999997</v>
      </c>
      <c r="AB759" s="19"/>
    </row>
    <row r="760" spans="1:28" ht="26.25" x14ac:dyDescent="0.25">
      <c r="A760" s="47" t="s">
        <v>1340</v>
      </c>
      <c r="B760" s="91" t="s">
        <v>1127</v>
      </c>
      <c r="C760" s="10"/>
      <c r="D760" s="42"/>
      <c r="E760" s="78"/>
      <c r="F760" s="78"/>
      <c r="G760" s="78"/>
      <c r="H760" s="78"/>
      <c r="I760" s="78"/>
      <c r="J760" s="3" t="s">
        <v>1504</v>
      </c>
      <c r="K760" s="79" t="s">
        <v>1416</v>
      </c>
      <c r="L760" s="12" t="s">
        <v>23</v>
      </c>
      <c r="M760" s="13"/>
      <c r="N760" s="10"/>
      <c r="O760" s="10"/>
      <c r="P760" s="10"/>
      <c r="Q760" s="78"/>
      <c r="R760" s="78"/>
      <c r="S760" s="78"/>
      <c r="T760" s="10"/>
      <c r="U760" s="78"/>
      <c r="V760" s="78"/>
      <c r="W760" s="93"/>
      <c r="X760" s="18"/>
      <c r="Y760" s="18"/>
      <c r="Z760" s="18"/>
      <c r="AA760" s="18"/>
      <c r="AB760" s="18">
        <v>400</v>
      </c>
    </row>
    <row r="761" spans="1:28" ht="26.25" x14ac:dyDescent="0.25">
      <c r="A761" s="3" t="s">
        <v>1341</v>
      </c>
      <c r="B761" s="91" t="s">
        <v>1128</v>
      </c>
      <c r="C761" s="2">
        <v>1982</v>
      </c>
      <c r="D761" s="5" t="s">
        <v>185</v>
      </c>
      <c r="E761" s="97">
        <v>0.318</v>
      </c>
      <c r="F761" s="47" t="s">
        <v>203</v>
      </c>
      <c r="G761" s="12">
        <v>6</v>
      </c>
      <c r="H761" s="12"/>
      <c r="I761" s="12">
        <v>6</v>
      </c>
      <c r="J761" s="3" t="s">
        <v>1540</v>
      </c>
      <c r="K761" s="79" t="s">
        <v>1415</v>
      </c>
      <c r="L761" s="47" t="s">
        <v>26</v>
      </c>
      <c r="M761" s="5" t="s">
        <v>1130</v>
      </c>
      <c r="N761" s="97">
        <v>2010</v>
      </c>
      <c r="O761" s="98">
        <v>1.587</v>
      </c>
      <c r="P761" s="47" t="s">
        <v>978</v>
      </c>
      <c r="Q761" s="2"/>
      <c r="R761" s="2">
        <v>45</v>
      </c>
      <c r="S761" s="2">
        <v>45</v>
      </c>
      <c r="T761" s="4" t="s">
        <v>1129</v>
      </c>
      <c r="U761" s="12">
        <v>1983</v>
      </c>
      <c r="V761" s="111">
        <v>2.4E-2</v>
      </c>
      <c r="W761" s="106" t="s">
        <v>58</v>
      </c>
      <c r="X761" s="18"/>
      <c r="Y761" s="18">
        <f>V761</f>
        <v>2.4E-2</v>
      </c>
      <c r="Z761" s="18">
        <f t="shared" si="125"/>
        <v>0.318</v>
      </c>
      <c r="AA761" s="21">
        <f t="shared" ref="AA761:AA762" si="135">O761</f>
        <v>1.587</v>
      </c>
      <c r="AB761" s="19">
        <v>250</v>
      </c>
    </row>
    <row r="762" spans="1:28" ht="25.5" x14ac:dyDescent="0.25">
      <c r="A762" s="3"/>
      <c r="B762" s="91"/>
      <c r="C762" s="10"/>
      <c r="D762" s="42"/>
      <c r="E762" s="78"/>
      <c r="F762" s="78"/>
      <c r="G762" s="78"/>
      <c r="H762" s="78"/>
      <c r="I762" s="78"/>
      <c r="J762" s="123"/>
      <c r="K762" s="10"/>
      <c r="L762" s="10"/>
      <c r="M762" s="5" t="s">
        <v>1132</v>
      </c>
      <c r="N762" s="2">
        <v>1983</v>
      </c>
      <c r="O762" s="98">
        <v>0.879</v>
      </c>
      <c r="P762" s="81" t="s">
        <v>978</v>
      </c>
      <c r="Q762" s="81"/>
      <c r="R762" s="2">
        <v>30</v>
      </c>
      <c r="S762" s="2">
        <v>30</v>
      </c>
      <c r="T762" s="4" t="s">
        <v>1131</v>
      </c>
      <c r="U762" s="2">
        <v>2008</v>
      </c>
      <c r="V762" s="98">
        <v>2.4E-2</v>
      </c>
      <c r="W762" s="106" t="s">
        <v>58</v>
      </c>
      <c r="X762" s="18"/>
      <c r="Y762" s="18">
        <f>V762</f>
        <v>2.4E-2</v>
      </c>
      <c r="Z762" s="18"/>
      <c r="AA762" s="21">
        <f t="shared" si="135"/>
        <v>0.879</v>
      </c>
      <c r="AB762" s="18"/>
    </row>
    <row r="763" spans="1:28" ht="26.25" x14ac:dyDescent="0.25">
      <c r="A763" s="47" t="s">
        <v>1342</v>
      </c>
      <c r="B763" s="91" t="s">
        <v>1133</v>
      </c>
      <c r="C763" s="2">
        <v>1992</v>
      </c>
      <c r="D763" s="5" t="s">
        <v>186</v>
      </c>
      <c r="E763" s="2">
        <v>6.0000000000000001E-3</v>
      </c>
      <c r="F763" s="47" t="s">
        <v>213</v>
      </c>
      <c r="G763" s="78"/>
      <c r="H763" s="78"/>
      <c r="I763" s="78"/>
      <c r="J763" s="3" t="s">
        <v>1542</v>
      </c>
      <c r="K763" s="79" t="s">
        <v>1415</v>
      </c>
      <c r="L763" s="103" t="s">
        <v>26</v>
      </c>
      <c r="M763" s="13"/>
      <c r="N763" s="10"/>
      <c r="O763" s="10"/>
      <c r="P763" s="10"/>
      <c r="Q763" s="78"/>
      <c r="R763" s="78"/>
      <c r="S763" s="78"/>
      <c r="T763" s="5" t="s">
        <v>187</v>
      </c>
      <c r="U763" s="2">
        <v>1984</v>
      </c>
      <c r="V763" s="2">
        <v>0.25</v>
      </c>
      <c r="W763" s="44" t="s">
        <v>201</v>
      </c>
      <c r="X763" s="30">
        <f>V763</f>
        <v>0.25</v>
      </c>
      <c r="Y763" s="18"/>
      <c r="Z763" s="18">
        <f t="shared" si="125"/>
        <v>6.0000000000000001E-3</v>
      </c>
      <c r="AA763" s="18"/>
      <c r="AB763" s="19">
        <v>250</v>
      </c>
    </row>
    <row r="764" spans="1:28" ht="25.5" x14ac:dyDescent="0.25">
      <c r="A764" s="78"/>
      <c r="B764" s="91"/>
      <c r="C764" s="10"/>
      <c r="D764" s="42"/>
      <c r="E764" s="78"/>
      <c r="F764" s="78"/>
      <c r="G764" s="78"/>
      <c r="H764" s="78"/>
      <c r="I764" s="78"/>
      <c r="J764" s="123"/>
      <c r="K764" s="10"/>
      <c r="L764" s="10"/>
      <c r="M764" s="5" t="s">
        <v>1134</v>
      </c>
      <c r="N764" s="95">
        <v>1992</v>
      </c>
      <c r="O764" s="98">
        <v>0.16800000000000001</v>
      </c>
      <c r="P764" s="47" t="s">
        <v>649</v>
      </c>
      <c r="Q764" s="12">
        <v>7</v>
      </c>
      <c r="R764" s="12"/>
      <c r="S764" s="12">
        <v>7</v>
      </c>
      <c r="T764" s="10"/>
      <c r="U764" s="78"/>
      <c r="V764" s="78"/>
      <c r="W764" s="93"/>
      <c r="X764" s="18"/>
      <c r="Y764" s="18">
        <v>0.02</v>
      </c>
      <c r="Z764" s="18"/>
      <c r="AA764" s="21">
        <f>O764</f>
        <v>0.16800000000000001</v>
      </c>
      <c r="AB764" s="18"/>
    </row>
    <row r="765" spans="1:28" ht="25.5" x14ac:dyDescent="0.25">
      <c r="A765" s="78"/>
      <c r="B765" s="91"/>
      <c r="C765" s="10"/>
      <c r="D765" s="42"/>
      <c r="E765" s="78"/>
      <c r="F765" s="78"/>
      <c r="G765" s="78"/>
      <c r="H765" s="78"/>
      <c r="I765" s="78"/>
      <c r="J765" s="123"/>
      <c r="K765" s="10"/>
      <c r="L765" s="10"/>
      <c r="M765" s="39" t="s">
        <v>1135</v>
      </c>
      <c r="N765" s="95">
        <v>1992</v>
      </c>
      <c r="O765" s="98">
        <v>1</v>
      </c>
      <c r="P765" s="47" t="s">
        <v>1239</v>
      </c>
      <c r="Q765" s="97">
        <v>31</v>
      </c>
      <c r="R765" s="97"/>
      <c r="S765" s="97">
        <v>31</v>
      </c>
      <c r="T765" s="14"/>
      <c r="U765" s="127"/>
      <c r="V765" s="98"/>
      <c r="W765" s="106"/>
      <c r="X765" s="18"/>
      <c r="Y765" s="18"/>
      <c r="Z765" s="18"/>
      <c r="AA765" s="21">
        <f>O765</f>
        <v>1</v>
      </c>
      <c r="AB765" s="18"/>
    </row>
    <row r="766" spans="1:28" ht="26.25" x14ac:dyDescent="0.25">
      <c r="A766" s="47" t="s">
        <v>1343</v>
      </c>
      <c r="B766" s="82" t="s">
        <v>1600</v>
      </c>
      <c r="C766" s="83"/>
      <c r="D766" s="84"/>
      <c r="E766" s="85"/>
      <c r="F766" s="85"/>
      <c r="G766" s="85"/>
      <c r="H766" s="85"/>
      <c r="I766" s="85"/>
      <c r="J766" s="116" t="s">
        <v>1505</v>
      </c>
      <c r="K766" s="79" t="s">
        <v>1413</v>
      </c>
      <c r="L766" s="81" t="s">
        <v>1419</v>
      </c>
      <c r="M766" s="13"/>
      <c r="N766" s="119"/>
      <c r="O766" s="83"/>
      <c r="P766" s="83"/>
      <c r="Q766" s="85"/>
      <c r="R766" s="85"/>
      <c r="S766" s="85"/>
      <c r="T766" s="84" t="s">
        <v>188</v>
      </c>
      <c r="U766" s="89">
        <v>1976</v>
      </c>
      <c r="V766" s="89">
        <v>0.14000000000000001</v>
      </c>
      <c r="W766" s="90" t="s">
        <v>1097</v>
      </c>
      <c r="X766" s="17">
        <f t="shared" ref="X766:X767" si="136">V766</f>
        <v>0.14000000000000001</v>
      </c>
      <c r="Y766" s="18"/>
      <c r="Z766" s="18"/>
      <c r="AA766" s="18"/>
      <c r="AB766" s="19">
        <v>650</v>
      </c>
    </row>
    <row r="767" spans="1:28" x14ac:dyDescent="0.25">
      <c r="A767" s="47"/>
      <c r="B767" s="91" t="s">
        <v>1137</v>
      </c>
      <c r="C767" s="10"/>
      <c r="D767" s="42"/>
      <c r="E767" s="78"/>
      <c r="F767" s="78"/>
      <c r="G767" s="78"/>
      <c r="H767" s="78"/>
      <c r="I767" s="78"/>
      <c r="J767" s="12"/>
      <c r="K767" s="10"/>
      <c r="L767" s="151"/>
      <c r="M767" s="13"/>
      <c r="N767" s="10"/>
      <c r="O767" s="10"/>
      <c r="P767" s="10"/>
      <c r="Q767" s="78"/>
      <c r="R767" s="78"/>
      <c r="S767" s="78"/>
      <c r="T767" s="42" t="s">
        <v>188</v>
      </c>
      <c r="U767" s="2">
        <v>2006</v>
      </c>
      <c r="V767" s="2">
        <v>0.17</v>
      </c>
      <c r="W767" s="44" t="s">
        <v>1136</v>
      </c>
      <c r="X767" s="17">
        <f t="shared" si="136"/>
        <v>0.17</v>
      </c>
      <c r="Y767" s="18"/>
      <c r="Z767" s="18"/>
      <c r="AA767" s="18"/>
      <c r="AB767" s="19"/>
    </row>
    <row r="768" spans="1:28" ht="26.25" x14ac:dyDescent="0.25">
      <c r="A768" s="78" t="s">
        <v>1344</v>
      </c>
      <c r="B768" s="91" t="s">
        <v>1138</v>
      </c>
      <c r="C768" s="97" t="s">
        <v>1359</v>
      </c>
      <c r="D768" s="5" t="s">
        <v>189</v>
      </c>
      <c r="E768" s="97">
        <v>5.5E-2</v>
      </c>
      <c r="F768" s="47" t="s">
        <v>1139</v>
      </c>
      <c r="G768" s="78">
        <v>1</v>
      </c>
      <c r="H768" s="78"/>
      <c r="I768" s="78">
        <v>1</v>
      </c>
      <c r="J768" s="12" t="s">
        <v>1543</v>
      </c>
      <c r="K768" s="79" t="s">
        <v>1415</v>
      </c>
      <c r="L768" s="12" t="s">
        <v>24</v>
      </c>
      <c r="M768" s="39" t="s">
        <v>1140</v>
      </c>
      <c r="N768" s="97">
        <v>1963</v>
      </c>
      <c r="O768" s="2">
        <v>1.6559999999999999</v>
      </c>
      <c r="P768" s="47" t="s">
        <v>958</v>
      </c>
      <c r="Q768" s="2">
        <v>56</v>
      </c>
      <c r="R768" s="2"/>
      <c r="S768" s="2">
        <v>56</v>
      </c>
      <c r="T768" s="43"/>
      <c r="U768" s="78"/>
      <c r="V768" s="78"/>
      <c r="W768" s="93"/>
      <c r="X768" s="18"/>
      <c r="Y768" s="18"/>
      <c r="Z768" s="18">
        <f t="shared" si="125"/>
        <v>5.5E-2</v>
      </c>
      <c r="AA768" s="21">
        <f>O768</f>
        <v>1.6559999999999999</v>
      </c>
      <c r="AB768" s="18">
        <v>100</v>
      </c>
    </row>
    <row r="769" spans="1:28" ht="25.5" x14ac:dyDescent="0.25">
      <c r="A769" s="99"/>
      <c r="B769" s="91"/>
      <c r="C769" s="10"/>
      <c r="D769" s="42"/>
      <c r="E769" s="78"/>
      <c r="F769" s="78"/>
      <c r="G769" s="78"/>
      <c r="H769" s="78"/>
      <c r="I769" s="78"/>
      <c r="J769" s="123"/>
      <c r="K769" s="10"/>
      <c r="L769" s="10"/>
      <c r="M769" s="39" t="s">
        <v>1141</v>
      </c>
      <c r="N769" s="2">
        <v>1963</v>
      </c>
      <c r="O769" s="2">
        <v>0.96</v>
      </c>
      <c r="P769" s="47" t="s">
        <v>958</v>
      </c>
      <c r="Q769" s="2">
        <v>28</v>
      </c>
      <c r="R769" s="2">
        <v>1</v>
      </c>
      <c r="S769" s="2">
        <v>29</v>
      </c>
      <c r="T769" s="10"/>
      <c r="U769" s="78"/>
      <c r="V769" s="78"/>
      <c r="W769" s="93"/>
      <c r="X769" s="18"/>
      <c r="Y769" s="18"/>
      <c r="Z769" s="18"/>
      <c r="AA769" s="21">
        <f>O769</f>
        <v>0.96</v>
      </c>
      <c r="AB769" s="18"/>
    </row>
    <row r="770" spans="1:28" x14ac:dyDescent="0.25">
      <c r="A770" s="99"/>
      <c r="B770" s="91"/>
      <c r="C770" s="10"/>
      <c r="D770" s="42"/>
      <c r="E770" s="78"/>
      <c r="F770" s="78"/>
      <c r="G770" s="78"/>
      <c r="H770" s="78"/>
      <c r="I770" s="78"/>
      <c r="J770" s="123"/>
      <c r="K770" s="10"/>
      <c r="L770" s="10"/>
      <c r="M770" s="39"/>
      <c r="N770" s="2"/>
      <c r="O770" s="2"/>
      <c r="P770" s="47"/>
      <c r="Q770" s="2"/>
      <c r="R770" s="2"/>
      <c r="S770" s="2"/>
      <c r="T770" s="43" t="s">
        <v>1634</v>
      </c>
      <c r="U770" s="78"/>
      <c r="V770" s="78">
        <v>0.06</v>
      </c>
      <c r="W770" s="93"/>
      <c r="X770" s="18"/>
      <c r="Y770" s="18">
        <f>V770</f>
        <v>0.06</v>
      </c>
      <c r="Z770" s="18"/>
      <c r="AA770" s="21"/>
      <c r="AB770" s="18"/>
    </row>
    <row r="771" spans="1:28" ht="26.25" x14ac:dyDescent="0.25">
      <c r="A771" s="3" t="s">
        <v>1345</v>
      </c>
      <c r="B771" s="91"/>
      <c r="C771" s="12">
        <v>1999</v>
      </c>
      <c r="D771" s="40" t="s">
        <v>190</v>
      </c>
      <c r="E771" s="12">
        <v>0.189</v>
      </c>
      <c r="F771" s="12" t="s">
        <v>56</v>
      </c>
      <c r="G771" s="12">
        <v>4</v>
      </c>
      <c r="H771" s="12"/>
      <c r="I771" s="12">
        <v>4</v>
      </c>
      <c r="J771" s="3" t="s">
        <v>1544</v>
      </c>
      <c r="K771" s="79" t="s">
        <v>1415</v>
      </c>
      <c r="L771" s="12" t="s">
        <v>23</v>
      </c>
      <c r="M771" s="13" t="s">
        <v>1593</v>
      </c>
      <c r="N771" s="12">
        <v>1999</v>
      </c>
      <c r="O771" s="12">
        <v>5.6000000000000001E-2</v>
      </c>
      <c r="P771" s="12" t="s">
        <v>27</v>
      </c>
      <c r="Q771" s="12">
        <v>2</v>
      </c>
      <c r="R771" s="12"/>
      <c r="S771" s="12">
        <v>2</v>
      </c>
      <c r="T771" s="14" t="s">
        <v>1142</v>
      </c>
      <c r="U771" s="12">
        <v>1999</v>
      </c>
      <c r="V771" s="12">
        <v>2.1000000000000001E-2</v>
      </c>
      <c r="W771" s="106" t="s">
        <v>1081</v>
      </c>
      <c r="X771" s="18"/>
      <c r="Y771" s="18">
        <f>V771</f>
        <v>2.1000000000000001E-2</v>
      </c>
      <c r="Z771" s="18">
        <f t="shared" si="125"/>
        <v>0.189</v>
      </c>
      <c r="AA771" s="21">
        <f t="shared" ref="AA771:AA775" si="137">O771</f>
        <v>5.6000000000000001E-2</v>
      </c>
      <c r="AB771" s="18">
        <v>400</v>
      </c>
    </row>
    <row r="772" spans="1:28" x14ac:dyDescent="0.25">
      <c r="A772" s="78"/>
      <c r="B772" s="91"/>
      <c r="C772" s="10"/>
      <c r="D772" s="42"/>
      <c r="E772" s="78"/>
      <c r="F772" s="78"/>
      <c r="G772" s="78"/>
      <c r="H772" s="78"/>
      <c r="I772" s="78"/>
      <c r="J772" s="123"/>
      <c r="K772" s="10"/>
      <c r="L772" s="10"/>
      <c r="M772" s="13" t="s">
        <v>1591</v>
      </c>
      <c r="N772" s="12">
        <v>1999</v>
      </c>
      <c r="O772" s="12">
        <v>4.2999999999999997E-2</v>
      </c>
      <c r="P772" s="12" t="s">
        <v>27</v>
      </c>
      <c r="Q772" s="12"/>
      <c r="R772" s="12"/>
      <c r="S772" s="12"/>
      <c r="T772" s="14" t="s">
        <v>1143</v>
      </c>
      <c r="U772" s="12">
        <v>1999</v>
      </c>
      <c r="V772" s="12">
        <v>2.1000000000000001E-2</v>
      </c>
      <c r="W772" s="106" t="s">
        <v>1081</v>
      </c>
      <c r="X772" s="18"/>
      <c r="Y772" s="18">
        <f t="shared" ref="Y772:Y775" si="138">V772</f>
        <v>2.1000000000000001E-2</v>
      </c>
      <c r="Z772" s="18"/>
      <c r="AA772" s="21">
        <f t="shared" si="137"/>
        <v>4.2999999999999997E-2</v>
      </c>
      <c r="AB772" s="19"/>
    </row>
    <row r="773" spans="1:28" x14ac:dyDescent="0.25">
      <c r="A773" s="99"/>
      <c r="B773" s="82"/>
      <c r="C773" s="83"/>
      <c r="D773" s="84"/>
      <c r="E773" s="85"/>
      <c r="F773" s="85"/>
      <c r="G773" s="85"/>
      <c r="H773" s="85"/>
      <c r="I773" s="85"/>
      <c r="J773" s="132"/>
      <c r="K773" s="83"/>
      <c r="L773" s="83"/>
      <c r="M773" s="41" t="s">
        <v>1592</v>
      </c>
      <c r="N773" s="109">
        <v>1999</v>
      </c>
      <c r="O773" s="109">
        <v>0.24099999999999999</v>
      </c>
      <c r="P773" s="109" t="s">
        <v>27</v>
      </c>
      <c r="Q773" s="109"/>
      <c r="R773" s="109"/>
      <c r="S773" s="109"/>
      <c r="T773" s="16" t="s">
        <v>1144</v>
      </c>
      <c r="U773" s="109">
        <v>1999</v>
      </c>
      <c r="V773" s="109">
        <v>2.1000000000000001E-2</v>
      </c>
      <c r="W773" s="152" t="s">
        <v>1081</v>
      </c>
      <c r="X773" s="18"/>
      <c r="Y773" s="18">
        <f t="shared" si="138"/>
        <v>2.1000000000000001E-2</v>
      </c>
      <c r="Z773" s="18"/>
      <c r="AA773" s="21">
        <f t="shared" si="137"/>
        <v>0.24099999999999999</v>
      </c>
      <c r="AB773" s="19"/>
    </row>
    <row r="774" spans="1:28" ht="25.5" x14ac:dyDescent="0.25">
      <c r="A774" s="99"/>
      <c r="B774" s="82"/>
      <c r="C774" s="83"/>
      <c r="D774" s="84"/>
      <c r="E774" s="85"/>
      <c r="F774" s="85"/>
      <c r="G774" s="85"/>
      <c r="H774" s="85"/>
      <c r="I774" s="85"/>
      <c r="J774" s="132"/>
      <c r="K774" s="83"/>
      <c r="L774" s="83"/>
      <c r="M774" s="41" t="s">
        <v>1625</v>
      </c>
      <c r="N774" s="153">
        <v>1979</v>
      </c>
      <c r="O774" s="109">
        <v>1.087</v>
      </c>
      <c r="P774" s="109" t="s">
        <v>1626</v>
      </c>
      <c r="Q774" s="109">
        <v>32</v>
      </c>
      <c r="R774" s="109"/>
      <c r="S774" s="109">
        <v>32</v>
      </c>
      <c r="T774" s="16" t="s">
        <v>1628</v>
      </c>
      <c r="U774" s="109">
        <v>1979</v>
      </c>
      <c r="V774" s="109">
        <v>0.05</v>
      </c>
      <c r="W774" s="152" t="s">
        <v>1631</v>
      </c>
      <c r="X774" s="18"/>
      <c r="Y774" s="18">
        <f t="shared" si="138"/>
        <v>0.05</v>
      </c>
      <c r="Z774" s="18"/>
      <c r="AA774" s="21">
        <f t="shared" si="137"/>
        <v>1.087</v>
      </c>
      <c r="AB774" s="19"/>
    </row>
    <row r="775" spans="1:28" ht="25.5" x14ac:dyDescent="0.25">
      <c r="A775" s="99"/>
      <c r="B775" s="82"/>
      <c r="C775" s="83"/>
      <c r="D775" s="84"/>
      <c r="E775" s="85"/>
      <c r="F775" s="85"/>
      <c r="G775" s="85"/>
      <c r="H775" s="85"/>
      <c r="I775" s="85"/>
      <c r="J775" s="132"/>
      <c r="K775" s="83"/>
      <c r="L775" s="83"/>
      <c r="M775" s="41" t="s">
        <v>1629</v>
      </c>
      <c r="N775" s="153">
        <v>2008</v>
      </c>
      <c r="O775" s="109">
        <v>0.51</v>
      </c>
      <c r="P775" s="109" t="s">
        <v>1630</v>
      </c>
      <c r="Q775" s="109">
        <v>16</v>
      </c>
      <c r="R775" s="109"/>
      <c r="S775" s="109">
        <v>16</v>
      </c>
      <c r="T775" s="16" t="s">
        <v>1627</v>
      </c>
      <c r="U775" s="109">
        <v>2008</v>
      </c>
      <c r="V775" s="109">
        <v>0.16</v>
      </c>
      <c r="W775" s="152" t="s">
        <v>1632</v>
      </c>
      <c r="X775" s="18"/>
      <c r="Y775" s="18">
        <f t="shared" si="138"/>
        <v>0.16</v>
      </c>
      <c r="Z775" s="18"/>
      <c r="AA775" s="21">
        <f t="shared" si="137"/>
        <v>0.51</v>
      </c>
      <c r="AB775" s="19"/>
    </row>
    <row r="776" spans="1:28" ht="26.25" x14ac:dyDescent="0.25">
      <c r="A776" s="47" t="s">
        <v>1346</v>
      </c>
      <c r="B776" s="91" t="s">
        <v>1145</v>
      </c>
      <c r="C776" s="97">
        <v>1989</v>
      </c>
      <c r="D776" s="5" t="s">
        <v>191</v>
      </c>
      <c r="E776" s="2">
        <v>0.42399999999999999</v>
      </c>
      <c r="F776" s="47" t="s">
        <v>1225</v>
      </c>
      <c r="G776" s="2">
        <v>7</v>
      </c>
      <c r="H776" s="47"/>
      <c r="I776" s="2">
        <v>7</v>
      </c>
      <c r="J776" s="12" t="s">
        <v>1558</v>
      </c>
      <c r="K776" s="79" t="s">
        <v>1415</v>
      </c>
      <c r="L776" s="3" t="s">
        <v>23</v>
      </c>
      <c r="M776" s="13"/>
      <c r="N776" s="120"/>
      <c r="O776" s="10"/>
      <c r="P776" s="10"/>
      <c r="Q776" s="78"/>
      <c r="R776" s="78"/>
      <c r="S776" s="78"/>
      <c r="T776" s="40" t="s">
        <v>1389</v>
      </c>
      <c r="U776" s="12">
        <v>1987</v>
      </c>
      <c r="V776" s="12">
        <v>0.12</v>
      </c>
      <c r="W776" s="106" t="s">
        <v>245</v>
      </c>
      <c r="X776" s="17">
        <f t="shared" ref="X776" si="139">V776</f>
        <v>0.12</v>
      </c>
      <c r="Y776" s="18"/>
      <c r="Z776" s="18">
        <f t="shared" si="125"/>
        <v>0.42399999999999999</v>
      </c>
      <c r="AA776" s="18"/>
      <c r="AB776" s="18">
        <v>400</v>
      </c>
    </row>
    <row r="777" spans="1:28" ht="26.25" x14ac:dyDescent="0.25">
      <c r="A777" s="47" t="s">
        <v>1347</v>
      </c>
      <c r="B777" s="91"/>
      <c r="C777" s="97">
        <v>1989</v>
      </c>
      <c r="D777" s="5" t="s">
        <v>192</v>
      </c>
      <c r="E777" s="97">
        <v>2.3E-2</v>
      </c>
      <c r="F777" s="47" t="s">
        <v>56</v>
      </c>
      <c r="G777" s="2">
        <v>1</v>
      </c>
      <c r="H777" s="47"/>
      <c r="I777" s="2">
        <v>1</v>
      </c>
      <c r="J777" s="12" t="s">
        <v>1545</v>
      </c>
      <c r="K777" s="79" t="s">
        <v>1415</v>
      </c>
      <c r="L777" s="12" t="s">
        <v>29</v>
      </c>
      <c r="M777" s="13" t="s">
        <v>1147</v>
      </c>
      <c r="N777" s="110">
        <v>1989</v>
      </c>
      <c r="O777" s="111">
        <v>0.89400000000000002</v>
      </c>
      <c r="P777" s="3" t="s">
        <v>315</v>
      </c>
      <c r="Q777" s="12">
        <v>29</v>
      </c>
      <c r="R777" s="12"/>
      <c r="S777" s="12">
        <v>29</v>
      </c>
      <c r="T777" s="14" t="s">
        <v>1146</v>
      </c>
      <c r="U777" s="110">
        <v>1965</v>
      </c>
      <c r="V777" s="111">
        <v>3.5000000000000003E-2</v>
      </c>
      <c r="W777" s="106" t="s">
        <v>298</v>
      </c>
      <c r="X777" s="18"/>
      <c r="Y777" s="18">
        <f>V777</f>
        <v>3.5000000000000003E-2</v>
      </c>
      <c r="Z777" s="18">
        <f t="shared" si="125"/>
        <v>2.3E-2</v>
      </c>
      <c r="AA777" s="21">
        <f>O777</f>
        <v>0.89400000000000002</v>
      </c>
      <c r="AB777" s="18">
        <v>160</v>
      </c>
    </row>
    <row r="778" spans="1:28" x14ac:dyDescent="0.25">
      <c r="A778" s="78"/>
      <c r="B778" s="91"/>
      <c r="C778" s="10"/>
      <c r="D778" s="42"/>
      <c r="E778" s="78"/>
      <c r="F778" s="78"/>
      <c r="G778" s="78"/>
      <c r="H778" s="78"/>
      <c r="I778" s="78"/>
      <c r="J778" s="123"/>
      <c r="K778" s="10"/>
      <c r="L778" s="10"/>
      <c r="M778" s="13" t="s">
        <v>1149</v>
      </c>
      <c r="N778" s="110">
        <v>1989</v>
      </c>
      <c r="O778" s="111">
        <v>0.874</v>
      </c>
      <c r="P778" s="3" t="s">
        <v>315</v>
      </c>
      <c r="Q778" s="12">
        <v>25</v>
      </c>
      <c r="R778" s="12"/>
      <c r="S778" s="12">
        <v>25</v>
      </c>
      <c r="T778" s="14" t="s">
        <v>1148</v>
      </c>
      <c r="U778" s="110">
        <v>2008</v>
      </c>
      <c r="V778" s="111">
        <v>2.5000000000000001E-2</v>
      </c>
      <c r="W778" s="106" t="s">
        <v>58</v>
      </c>
      <c r="X778" s="18"/>
      <c r="Y778" s="18">
        <f t="shared" ref="Y778:Y779" si="140">V778</f>
        <v>2.5000000000000001E-2</v>
      </c>
      <c r="Z778" s="18"/>
      <c r="AA778" s="21">
        <f t="shared" ref="AA778:AA779" si="141">O778</f>
        <v>0.874</v>
      </c>
      <c r="AB778" s="18"/>
    </row>
    <row r="779" spans="1:28" ht="25.5" x14ac:dyDescent="0.25">
      <c r="A779" s="78"/>
      <c r="B779" s="91"/>
      <c r="C779" s="10"/>
      <c r="D779" s="42"/>
      <c r="E779" s="78"/>
      <c r="F779" s="78"/>
      <c r="G779" s="78"/>
      <c r="H779" s="78"/>
      <c r="I779" s="78"/>
      <c r="J779" s="123"/>
      <c r="K779" s="10"/>
      <c r="L779" s="10"/>
      <c r="M779" s="13" t="s">
        <v>1151</v>
      </c>
      <c r="N779" s="110">
        <v>1989</v>
      </c>
      <c r="O779" s="111">
        <v>1.415</v>
      </c>
      <c r="P779" s="3" t="s">
        <v>958</v>
      </c>
      <c r="Q779" s="12">
        <v>46</v>
      </c>
      <c r="R779" s="12"/>
      <c r="S779" s="12">
        <v>46</v>
      </c>
      <c r="T779" s="14" t="s">
        <v>1150</v>
      </c>
      <c r="U779" s="110">
        <v>1963</v>
      </c>
      <c r="V779" s="111">
        <v>3.5000000000000003E-2</v>
      </c>
      <c r="W779" s="106" t="s">
        <v>58</v>
      </c>
      <c r="X779" s="18"/>
      <c r="Y779" s="18">
        <f t="shared" si="140"/>
        <v>3.5000000000000003E-2</v>
      </c>
      <c r="Z779" s="18"/>
      <c r="AA779" s="21">
        <f t="shared" si="141"/>
        <v>1.415</v>
      </c>
      <c r="AB779" s="18"/>
    </row>
    <row r="780" spans="1:28" x14ac:dyDescent="0.25">
      <c r="A780" s="78" t="s">
        <v>1348</v>
      </c>
      <c r="B780" s="91"/>
      <c r="C780" s="10"/>
      <c r="D780" s="42"/>
      <c r="E780" s="78"/>
      <c r="F780" s="78"/>
      <c r="G780" s="78"/>
      <c r="H780" s="78"/>
      <c r="I780" s="78"/>
      <c r="J780" s="123"/>
      <c r="K780" s="10"/>
      <c r="L780" s="10"/>
      <c r="M780" s="13"/>
      <c r="N780" s="10"/>
      <c r="O780" s="10"/>
      <c r="P780" s="10"/>
      <c r="Q780" s="78"/>
      <c r="R780" s="78"/>
      <c r="S780" s="78"/>
      <c r="T780" s="105" t="s">
        <v>193</v>
      </c>
      <c r="U780" s="12">
        <v>1968</v>
      </c>
      <c r="V780" s="12">
        <v>0.92</v>
      </c>
      <c r="W780" s="105" t="s">
        <v>246</v>
      </c>
      <c r="X780" s="17">
        <f t="shared" ref="X780" si="142">V780</f>
        <v>0.92</v>
      </c>
      <c r="Y780" s="18"/>
      <c r="Z780" s="18"/>
      <c r="AA780" s="18"/>
      <c r="AB780" s="18"/>
    </row>
    <row r="781" spans="1:28" ht="38.25" x14ac:dyDescent="0.25">
      <c r="A781" s="47" t="s">
        <v>1349</v>
      </c>
      <c r="B781" s="91" t="s">
        <v>1152</v>
      </c>
      <c r="C781" s="2">
        <v>1969</v>
      </c>
      <c r="D781" s="5" t="s">
        <v>194</v>
      </c>
      <c r="E781" s="97">
        <v>0.22500000000000001</v>
      </c>
      <c r="F781" s="47" t="s">
        <v>27</v>
      </c>
      <c r="G781" s="2">
        <v>5</v>
      </c>
      <c r="H781" s="47"/>
      <c r="I781" s="2">
        <v>5</v>
      </c>
      <c r="J781" s="3" t="s">
        <v>1546</v>
      </c>
      <c r="K781" s="121" t="s">
        <v>1415</v>
      </c>
      <c r="L781" s="12" t="s">
        <v>23</v>
      </c>
      <c r="M781" s="13"/>
      <c r="N781" s="10"/>
      <c r="O781" s="10"/>
      <c r="P781" s="10"/>
      <c r="Q781" s="78"/>
      <c r="R781" s="78"/>
      <c r="S781" s="78"/>
      <c r="T781" s="10"/>
      <c r="U781" s="78"/>
      <c r="V781" s="78"/>
      <c r="W781" s="93"/>
      <c r="X781" s="18"/>
      <c r="Y781" s="18"/>
      <c r="Z781" s="18">
        <f t="shared" si="125"/>
        <v>0.22500000000000001</v>
      </c>
      <c r="AA781" s="18"/>
      <c r="AB781" s="18">
        <v>400</v>
      </c>
    </row>
    <row r="782" spans="1:28" ht="26.25" x14ac:dyDescent="0.25">
      <c r="A782" s="47" t="s">
        <v>1350</v>
      </c>
      <c r="B782" s="91" t="s">
        <v>1153</v>
      </c>
      <c r="C782" s="10"/>
      <c r="D782" s="42"/>
      <c r="E782" s="78"/>
      <c r="F782" s="78"/>
      <c r="G782" s="78"/>
      <c r="H782" s="78"/>
      <c r="I782" s="78"/>
      <c r="J782" s="47" t="s">
        <v>1506</v>
      </c>
      <c r="K782" s="79" t="s">
        <v>1416</v>
      </c>
      <c r="L782" s="47" t="s">
        <v>26</v>
      </c>
      <c r="M782" s="13"/>
      <c r="N782" s="10"/>
      <c r="O782" s="10"/>
      <c r="P782" s="10"/>
      <c r="Q782" s="78"/>
      <c r="R782" s="78"/>
      <c r="S782" s="78"/>
      <c r="T782" s="80" t="s">
        <v>1390</v>
      </c>
      <c r="U782" s="2">
        <v>1972</v>
      </c>
      <c r="V782" s="2">
        <v>0.18</v>
      </c>
      <c r="W782" s="44" t="s">
        <v>247</v>
      </c>
      <c r="X782" s="17">
        <f t="shared" ref="X782" si="143">V782</f>
        <v>0.18</v>
      </c>
      <c r="Y782" s="18"/>
      <c r="Z782" s="18"/>
      <c r="AA782" s="18"/>
      <c r="AB782" s="18">
        <v>250</v>
      </c>
    </row>
    <row r="783" spans="1:28" x14ac:dyDescent="0.25">
      <c r="A783" s="78"/>
      <c r="B783" s="91"/>
      <c r="C783" s="10"/>
      <c r="D783" s="42"/>
      <c r="E783" s="78"/>
      <c r="F783" s="78"/>
      <c r="G783" s="78"/>
      <c r="H783" s="78"/>
      <c r="I783" s="78"/>
      <c r="J783" s="123"/>
      <c r="K783" s="10"/>
      <c r="L783" s="10"/>
      <c r="M783" s="13"/>
      <c r="N783" s="10"/>
      <c r="O783" s="10"/>
      <c r="P783" s="10"/>
      <c r="Q783" s="78"/>
      <c r="R783" s="78"/>
      <c r="S783" s="78"/>
      <c r="T783" s="6" t="s">
        <v>1154</v>
      </c>
      <c r="U783" s="95">
        <v>1972</v>
      </c>
      <c r="V783" s="104">
        <v>0.08</v>
      </c>
      <c r="W783" s="44" t="s">
        <v>1155</v>
      </c>
      <c r="X783" s="18"/>
      <c r="Y783" s="18">
        <f>V783</f>
        <v>0.08</v>
      </c>
      <c r="Z783" s="18"/>
      <c r="AA783" s="18"/>
      <c r="AB783" s="18"/>
    </row>
    <row r="784" spans="1:28" x14ac:dyDescent="0.25">
      <c r="A784" s="78"/>
      <c r="B784" s="91"/>
      <c r="C784" s="10"/>
      <c r="D784" s="42"/>
      <c r="E784" s="78"/>
      <c r="F784" s="78"/>
      <c r="G784" s="78"/>
      <c r="H784" s="78"/>
      <c r="I784" s="78"/>
      <c r="J784" s="123"/>
      <c r="K784" s="10"/>
      <c r="L784" s="10"/>
      <c r="M784" s="13"/>
      <c r="N784" s="10"/>
      <c r="O784" s="10"/>
      <c r="P784" s="10"/>
      <c r="Q784" s="78"/>
      <c r="R784" s="78"/>
      <c r="S784" s="78"/>
      <c r="T784" s="6" t="s">
        <v>1156</v>
      </c>
      <c r="U784" s="95">
        <v>1972</v>
      </c>
      <c r="V784" s="104">
        <v>0.35</v>
      </c>
      <c r="W784" s="44" t="s">
        <v>1157</v>
      </c>
      <c r="X784" s="18"/>
      <c r="Y784" s="18">
        <f t="shared" ref="Y784:Y788" si="144">V784</f>
        <v>0.35</v>
      </c>
      <c r="Z784" s="18"/>
      <c r="AA784" s="18"/>
      <c r="AB784" s="19"/>
    </row>
    <row r="785" spans="1:28" x14ac:dyDescent="0.25">
      <c r="A785" s="12"/>
      <c r="B785" s="91"/>
      <c r="C785" s="10"/>
      <c r="D785" s="42"/>
      <c r="E785" s="78"/>
      <c r="F785" s="78"/>
      <c r="G785" s="78"/>
      <c r="H785" s="78"/>
      <c r="I785" s="78"/>
      <c r="J785" s="123"/>
      <c r="K785" s="10"/>
      <c r="L785" s="10"/>
      <c r="M785" s="13"/>
      <c r="N785" s="10"/>
      <c r="O785" s="10"/>
      <c r="P785" s="10"/>
      <c r="Q785" s="78"/>
      <c r="R785" s="78"/>
      <c r="S785" s="78"/>
      <c r="T785" s="6" t="s">
        <v>1158</v>
      </c>
      <c r="U785" s="95">
        <v>1972</v>
      </c>
      <c r="V785" s="104">
        <v>0.18</v>
      </c>
      <c r="W785" s="44" t="s">
        <v>1157</v>
      </c>
      <c r="X785" s="18"/>
      <c r="Y785" s="18">
        <f t="shared" si="144"/>
        <v>0.18</v>
      </c>
      <c r="Z785" s="18"/>
      <c r="AA785" s="18"/>
      <c r="AB785" s="19"/>
    </row>
    <row r="786" spans="1:28" x14ac:dyDescent="0.25">
      <c r="A786" s="99"/>
      <c r="B786" s="91"/>
      <c r="C786" s="10"/>
      <c r="D786" s="42"/>
      <c r="E786" s="78"/>
      <c r="F786" s="78"/>
      <c r="G786" s="78"/>
      <c r="H786" s="78"/>
      <c r="I786" s="78"/>
      <c r="J786" s="123"/>
      <c r="K786" s="10"/>
      <c r="L786" s="10"/>
      <c r="M786" s="13"/>
      <c r="N786" s="10"/>
      <c r="O786" s="10"/>
      <c r="P786" s="10"/>
      <c r="Q786" s="78"/>
      <c r="R786" s="78"/>
      <c r="S786" s="78"/>
      <c r="T786" s="6" t="s">
        <v>1159</v>
      </c>
      <c r="U786" s="95">
        <v>1973</v>
      </c>
      <c r="V786" s="104">
        <v>0.13200000000000001</v>
      </c>
      <c r="W786" s="44" t="s">
        <v>1160</v>
      </c>
      <c r="X786" s="18"/>
      <c r="Y786" s="18">
        <f t="shared" si="144"/>
        <v>0.13200000000000001</v>
      </c>
      <c r="Z786" s="18"/>
      <c r="AA786" s="18"/>
      <c r="AB786" s="18"/>
    </row>
    <row r="787" spans="1:28" ht="25.5" x14ac:dyDescent="0.25">
      <c r="A787" s="47" t="s">
        <v>1393</v>
      </c>
      <c r="B787" s="91"/>
      <c r="C787" s="10"/>
      <c r="D787" s="42"/>
      <c r="E787" s="78"/>
      <c r="F787" s="78"/>
      <c r="G787" s="78"/>
      <c r="H787" s="78"/>
      <c r="I787" s="78"/>
      <c r="J787" s="123"/>
      <c r="K787" s="10"/>
      <c r="L787" s="10"/>
      <c r="M787" s="5" t="s">
        <v>1161</v>
      </c>
      <c r="N787" s="2">
        <v>1990</v>
      </c>
      <c r="O787" s="2">
        <v>0.17499999999999999</v>
      </c>
      <c r="P787" s="47" t="s">
        <v>1162</v>
      </c>
      <c r="Q787" s="2">
        <v>5</v>
      </c>
      <c r="R787" s="2"/>
      <c r="S787" s="2">
        <v>5</v>
      </c>
      <c r="T787" s="6"/>
      <c r="U787" s="95"/>
      <c r="V787" s="104"/>
      <c r="W787" s="44"/>
      <c r="X787" s="18"/>
      <c r="Y787" s="18"/>
      <c r="Z787" s="18"/>
      <c r="AA787" s="21">
        <f t="shared" ref="AA787" si="145">O787</f>
        <v>0.17499999999999999</v>
      </c>
      <c r="AB787" s="19"/>
    </row>
    <row r="788" spans="1:28" x14ac:dyDescent="0.25">
      <c r="A788" s="47" t="s">
        <v>1351</v>
      </c>
      <c r="B788" s="91" t="s">
        <v>1219</v>
      </c>
      <c r="C788" s="10"/>
      <c r="D788" s="42"/>
      <c r="E788" s="78"/>
      <c r="F788" s="78"/>
      <c r="G788" s="78"/>
      <c r="H788" s="78"/>
      <c r="I788" s="78"/>
      <c r="J788" s="123"/>
      <c r="K788" s="79"/>
      <c r="L788" s="10"/>
      <c r="M788" s="5"/>
      <c r="N788" s="154"/>
      <c r="O788" s="154"/>
      <c r="P788" s="47"/>
      <c r="Q788" s="47"/>
      <c r="R788" s="2"/>
      <c r="S788" s="2"/>
      <c r="T788" s="6" t="s">
        <v>1220</v>
      </c>
      <c r="U788" s="95">
        <v>1990</v>
      </c>
      <c r="V788" s="104">
        <v>0.41</v>
      </c>
      <c r="W788" s="44" t="s">
        <v>1221</v>
      </c>
      <c r="X788" s="18"/>
      <c r="Y788" s="18">
        <f t="shared" si="144"/>
        <v>0.41</v>
      </c>
      <c r="Z788" s="18"/>
      <c r="AA788" s="18"/>
      <c r="AB788" s="19"/>
    </row>
    <row r="789" spans="1:28" x14ac:dyDescent="0.25">
      <c r="A789" s="47" t="s">
        <v>1352</v>
      </c>
      <c r="B789" s="91" t="s">
        <v>1163</v>
      </c>
      <c r="C789" s="10"/>
      <c r="D789" s="42"/>
      <c r="E789" s="78"/>
      <c r="F789" s="78"/>
      <c r="G789" s="78"/>
      <c r="H789" s="78"/>
      <c r="I789" s="78"/>
      <c r="J789" s="3"/>
      <c r="K789" s="10"/>
      <c r="L789" s="47"/>
      <c r="M789" s="13"/>
      <c r="N789" s="10"/>
      <c r="O789" s="10"/>
      <c r="P789" s="10"/>
      <c r="Q789" s="78"/>
      <c r="R789" s="78"/>
      <c r="S789" s="78"/>
      <c r="T789" s="80" t="s">
        <v>195</v>
      </c>
      <c r="U789" s="2">
        <v>1978</v>
      </c>
      <c r="V789" s="2">
        <v>4.25</v>
      </c>
      <c r="W789" s="44" t="s">
        <v>1164</v>
      </c>
      <c r="X789" s="17">
        <f t="shared" ref="X789" si="146">V789</f>
        <v>4.25</v>
      </c>
      <c r="Y789" s="18"/>
      <c r="Z789" s="18"/>
      <c r="AA789" s="18"/>
      <c r="AB789" s="19"/>
    </row>
    <row r="790" spans="1:28" x14ac:dyDescent="0.25">
      <c r="A790" s="12"/>
      <c r="B790" s="91"/>
      <c r="C790" s="10"/>
      <c r="D790" s="42"/>
      <c r="E790" s="78"/>
      <c r="F790" s="78"/>
      <c r="G790" s="78"/>
      <c r="H790" s="78"/>
      <c r="I790" s="78"/>
      <c r="J790" s="3"/>
      <c r="K790" s="10"/>
      <c r="L790" s="47"/>
      <c r="M790" s="13"/>
      <c r="N790" s="10"/>
      <c r="O790" s="10"/>
      <c r="P790" s="10"/>
      <c r="Q790" s="78"/>
      <c r="R790" s="78"/>
      <c r="S790" s="78"/>
      <c r="T790" s="80" t="s">
        <v>195</v>
      </c>
      <c r="U790" s="2">
        <v>1978</v>
      </c>
      <c r="V790" s="2">
        <v>4.25</v>
      </c>
      <c r="W790" s="44" t="s">
        <v>1164</v>
      </c>
      <c r="X790" s="17">
        <f>V790</f>
        <v>4.25</v>
      </c>
      <c r="Y790" s="18"/>
      <c r="Z790" s="18"/>
      <c r="AA790" s="18"/>
      <c r="AB790" s="18"/>
    </row>
    <row r="791" spans="1:28" x14ac:dyDescent="0.25">
      <c r="A791" s="47" t="s">
        <v>1360</v>
      </c>
      <c r="B791" s="91" t="s">
        <v>1552</v>
      </c>
      <c r="C791" s="10"/>
      <c r="D791" s="42"/>
      <c r="E791" s="78"/>
      <c r="F791" s="78"/>
      <c r="G791" s="78"/>
      <c r="H791" s="78"/>
      <c r="I791" s="78"/>
      <c r="J791" s="3" t="s">
        <v>1177</v>
      </c>
      <c r="K791" s="47" t="s">
        <v>1418</v>
      </c>
      <c r="L791" s="47"/>
      <c r="M791" s="13"/>
      <c r="N791" s="10"/>
      <c r="O791" s="10"/>
      <c r="P791" s="10"/>
      <c r="Q791" s="78"/>
      <c r="R791" s="78"/>
      <c r="S791" s="78"/>
      <c r="T791" s="44" t="s">
        <v>197</v>
      </c>
      <c r="U791" s="2">
        <v>2005</v>
      </c>
      <c r="V791" s="2">
        <v>1.65</v>
      </c>
      <c r="W791" s="44" t="s">
        <v>1171</v>
      </c>
      <c r="X791" s="17">
        <f t="shared" ref="X791:X813" si="147">V791</f>
        <v>1.65</v>
      </c>
      <c r="Y791" s="18"/>
      <c r="Z791" s="18"/>
      <c r="AA791" s="18"/>
      <c r="AB791" s="19"/>
    </row>
    <row r="792" spans="1:28" x14ac:dyDescent="0.25">
      <c r="A792" s="3" t="s">
        <v>1361</v>
      </c>
      <c r="B792" s="91"/>
      <c r="C792" s="10"/>
      <c r="D792" s="42"/>
      <c r="E792" s="78"/>
      <c r="F792" s="78"/>
      <c r="G792" s="78"/>
      <c r="H792" s="78"/>
      <c r="I792" s="78"/>
      <c r="J792" s="3" t="s">
        <v>1178</v>
      </c>
      <c r="K792" s="155" t="s">
        <v>1418</v>
      </c>
      <c r="L792" s="47"/>
      <c r="M792" s="13"/>
      <c r="N792" s="10"/>
      <c r="O792" s="10"/>
      <c r="P792" s="10"/>
      <c r="Q792" s="78"/>
      <c r="R792" s="78"/>
      <c r="S792" s="78"/>
      <c r="T792" s="44" t="s">
        <v>198</v>
      </c>
      <c r="U792" s="2">
        <v>1980</v>
      </c>
      <c r="V792" s="47" t="s">
        <v>250</v>
      </c>
      <c r="W792" s="44" t="s">
        <v>1172</v>
      </c>
      <c r="X792" s="17">
        <v>3.6</v>
      </c>
      <c r="Y792" s="18"/>
      <c r="Z792" s="18"/>
      <c r="AA792" s="18"/>
      <c r="AB792" s="19"/>
    </row>
    <row r="793" spans="1:28" ht="25.5" x14ac:dyDescent="0.25">
      <c r="A793" s="3" t="s">
        <v>1604</v>
      </c>
      <c r="B793" s="91"/>
      <c r="C793" s="10"/>
      <c r="D793" s="42"/>
      <c r="E793" s="78"/>
      <c r="F793" s="78"/>
      <c r="G793" s="78"/>
      <c r="H793" s="78"/>
      <c r="I793" s="78"/>
      <c r="J793" s="3"/>
      <c r="K793" s="10"/>
      <c r="L793" s="47"/>
      <c r="M793" s="13"/>
      <c r="N793" s="10"/>
      <c r="O793" s="10"/>
      <c r="P793" s="10"/>
      <c r="Q793" s="78"/>
      <c r="R793" s="78"/>
      <c r="S793" s="78"/>
      <c r="T793" s="44" t="s">
        <v>1190</v>
      </c>
      <c r="U793" s="2">
        <v>2012</v>
      </c>
      <c r="V793" s="47" t="s">
        <v>1192</v>
      </c>
      <c r="W793" s="44" t="s">
        <v>1191</v>
      </c>
      <c r="X793" s="17">
        <v>0.63</v>
      </c>
      <c r="Y793" s="18"/>
      <c r="Z793" s="18"/>
      <c r="AA793" s="18"/>
      <c r="AB793" s="19"/>
    </row>
    <row r="794" spans="1:28" x14ac:dyDescent="0.25">
      <c r="A794" s="3" t="s">
        <v>1362</v>
      </c>
      <c r="B794" s="91" t="s">
        <v>1231</v>
      </c>
      <c r="C794" s="10"/>
      <c r="D794" s="42"/>
      <c r="E794" s="78"/>
      <c r="F794" s="78"/>
      <c r="G794" s="78"/>
      <c r="H794" s="78"/>
      <c r="I794" s="78"/>
      <c r="J794" s="123" t="s">
        <v>1165</v>
      </c>
      <c r="K794" s="47" t="s">
        <v>1418</v>
      </c>
      <c r="L794" s="10"/>
      <c r="M794" s="13"/>
      <c r="N794" s="10"/>
      <c r="O794" s="10"/>
      <c r="P794" s="10"/>
      <c r="Q794" s="78"/>
      <c r="R794" s="78"/>
      <c r="S794" s="78"/>
      <c r="T794" s="13" t="s">
        <v>1232</v>
      </c>
      <c r="U794" s="12">
        <v>2009</v>
      </c>
      <c r="V794" s="3">
        <v>0.28000000000000003</v>
      </c>
      <c r="W794" s="105" t="s">
        <v>1171</v>
      </c>
      <c r="X794" s="17">
        <v>0.28000000000000003</v>
      </c>
      <c r="Y794" s="18"/>
      <c r="Z794" s="18"/>
      <c r="AA794" s="18"/>
      <c r="AB794" s="18"/>
    </row>
    <row r="795" spans="1:28" ht="26.25" x14ac:dyDescent="0.25">
      <c r="A795" s="99"/>
      <c r="B795" s="91"/>
      <c r="C795" s="10"/>
      <c r="D795" s="42"/>
      <c r="E795" s="78"/>
      <c r="F795" s="78"/>
      <c r="G795" s="78"/>
      <c r="H795" s="78"/>
      <c r="I795" s="78"/>
      <c r="J795" s="122" t="s">
        <v>1547</v>
      </c>
      <c r="K795" s="79" t="s">
        <v>1413</v>
      </c>
      <c r="L795" s="12" t="s">
        <v>755</v>
      </c>
      <c r="M795" s="13"/>
      <c r="N795" s="10"/>
      <c r="O795" s="10"/>
      <c r="P795" s="10"/>
      <c r="Q795" s="78"/>
      <c r="R795" s="78"/>
      <c r="S795" s="78"/>
      <c r="T795" s="80" t="s">
        <v>1395</v>
      </c>
      <c r="U795" s="2">
        <v>1977</v>
      </c>
      <c r="V795" s="2">
        <v>4.9000000000000002E-2</v>
      </c>
      <c r="W795" s="44" t="s">
        <v>234</v>
      </c>
      <c r="X795" s="17">
        <f>V795</f>
        <v>4.9000000000000002E-2</v>
      </c>
      <c r="Y795" s="18"/>
      <c r="Z795" s="18"/>
      <c r="AA795" s="18"/>
      <c r="AB795" s="19">
        <v>1000</v>
      </c>
    </row>
    <row r="796" spans="1:28" ht="26.25" x14ac:dyDescent="0.25">
      <c r="A796" s="78"/>
      <c r="B796" s="91"/>
      <c r="C796" s="10"/>
      <c r="D796" s="42"/>
      <c r="E796" s="78"/>
      <c r="F796" s="78"/>
      <c r="G796" s="78"/>
      <c r="H796" s="78"/>
      <c r="I796" s="78"/>
      <c r="J796" s="3" t="s">
        <v>1507</v>
      </c>
      <c r="K796" s="79" t="s">
        <v>1413</v>
      </c>
      <c r="L796" s="12" t="s">
        <v>755</v>
      </c>
      <c r="M796" s="13"/>
      <c r="N796" s="10"/>
      <c r="O796" s="10"/>
      <c r="P796" s="10"/>
      <c r="Q796" s="78"/>
      <c r="R796" s="78"/>
      <c r="S796" s="78"/>
      <c r="T796" s="80" t="s">
        <v>196</v>
      </c>
      <c r="U796" s="2">
        <v>1989</v>
      </c>
      <c r="V796" s="2">
        <v>0.67</v>
      </c>
      <c r="W796" s="44" t="s">
        <v>248</v>
      </c>
      <c r="X796" s="17">
        <f>V796</f>
        <v>0.67</v>
      </c>
      <c r="Y796" s="18"/>
      <c r="Z796" s="18"/>
      <c r="AA796" s="18"/>
      <c r="AB796" s="18">
        <v>1000</v>
      </c>
    </row>
    <row r="797" spans="1:28" ht="25.5" x14ac:dyDescent="0.25">
      <c r="A797" s="78"/>
      <c r="B797" s="91"/>
      <c r="C797" s="10"/>
      <c r="D797" s="42"/>
      <c r="E797" s="78"/>
      <c r="F797" s="78"/>
      <c r="G797" s="78"/>
      <c r="H797" s="78"/>
      <c r="I797" s="78"/>
      <c r="J797" s="123"/>
      <c r="K797" s="79"/>
      <c r="L797" s="10"/>
      <c r="M797" s="13"/>
      <c r="N797" s="10"/>
      <c r="O797" s="10"/>
      <c r="P797" s="10"/>
      <c r="Q797" s="78"/>
      <c r="R797" s="78"/>
      <c r="S797" s="78"/>
      <c r="T797" s="6" t="s">
        <v>1636</v>
      </c>
      <c r="U797" s="2">
        <v>1977</v>
      </c>
      <c r="V797" s="2">
        <v>4.7E-2</v>
      </c>
      <c r="W797" s="44" t="s">
        <v>1218</v>
      </c>
      <c r="X797" s="17"/>
      <c r="Y797" s="18">
        <v>4.7E-2</v>
      </c>
      <c r="Z797" s="18"/>
      <c r="AA797" s="18"/>
      <c r="AB797" s="19"/>
    </row>
    <row r="798" spans="1:28" x14ac:dyDescent="0.25">
      <c r="A798" s="78" t="s">
        <v>1363</v>
      </c>
      <c r="B798" s="91" t="s">
        <v>1369</v>
      </c>
      <c r="C798" s="10"/>
      <c r="D798" s="42"/>
      <c r="E798" s="78"/>
      <c r="F798" s="78"/>
      <c r="G798" s="78"/>
      <c r="H798" s="78"/>
      <c r="I798" s="78"/>
      <c r="J798" s="3" t="s">
        <v>1166</v>
      </c>
      <c r="K798" s="155" t="s">
        <v>1418</v>
      </c>
      <c r="L798" s="47"/>
      <c r="M798" s="13"/>
      <c r="N798" s="10"/>
      <c r="O798" s="10"/>
      <c r="P798" s="10"/>
      <c r="Q798" s="78"/>
      <c r="R798" s="78"/>
      <c r="S798" s="78"/>
      <c r="T798" s="13" t="s">
        <v>1233</v>
      </c>
      <c r="U798" s="12">
        <v>2009</v>
      </c>
      <c r="V798" s="3">
        <v>0.28999999999999998</v>
      </c>
      <c r="W798" s="105" t="s">
        <v>1234</v>
      </c>
      <c r="X798" s="17">
        <v>0.28999999999999998</v>
      </c>
      <c r="Y798" s="18"/>
      <c r="Z798" s="18"/>
      <c r="AA798" s="18"/>
      <c r="AB798" s="18"/>
    </row>
    <row r="799" spans="1:28" ht="26.25" x14ac:dyDescent="0.25">
      <c r="A799" s="78"/>
      <c r="B799" s="91"/>
      <c r="C799" s="10"/>
      <c r="D799" s="42"/>
      <c r="E799" s="78"/>
      <c r="F799" s="78"/>
      <c r="G799" s="78"/>
      <c r="H799" s="78"/>
      <c r="I799" s="78"/>
      <c r="J799" s="3" t="s">
        <v>1508</v>
      </c>
      <c r="K799" s="79" t="s">
        <v>1413</v>
      </c>
      <c r="L799" s="12" t="s">
        <v>755</v>
      </c>
      <c r="M799" s="13"/>
      <c r="N799" s="10"/>
      <c r="O799" s="10"/>
      <c r="P799" s="10"/>
      <c r="Q799" s="78"/>
      <c r="R799" s="78"/>
      <c r="S799" s="78"/>
      <c r="T799" s="80" t="s">
        <v>1396</v>
      </c>
      <c r="U799" s="2">
        <v>1977</v>
      </c>
      <c r="V799" s="2">
        <v>4.1000000000000002E-2</v>
      </c>
      <c r="W799" s="44" t="s">
        <v>234</v>
      </c>
      <c r="X799" s="17">
        <f>V799</f>
        <v>4.1000000000000002E-2</v>
      </c>
      <c r="Y799" s="18"/>
      <c r="Z799" s="18"/>
      <c r="AA799" s="18"/>
      <c r="AB799" s="19">
        <v>1000</v>
      </c>
    </row>
    <row r="800" spans="1:28" ht="26.25" x14ac:dyDescent="0.25">
      <c r="A800" s="78"/>
      <c r="B800" s="91"/>
      <c r="C800" s="10"/>
      <c r="D800" s="42"/>
      <c r="E800" s="78"/>
      <c r="F800" s="78"/>
      <c r="G800" s="78"/>
      <c r="H800" s="78"/>
      <c r="I800" s="78"/>
      <c r="J800" s="3" t="s">
        <v>1509</v>
      </c>
      <c r="K800" s="79" t="s">
        <v>1413</v>
      </c>
      <c r="L800" s="12" t="s">
        <v>755</v>
      </c>
      <c r="M800" s="13"/>
      <c r="N800" s="10"/>
      <c r="O800" s="10"/>
      <c r="P800" s="10"/>
      <c r="Q800" s="78"/>
      <c r="R800" s="78"/>
      <c r="S800" s="78"/>
      <c r="T800" s="80" t="s">
        <v>1394</v>
      </c>
      <c r="U800" s="2">
        <v>1989</v>
      </c>
      <c r="V800" s="2">
        <v>0.67</v>
      </c>
      <c r="W800" s="44" t="s">
        <v>248</v>
      </c>
      <c r="X800" s="17">
        <f>V800</f>
        <v>0.67</v>
      </c>
      <c r="Y800" s="18"/>
      <c r="Z800" s="18"/>
      <c r="AA800" s="18"/>
      <c r="AB800" s="19">
        <v>1000</v>
      </c>
    </row>
    <row r="801" spans="1:28" ht="25.5" x14ac:dyDescent="0.25">
      <c r="A801" s="78"/>
      <c r="B801" s="91"/>
      <c r="C801" s="10"/>
      <c r="D801" s="42"/>
      <c r="E801" s="78"/>
      <c r="F801" s="78"/>
      <c r="G801" s="78"/>
      <c r="H801" s="78"/>
      <c r="I801" s="78"/>
      <c r="J801" s="123"/>
      <c r="K801" s="79"/>
      <c r="L801" s="10"/>
      <c r="M801" s="13"/>
      <c r="N801" s="10"/>
      <c r="O801" s="10"/>
      <c r="P801" s="10"/>
      <c r="Q801" s="78"/>
      <c r="R801" s="78"/>
      <c r="S801" s="78"/>
      <c r="T801" s="6" t="s">
        <v>1636</v>
      </c>
      <c r="U801" s="2">
        <v>1977</v>
      </c>
      <c r="V801" s="2">
        <v>4.7E-2</v>
      </c>
      <c r="W801" s="44" t="s">
        <v>1218</v>
      </c>
      <c r="X801" s="17"/>
      <c r="Y801" s="18">
        <v>4.7E-2</v>
      </c>
      <c r="Z801" s="18"/>
      <c r="AA801" s="18"/>
      <c r="AB801" s="18"/>
    </row>
    <row r="802" spans="1:28" ht="26.25" x14ac:dyDescent="0.25">
      <c r="A802" s="78" t="s">
        <v>1366</v>
      </c>
      <c r="B802" s="91"/>
      <c r="C802" s="2">
        <v>1974</v>
      </c>
      <c r="D802" s="13" t="s">
        <v>1398</v>
      </c>
      <c r="E802" s="2">
        <v>1.3149999999999999</v>
      </c>
      <c r="F802" s="47" t="s">
        <v>1225</v>
      </c>
      <c r="G802" s="2">
        <v>23</v>
      </c>
      <c r="H802" s="47"/>
      <c r="I802" s="2">
        <v>23</v>
      </c>
      <c r="J802" s="3" t="s">
        <v>1510</v>
      </c>
      <c r="K802" s="79" t="s">
        <v>1413</v>
      </c>
      <c r="L802" s="47" t="s">
        <v>22</v>
      </c>
      <c r="M802" s="13"/>
      <c r="N802" s="10"/>
      <c r="O802" s="10"/>
      <c r="P802" s="10"/>
      <c r="Q802" s="78"/>
      <c r="R802" s="78"/>
      <c r="S802" s="78"/>
      <c r="T802" s="80" t="s">
        <v>1397</v>
      </c>
      <c r="U802" s="2">
        <v>1974</v>
      </c>
      <c r="V802" s="2">
        <v>0.1</v>
      </c>
      <c r="W802" s="44" t="s">
        <v>234</v>
      </c>
      <c r="X802" s="17">
        <f>V802</f>
        <v>0.1</v>
      </c>
      <c r="Y802" s="18"/>
      <c r="Z802" s="18">
        <f t="shared" ref="Z802:Z817" si="148">E802</f>
        <v>1.3149999999999999</v>
      </c>
      <c r="AA802" s="18"/>
      <c r="AB802" s="18">
        <v>800</v>
      </c>
    </row>
    <row r="803" spans="1:28" x14ac:dyDescent="0.25">
      <c r="A803" s="78"/>
      <c r="B803" s="91"/>
      <c r="C803" s="2"/>
      <c r="D803" s="13"/>
      <c r="E803" s="2"/>
      <c r="F803" s="47"/>
      <c r="G803" s="2"/>
      <c r="H803" s="47"/>
      <c r="I803" s="2"/>
      <c r="J803" s="3"/>
      <c r="K803" s="10"/>
      <c r="L803" s="10"/>
      <c r="M803" s="13"/>
      <c r="N803" s="10"/>
      <c r="O803" s="10"/>
      <c r="P803" s="10"/>
      <c r="Q803" s="78"/>
      <c r="R803" s="78"/>
      <c r="S803" s="78"/>
      <c r="T803" s="13" t="s">
        <v>1399</v>
      </c>
      <c r="U803" s="2">
        <v>1975</v>
      </c>
      <c r="V803" s="2">
        <v>0.70499999999999996</v>
      </c>
      <c r="W803" s="44" t="s">
        <v>207</v>
      </c>
      <c r="X803" s="17">
        <f>V803</f>
        <v>0.70499999999999996</v>
      </c>
      <c r="Y803" s="18"/>
      <c r="Z803" s="18"/>
      <c r="AA803" s="18"/>
      <c r="AB803" s="18"/>
    </row>
    <row r="804" spans="1:28" ht="26.25" x14ac:dyDescent="0.25">
      <c r="A804" s="3" t="s">
        <v>1367</v>
      </c>
      <c r="B804" s="91"/>
      <c r="C804" s="2">
        <v>1974</v>
      </c>
      <c r="D804" s="13" t="s">
        <v>1400</v>
      </c>
      <c r="E804" s="78">
        <v>3.3000000000000002E-2</v>
      </c>
      <c r="F804" s="47" t="s">
        <v>1225</v>
      </c>
      <c r="G804" s="78">
        <v>1</v>
      </c>
      <c r="H804" s="78"/>
      <c r="I804" s="78">
        <v>1</v>
      </c>
      <c r="J804" s="3" t="s">
        <v>1548</v>
      </c>
      <c r="K804" s="79" t="s">
        <v>1415</v>
      </c>
      <c r="L804" s="12" t="s">
        <v>24</v>
      </c>
      <c r="M804" s="40" t="s">
        <v>1167</v>
      </c>
      <c r="N804" s="12">
        <v>1991</v>
      </c>
      <c r="O804" s="12">
        <v>0.92500000000000004</v>
      </c>
      <c r="P804" s="3" t="s">
        <v>1168</v>
      </c>
      <c r="Q804" s="12">
        <v>32</v>
      </c>
      <c r="R804" s="12"/>
      <c r="S804" s="12">
        <v>32</v>
      </c>
      <c r="T804" s="80"/>
      <c r="U804" s="2"/>
      <c r="V804" s="2"/>
      <c r="W804" s="44"/>
      <c r="X804" s="17"/>
      <c r="Y804" s="18"/>
      <c r="Z804" s="18">
        <f t="shared" si="148"/>
        <v>3.3000000000000002E-2</v>
      </c>
      <c r="AA804" s="21">
        <f>O804</f>
        <v>0.92500000000000004</v>
      </c>
      <c r="AB804" s="18">
        <v>100</v>
      </c>
    </row>
    <row r="805" spans="1:28" ht="25.5" x14ac:dyDescent="0.25">
      <c r="A805" s="78"/>
      <c r="B805" s="91"/>
      <c r="C805" s="10"/>
      <c r="D805" s="42"/>
      <c r="E805" s="78"/>
      <c r="F805" s="78"/>
      <c r="G805" s="78"/>
      <c r="H805" s="78"/>
      <c r="I805" s="78"/>
      <c r="J805" s="123"/>
      <c r="K805" s="10"/>
      <c r="L805" s="10"/>
      <c r="M805" s="13" t="s">
        <v>1169</v>
      </c>
      <c r="N805" s="12">
        <v>1991</v>
      </c>
      <c r="O805" s="12">
        <v>0.57799999999999996</v>
      </c>
      <c r="P805" s="3" t="s">
        <v>1170</v>
      </c>
      <c r="Q805" s="12">
        <v>13</v>
      </c>
      <c r="R805" s="12"/>
      <c r="S805" s="12">
        <v>13</v>
      </c>
      <c r="T805" s="80"/>
      <c r="U805" s="2"/>
      <c r="V805" s="2"/>
      <c r="W805" s="44"/>
      <c r="X805" s="17"/>
      <c r="Y805" s="18" t="s">
        <v>1243</v>
      </c>
      <c r="Z805" s="18"/>
      <c r="AA805" s="21">
        <f>O805</f>
        <v>0.57799999999999996</v>
      </c>
      <c r="AB805" s="19"/>
    </row>
    <row r="806" spans="1:28" ht="26.25" x14ac:dyDescent="0.25">
      <c r="A806" s="47" t="s">
        <v>1364</v>
      </c>
      <c r="B806" s="91" t="s">
        <v>1182</v>
      </c>
      <c r="C806" s="10">
        <v>2009</v>
      </c>
      <c r="D806" s="42" t="s">
        <v>1180</v>
      </c>
      <c r="E806" s="78">
        <v>9.2999999999999999E-2</v>
      </c>
      <c r="F806" s="12" t="s">
        <v>1230</v>
      </c>
      <c r="G806" s="78">
        <v>2</v>
      </c>
      <c r="H806" s="78"/>
      <c r="I806" s="78">
        <v>2</v>
      </c>
      <c r="J806" s="123" t="s">
        <v>1549</v>
      </c>
      <c r="K806" s="79" t="s">
        <v>1417</v>
      </c>
      <c r="L806" s="100" t="s">
        <v>23</v>
      </c>
      <c r="M806" s="13"/>
      <c r="N806" s="10"/>
      <c r="O806" s="10"/>
      <c r="P806" s="10"/>
      <c r="Q806" s="78"/>
      <c r="R806" s="78"/>
      <c r="S806" s="78"/>
      <c r="T806" s="105" t="s">
        <v>1175</v>
      </c>
      <c r="U806" s="12">
        <v>2009</v>
      </c>
      <c r="V806" s="3">
        <v>0.58099999999999996</v>
      </c>
      <c r="W806" s="105" t="s">
        <v>1171</v>
      </c>
      <c r="X806" s="17">
        <f>V806</f>
        <v>0.58099999999999996</v>
      </c>
      <c r="Y806" s="18"/>
      <c r="Z806" s="18">
        <f t="shared" si="148"/>
        <v>9.2999999999999999E-2</v>
      </c>
      <c r="AA806" s="18"/>
      <c r="AB806" s="18">
        <v>400</v>
      </c>
    </row>
    <row r="807" spans="1:28" x14ac:dyDescent="0.25">
      <c r="A807" s="47"/>
      <c r="B807" s="91"/>
      <c r="C807" s="10"/>
      <c r="D807" s="42"/>
      <c r="E807" s="78"/>
      <c r="F807" s="12"/>
      <c r="G807" s="78"/>
      <c r="H807" s="78"/>
      <c r="I807" s="78"/>
      <c r="J807" s="123" t="s">
        <v>1429</v>
      </c>
      <c r="K807" s="47" t="s">
        <v>1418</v>
      </c>
      <c r="L807" s="100"/>
      <c r="M807" s="13"/>
      <c r="N807" s="10"/>
      <c r="O807" s="10"/>
      <c r="P807" s="10"/>
      <c r="Q807" s="78"/>
      <c r="R807" s="78"/>
      <c r="S807" s="78"/>
      <c r="T807" s="105" t="s">
        <v>1430</v>
      </c>
      <c r="U807" s="12">
        <v>2016</v>
      </c>
      <c r="V807" s="3">
        <v>3.8420000000000001</v>
      </c>
      <c r="W807" s="105" t="s">
        <v>1431</v>
      </c>
      <c r="X807" s="17">
        <f>V807</f>
        <v>3.8420000000000001</v>
      </c>
      <c r="Y807" s="18"/>
      <c r="Z807" s="18"/>
      <c r="AA807" s="18"/>
      <c r="AB807" s="18"/>
    </row>
    <row r="808" spans="1:28" x14ac:dyDescent="0.25">
      <c r="A808" s="47"/>
      <c r="B808" s="91"/>
      <c r="C808" s="10"/>
      <c r="D808" s="42"/>
      <c r="E808" s="78"/>
      <c r="F808" s="12"/>
      <c r="G808" s="78"/>
      <c r="H808" s="78"/>
      <c r="I808" s="78"/>
      <c r="J808" s="123"/>
      <c r="K808" s="10"/>
      <c r="L808" s="10"/>
      <c r="M808" s="13"/>
      <c r="N808" s="10"/>
      <c r="O808" s="10"/>
      <c r="P808" s="10"/>
      <c r="Q808" s="78"/>
      <c r="R808" s="78"/>
      <c r="S808" s="78"/>
      <c r="T808" s="105" t="s">
        <v>1176</v>
      </c>
      <c r="U808" s="12">
        <v>2009</v>
      </c>
      <c r="V808" s="3">
        <v>0.156</v>
      </c>
      <c r="W808" s="105" t="s">
        <v>1171</v>
      </c>
      <c r="X808" s="17">
        <f>V808</f>
        <v>0.156</v>
      </c>
      <c r="Y808" s="18"/>
      <c r="Z808" s="18"/>
      <c r="AA808" s="18"/>
      <c r="AB808" s="18"/>
    </row>
    <row r="809" spans="1:28" x14ac:dyDescent="0.25">
      <c r="A809" s="78"/>
      <c r="B809" s="91"/>
      <c r="C809" s="10"/>
      <c r="D809" s="42"/>
      <c r="E809" s="78"/>
      <c r="F809" s="12"/>
      <c r="G809" s="78"/>
      <c r="H809" s="78"/>
      <c r="I809" s="78"/>
      <c r="J809" s="123"/>
      <c r="K809" s="10"/>
      <c r="L809" s="10"/>
      <c r="M809" s="13" t="s">
        <v>642</v>
      </c>
      <c r="N809" s="12">
        <v>1963</v>
      </c>
      <c r="O809" s="12">
        <v>0.874</v>
      </c>
      <c r="P809" s="3" t="s">
        <v>643</v>
      </c>
      <c r="Q809" s="12">
        <v>30</v>
      </c>
      <c r="R809" s="12"/>
      <c r="S809" s="12">
        <v>30</v>
      </c>
      <c r="T809" s="9" t="s">
        <v>640</v>
      </c>
      <c r="U809" s="2">
        <v>2007</v>
      </c>
      <c r="V809" s="2">
        <v>0.16</v>
      </c>
      <c r="W809" s="44" t="s">
        <v>641</v>
      </c>
      <c r="X809" s="23"/>
      <c r="Y809" s="23">
        <f t="shared" ref="Y809" si="149">V809</f>
        <v>0.16</v>
      </c>
      <c r="Z809" s="18"/>
      <c r="AA809" s="21">
        <f>O809</f>
        <v>0.874</v>
      </c>
      <c r="AB809" s="19"/>
    </row>
    <row r="810" spans="1:28" ht="25.5" x14ac:dyDescent="0.25">
      <c r="A810" s="78"/>
      <c r="B810" s="91"/>
      <c r="C810" s="10"/>
      <c r="D810" s="42"/>
      <c r="E810" s="78"/>
      <c r="F810" s="12"/>
      <c r="G810" s="78"/>
      <c r="H810" s="78"/>
      <c r="I810" s="78"/>
      <c r="J810" s="123"/>
      <c r="K810" s="10"/>
      <c r="L810" s="10"/>
      <c r="M810" s="40" t="s">
        <v>645</v>
      </c>
      <c r="N810" s="12">
        <v>1963</v>
      </c>
      <c r="O810" s="12">
        <v>0.30499999999999999</v>
      </c>
      <c r="P810" s="3" t="s">
        <v>646</v>
      </c>
      <c r="Q810" s="12">
        <v>13</v>
      </c>
      <c r="R810" s="12"/>
      <c r="S810" s="12">
        <v>13</v>
      </c>
      <c r="T810" s="6" t="s">
        <v>644</v>
      </c>
      <c r="U810" s="2">
        <v>2007</v>
      </c>
      <c r="V810" s="2">
        <v>0.153</v>
      </c>
      <c r="W810" s="44" t="s">
        <v>58</v>
      </c>
      <c r="X810" s="18"/>
      <c r="Y810" s="23">
        <f>V810</f>
        <v>0.153</v>
      </c>
      <c r="Z810" s="18"/>
      <c r="AA810" s="21">
        <f>O810</f>
        <v>0.30499999999999999</v>
      </c>
      <c r="AB810" s="19"/>
    </row>
    <row r="811" spans="1:28" x14ac:dyDescent="0.25">
      <c r="A811" s="78"/>
      <c r="B811" s="91"/>
      <c r="C811" s="10"/>
      <c r="D811" s="42"/>
      <c r="E811" s="78"/>
      <c r="F811" s="12"/>
      <c r="G811" s="78"/>
      <c r="H811" s="78"/>
      <c r="I811" s="78"/>
      <c r="J811" s="123"/>
      <c r="K811" s="10"/>
      <c r="L811" s="10"/>
      <c r="M811" s="40"/>
      <c r="N811" s="12"/>
      <c r="O811" s="12"/>
      <c r="P811" s="3"/>
      <c r="Q811" s="12"/>
      <c r="R811" s="12"/>
      <c r="S811" s="12"/>
      <c r="T811" s="156" t="s">
        <v>1226</v>
      </c>
      <c r="U811" s="12">
        <v>2006</v>
      </c>
      <c r="V811" s="3">
        <v>0.28000000000000003</v>
      </c>
      <c r="W811" s="105" t="s">
        <v>1227</v>
      </c>
      <c r="X811" s="17">
        <f>V811</f>
        <v>0.28000000000000003</v>
      </c>
      <c r="Y811" s="23"/>
      <c r="Z811" s="18"/>
      <c r="AA811" s="18"/>
      <c r="AB811" s="18"/>
    </row>
    <row r="812" spans="1:28" ht="26.25" x14ac:dyDescent="0.25">
      <c r="A812" s="47" t="s">
        <v>1368</v>
      </c>
      <c r="B812" s="91" t="s">
        <v>1181</v>
      </c>
      <c r="C812" s="10">
        <v>2009</v>
      </c>
      <c r="D812" s="42" t="s">
        <v>1179</v>
      </c>
      <c r="E812" s="78">
        <v>8.5999999999999993E-2</v>
      </c>
      <c r="F812" s="12" t="s">
        <v>1230</v>
      </c>
      <c r="G812" s="78">
        <v>2</v>
      </c>
      <c r="H812" s="78"/>
      <c r="I812" s="78">
        <v>2</v>
      </c>
      <c r="J812" s="123" t="s">
        <v>1550</v>
      </c>
      <c r="K812" s="79" t="s">
        <v>1417</v>
      </c>
      <c r="L812" s="100" t="s">
        <v>23</v>
      </c>
      <c r="M812" s="13"/>
      <c r="N812" s="10"/>
      <c r="O812" s="10"/>
      <c r="P812" s="10"/>
      <c r="Q812" s="78"/>
      <c r="R812" s="78"/>
      <c r="S812" s="78"/>
      <c r="T812" s="105" t="s">
        <v>1173</v>
      </c>
      <c r="U812" s="12">
        <v>2009</v>
      </c>
      <c r="V812" s="3">
        <v>0.55600000000000005</v>
      </c>
      <c r="W812" s="105" t="s">
        <v>1171</v>
      </c>
      <c r="X812" s="17">
        <f t="shared" si="147"/>
        <v>0.55600000000000005</v>
      </c>
      <c r="Y812" s="18"/>
      <c r="Z812" s="18">
        <f t="shared" si="148"/>
        <v>8.5999999999999993E-2</v>
      </c>
      <c r="AA812" s="18"/>
      <c r="AB812" s="18">
        <v>400</v>
      </c>
    </row>
    <row r="813" spans="1:28" x14ac:dyDescent="0.25">
      <c r="A813" s="99"/>
      <c r="B813" s="91"/>
      <c r="C813" s="10"/>
      <c r="D813" s="42"/>
      <c r="E813" s="78"/>
      <c r="F813" s="12"/>
      <c r="G813" s="78"/>
      <c r="H813" s="78"/>
      <c r="I813" s="78"/>
      <c r="J813" s="123"/>
      <c r="K813" s="10"/>
      <c r="L813" s="10"/>
      <c r="M813" s="13"/>
      <c r="N813" s="10"/>
      <c r="O813" s="10"/>
      <c r="P813" s="10"/>
      <c r="Q813" s="78"/>
      <c r="R813" s="78"/>
      <c r="S813" s="78"/>
      <c r="T813" s="105" t="s">
        <v>1174</v>
      </c>
      <c r="U813" s="12">
        <v>2009</v>
      </c>
      <c r="V813" s="3">
        <v>0.158</v>
      </c>
      <c r="W813" s="105" t="s">
        <v>1171</v>
      </c>
      <c r="X813" s="17">
        <f t="shared" si="147"/>
        <v>0.158</v>
      </c>
      <c r="Y813" s="23"/>
      <c r="Z813" s="18"/>
      <c r="AA813" s="18"/>
      <c r="AB813" s="18"/>
    </row>
    <row r="814" spans="1:28" x14ac:dyDescent="0.25">
      <c r="A814" s="3"/>
      <c r="B814" s="91"/>
      <c r="C814" s="10"/>
      <c r="D814" s="42"/>
      <c r="E814" s="78"/>
      <c r="F814" s="12"/>
      <c r="G814" s="78"/>
      <c r="H814" s="78"/>
      <c r="I814" s="78"/>
      <c r="J814" s="123"/>
      <c r="K814" s="10"/>
      <c r="L814" s="10"/>
      <c r="M814" s="13" t="s">
        <v>648</v>
      </c>
      <c r="N814" s="12">
        <v>1963</v>
      </c>
      <c r="O814" s="12">
        <v>1.7250000000000001</v>
      </c>
      <c r="P814" s="3" t="s">
        <v>649</v>
      </c>
      <c r="Q814" s="12">
        <v>56</v>
      </c>
      <c r="R814" s="12"/>
      <c r="S814" s="12">
        <v>56</v>
      </c>
      <c r="T814" s="9" t="s">
        <v>647</v>
      </c>
      <c r="U814" s="97">
        <v>2010</v>
      </c>
      <c r="V814" s="97">
        <v>0.108</v>
      </c>
      <c r="W814" s="38" t="s">
        <v>298</v>
      </c>
      <c r="X814" s="23"/>
      <c r="Y814" s="23">
        <v>0.108</v>
      </c>
      <c r="Z814" s="18"/>
      <c r="AA814" s="21">
        <f>O814</f>
        <v>1.7250000000000001</v>
      </c>
      <c r="AB814" s="18"/>
    </row>
    <row r="815" spans="1:28" x14ac:dyDescent="0.25">
      <c r="A815" s="78"/>
      <c r="B815" s="91"/>
      <c r="C815" s="10"/>
      <c r="D815" s="42"/>
      <c r="E815" s="78"/>
      <c r="F815" s="12"/>
      <c r="G815" s="78"/>
      <c r="H815" s="78"/>
      <c r="I815" s="78"/>
      <c r="J815" s="123"/>
      <c r="K815" s="10"/>
      <c r="L815" s="10"/>
      <c r="M815" s="13"/>
      <c r="N815" s="10"/>
      <c r="O815" s="10"/>
      <c r="P815" s="10"/>
      <c r="Q815" s="78"/>
      <c r="R815" s="78"/>
      <c r="S815" s="78"/>
      <c r="T815" s="14" t="s">
        <v>1199</v>
      </c>
      <c r="U815" s="12">
        <v>1995</v>
      </c>
      <c r="V815" s="12">
        <v>0.3</v>
      </c>
      <c r="W815" s="106" t="s">
        <v>1200</v>
      </c>
      <c r="X815" s="23"/>
      <c r="Y815" s="23">
        <v>0.3</v>
      </c>
      <c r="Z815" s="18"/>
      <c r="AA815" s="18"/>
      <c r="AB815" s="18"/>
    </row>
    <row r="816" spans="1:28" x14ac:dyDescent="0.25">
      <c r="A816" s="78"/>
      <c r="B816" s="82"/>
      <c r="C816" s="83"/>
      <c r="D816" s="84"/>
      <c r="E816" s="85"/>
      <c r="F816" s="109"/>
      <c r="G816" s="85"/>
      <c r="H816" s="85"/>
      <c r="I816" s="85"/>
      <c r="J816" s="123" t="s">
        <v>1432</v>
      </c>
      <c r="K816" s="78" t="s">
        <v>1418</v>
      </c>
      <c r="L816" s="10"/>
      <c r="M816" s="41"/>
      <c r="N816" s="83"/>
      <c r="O816" s="83"/>
      <c r="P816" s="83"/>
      <c r="Q816" s="85"/>
      <c r="R816" s="85"/>
      <c r="S816" s="85"/>
      <c r="T816" s="105" t="s">
        <v>1430</v>
      </c>
      <c r="U816" s="12">
        <v>2016</v>
      </c>
      <c r="V816" s="3">
        <v>3.8849999999999998</v>
      </c>
      <c r="W816" s="105" t="s">
        <v>1431</v>
      </c>
      <c r="X816" s="17">
        <f>V816</f>
        <v>3.8849999999999998</v>
      </c>
      <c r="Y816" s="23"/>
      <c r="Z816" s="18"/>
      <c r="AA816" s="18"/>
      <c r="AB816" s="18"/>
    </row>
    <row r="817" spans="1:28" ht="25.5" x14ac:dyDescent="0.25">
      <c r="A817" s="3" t="s">
        <v>1401</v>
      </c>
      <c r="B817" s="91" t="s">
        <v>1185</v>
      </c>
      <c r="C817" s="12">
        <v>2013</v>
      </c>
      <c r="D817" s="40" t="s">
        <v>199</v>
      </c>
      <c r="E817" s="12">
        <v>1.1779999999999999</v>
      </c>
      <c r="F817" s="12" t="s">
        <v>213</v>
      </c>
      <c r="G817" s="12">
        <v>25</v>
      </c>
      <c r="H817" s="12"/>
      <c r="I817" s="12">
        <v>25</v>
      </c>
      <c r="J817" s="12" t="s">
        <v>1551</v>
      </c>
      <c r="K817" s="78" t="s">
        <v>1402</v>
      </c>
      <c r="L817" s="12" t="s">
        <v>57</v>
      </c>
      <c r="M817" s="40" t="s">
        <v>1183</v>
      </c>
      <c r="N817" s="12">
        <v>2012</v>
      </c>
      <c r="O817" s="12">
        <v>0.3</v>
      </c>
      <c r="P817" s="3" t="s">
        <v>1184</v>
      </c>
      <c r="Q817" s="12"/>
      <c r="R817" s="12">
        <v>12</v>
      </c>
      <c r="S817" s="12">
        <v>12</v>
      </c>
      <c r="T817" s="10"/>
      <c r="U817" s="78"/>
      <c r="V817" s="78"/>
      <c r="W817" s="93"/>
      <c r="X817" s="18"/>
      <c r="Y817" s="18"/>
      <c r="Z817" s="18">
        <f t="shared" si="148"/>
        <v>1.1779999999999999</v>
      </c>
      <c r="AA817" s="21">
        <f>O817</f>
        <v>0.3</v>
      </c>
      <c r="AB817" s="19">
        <v>63</v>
      </c>
    </row>
    <row r="818" spans="1:28" ht="39" thickBot="1" x14ac:dyDescent="0.3">
      <c r="A818" s="3" t="s">
        <v>1606</v>
      </c>
      <c r="B818" s="91"/>
      <c r="C818" s="10"/>
      <c r="D818" s="42"/>
      <c r="E818" s="10"/>
      <c r="F818" s="10"/>
      <c r="G818" s="10"/>
      <c r="H818" s="10"/>
      <c r="I818" s="10"/>
      <c r="J818" s="123"/>
      <c r="K818" s="10"/>
      <c r="L818" s="10"/>
      <c r="M818" s="40" t="s">
        <v>1186</v>
      </c>
      <c r="N818" s="12">
        <v>2012</v>
      </c>
      <c r="O818" s="12">
        <v>0.04</v>
      </c>
      <c r="P818" s="3" t="s">
        <v>1184</v>
      </c>
      <c r="Q818" s="12"/>
      <c r="R818" s="12">
        <v>2</v>
      </c>
      <c r="S818" s="12">
        <v>2</v>
      </c>
      <c r="T818" s="10"/>
      <c r="U818" s="78"/>
      <c r="V818" s="78"/>
      <c r="W818" s="93"/>
      <c r="X818" s="31"/>
      <c r="Y818" s="31"/>
      <c r="Z818" s="31"/>
      <c r="AA818" s="32">
        <f>O818</f>
        <v>0.04</v>
      </c>
      <c r="AB818" s="31"/>
    </row>
    <row r="819" spans="1:28" ht="16.5" thickTop="1" thickBot="1" x14ac:dyDescent="0.3">
      <c r="A819" s="541"/>
      <c r="B819" s="542"/>
      <c r="C819" s="542"/>
      <c r="D819" s="542"/>
      <c r="E819" s="542"/>
      <c r="F819" s="542"/>
      <c r="G819" s="542"/>
      <c r="H819" s="542"/>
      <c r="I819" s="542"/>
      <c r="J819" s="542"/>
      <c r="K819" s="542"/>
      <c r="L819" s="542"/>
      <c r="M819" s="542"/>
      <c r="N819" s="542"/>
      <c r="O819" s="542"/>
      <c r="P819" s="542"/>
      <c r="Q819" s="542"/>
      <c r="R819" s="542"/>
      <c r="S819" s="542"/>
      <c r="T819" s="542"/>
      <c r="U819" s="542"/>
      <c r="V819" s="542"/>
      <c r="W819" s="543"/>
      <c r="X819" s="33">
        <f>SUM(X7:X818)</f>
        <v>104.88600000000005</v>
      </c>
      <c r="Y819" s="33">
        <f t="shared" ref="Y819:AB819" si="150">SUM(Y7:Y818)</f>
        <v>87.226999999999904</v>
      </c>
      <c r="Z819" s="33">
        <f t="shared" si="150"/>
        <v>24.920999999999999</v>
      </c>
      <c r="AA819" s="33">
        <f t="shared" si="150"/>
        <v>76.140000000000029</v>
      </c>
      <c r="AB819" s="33">
        <f t="shared" si="150"/>
        <v>71038</v>
      </c>
    </row>
    <row r="820" spans="1:28" ht="15.75" thickTop="1" x14ac:dyDescent="0.25">
      <c r="A820" s="550"/>
      <c r="B820" s="550"/>
      <c r="C820" s="550"/>
      <c r="D820" s="550"/>
      <c r="E820" s="550"/>
      <c r="F820" s="550"/>
      <c r="G820" s="550"/>
      <c r="H820" s="550"/>
      <c r="I820" s="550"/>
      <c r="J820" s="550"/>
      <c r="K820" s="550"/>
      <c r="L820" s="550"/>
      <c r="M820" s="550"/>
      <c r="N820" s="550"/>
      <c r="O820" s="550"/>
      <c r="P820" s="550"/>
      <c r="Q820" s="550"/>
      <c r="R820" s="550"/>
      <c r="S820" s="550"/>
      <c r="T820" s="550"/>
      <c r="U820" s="550"/>
      <c r="V820" s="550"/>
      <c r="W820" s="550"/>
    </row>
    <row r="821" spans="1:28" ht="18.75" x14ac:dyDescent="0.3">
      <c r="A821" s="539"/>
      <c r="B821" s="540"/>
      <c r="C821" s="539"/>
      <c r="D821" s="539"/>
      <c r="E821" s="539"/>
      <c r="F821" s="539"/>
      <c r="G821" s="539"/>
      <c r="H821" s="539"/>
      <c r="I821" s="539"/>
      <c r="J821" s="539"/>
      <c r="K821" s="539"/>
      <c r="L821" s="539"/>
      <c r="M821" s="539"/>
      <c r="N821" s="539"/>
      <c r="O821" s="539"/>
      <c r="P821" s="539"/>
      <c r="Q821" s="539"/>
      <c r="R821" s="539"/>
      <c r="S821" s="539"/>
      <c r="T821" s="539"/>
      <c r="U821" s="539"/>
      <c r="V821" s="539"/>
      <c r="W821" s="539"/>
    </row>
    <row r="822" spans="1:28" x14ac:dyDescent="0.25">
      <c r="A822" s="537"/>
      <c r="B822" s="537"/>
      <c r="C822" s="537"/>
      <c r="D822" s="537"/>
      <c r="E822" s="537"/>
      <c r="F822" s="537"/>
      <c r="G822" s="537"/>
      <c r="H822" s="537"/>
      <c r="I822" s="537"/>
      <c r="J822" s="537"/>
      <c r="K822" s="537"/>
      <c r="L822" s="537"/>
      <c r="M822" s="537"/>
      <c r="N822" s="537"/>
      <c r="O822" s="537"/>
      <c r="P822" s="537"/>
      <c r="Q822" s="537"/>
      <c r="R822" s="537"/>
      <c r="S822" s="537"/>
      <c r="T822" s="537"/>
      <c r="U822" s="537"/>
      <c r="V822" s="537"/>
      <c r="W822" s="537"/>
    </row>
  </sheetData>
  <autoFilter ref="A6:AB819"/>
  <mergeCells count="29">
    <mergeCell ref="K4:K5"/>
    <mergeCell ref="A820:W820"/>
    <mergeCell ref="A2:A5"/>
    <mergeCell ref="B2:B5"/>
    <mergeCell ref="C2:W2"/>
    <mergeCell ref="C3:I3"/>
    <mergeCell ref="J3:L3"/>
    <mergeCell ref="M3:S3"/>
    <mergeCell ref="T3:W3"/>
    <mergeCell ref="C4:C5"/>
    <mergeCell ref="L4:L5"/>
    <mergeCell ref="M4:M5"/>
    <mergeCell ref="N4:N5"/>
    <mergeCell ref="A822:W822"/>
    <mergeCell ref="A1:W1"/>
    <mergeCell ref="A821:W821"/>
    <mergeCell ref="A819:W819"/>
    <mergeCell ref="T4:T5"/>
    <mergeCell ref="U4:U5"/>
    <mergeCell ref="V4:V5"/>
    <mergeCell ref="W4:W5"/>
    <mergeCell ref="Q4:S4"/>
    <mergeCell ref="O4:O5"/>
    <mergeCell ref="D4:D5"/>
    <mergeCell ref="E4:E5"/>
    <mergeCell ref="F4:F5"/>
    <mergeCell ref="G4:I4"/>
    <mergeCell ref="J4:J5"/>
    <mergeCell ref="P4:P5"/>
  </mergeCells>
  <printOptions horizontalCentered="1"/>
  <pageMargins left="0.7" right="0.7" top="0.75" bottom="0.75" header="0.3" footer="0.3"/>
  <pageSetup paperSize="9" scale="34" fitToHeight="0" orientation="landscape" r:id="rId1"/>
  <rowBreaks count="1" manualBreakCount="1">
    <brk id="70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8"/>
  <sheetViews>
    <sheetView view="pageBreakPreview" topLeftCell="A301" zoomScaleNormal="100" zoomScaleSheetLayoutView="100" workbookViewId="0">
      <selection sqref="A1:W1"/>
    </sheetView>
  </sheetViews>
  <sheetFormatPr defaultRowHeight="15" x14ac:dyDescent="0.25"/>
  <cols>
    <col min="4" max="4" width="17.28515625" customWidth="1"/>
    <col min="13" max="13" width="17.42578125" customWidth="1"/>
    <col min="20" max="20" width="32.28515625" customWidth="1"/>
    <col min="23" max="25" width="22.42578125" customWidth="1"/>
  </cols>
  <sheetData>
    <row r="1" spans="1:23" ht="18.75" x14ac:dyDescent="0.3">
      <c r="A1" s="560" t="s">
        <v>7138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</row>
    <row r="2" spans="1:23" x14ac:dyDescent="0.25">
      <c r="A2" s="554" t="s">
        <v>0</v>
      </c>
      <c r="B2" s="555" t="s">
        <v>1</v>
      </c>
      <c r="C2" s="554" t="s">
        <v>2</v>
      </c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</row>
    <row r="3" spans="1:23" x14ac:dyDescent="0.25">
      <c r="A3" s="554"/>
      <c r="B3" s="555"/>
      <c r="C3" s="554" t="s">
        <v>3</v>
      </c>
      <c r="D3" s="554"/>
      <c r="E3" s="554"/>
      <c r="F3" s="554"/>
      <c r="G3" s="554"/>
      <c r="H3" s="554"/>
      <c r="I3" s="554"/>
      <c r="J3" s="554" t="s">
        <v>4</v>
      </c>
      <c r="K3" s="554"/>
      <c r="L3" s="554"/>
      <c r="M3" s="554" t="s">
        <v>5</v>
      </c>
      <c r="N3" s="554"/>
      <c r="O3" s="554"/>
      <c r="P3" s="554"/>
      <c r="Q3" s="554"/>
      <c r="R3" s="554"/>
      <c r="S3" s="554"/>
      <c r="T3" s="554" t="s">
        <v>54</v>
      </c>
      <c r="U3" s="554"/>
      <c r="V3" s="554"/>
      <c r="W3" s="554"/>
    </row>
    <row r="4" spans="1:23" x14ac:dyDescent="0.25">
      <c r="A4" s="554"/>
      <c r="B4" s="555"/>
      <c r="C4" s="553" t="s">
        <v>6</v>
      </c>
      <c r="D4" s="553" t="s">
        <v>7</v>
      </c>
      <c r="E4" s="553" t="s">
        <v>8</v>
      </c>
      <c r="F4" s="553" t="s">
        <v>9</v>
      </c>
      <c r="G4" s="554" t="s">
        <v>10</v>
      </c>
      <c r="H4" s="554"/>
      <c r="I4" s="554"/>
      <c r="J4" s="553" t="s">
        <v>11</v>
      </c>
      <c r="K4" s="553" t="s">
        <v>12</v>
      </c>
      <c r="L4" s="553" t="s">
        <v>13</v>
      </c>
      <c r="M4" s="553" t="s">
        <v>14</v>
      </c>
      <c r="N4" s="553" t="s">
        <v>6</v>
      </c>
      <c r="O4" s="553" t="s">
        <v>8</v>
      </c>
      <c r="P4" s="553" t="s">
        <v>15</v>
      </c>
      <c r="Q4" s="554" t="s">
        <v>10</v>
      </c>
      <c r="R4" s="554"/>
      <c r="S4" s="554"/>
      <c r="T4" s="556" t="s">
        <v>16</v>
      </c>
      <c r="U4" s="553" t="s">
        <v>17</v>
      </c>
      <c r="V4" s="553" t="s">
        <v>1376</v>
      </c>
      <c r="W4" s="553" t="s">
        <v>18</v>
      </c>
    </row>
    <row r="5" spans="1:23" ht="45.75" x14ac:dyDescent="0.25">
      <c r="A5" s="554"/>
      <c r="B5" s="555"/>
      <c r="C5" s="553"/>
      <c r="D5" s="553"/>
      <c r="E5" s="553"/>
      <c r="F5" s="553"/>
      <c r="G5" s="158" t="s">
        <v>19</v>
      </c>
      <c r="H5" s="158" t="s">
        <v>20</v>
      </c>
      <c r="I5" s="158" t="s">
        <v>21</v>
      </c>
      <c r="J5" s="553"/>
      <c r="K5" s="553"/>
      <c r="L5" s="553"/>
      <c r="M5" s="553"/>
      <c r="N5" s="553"/>
      <c r="O5" s="553"/>
      <c r="P5" s="553"/>
      <c r="Q5" s="158" t="s">
        <v>19</v>
      </c>
      <c r="R5" s="158" t="s">
        <v>20</v>
      </c>
      <c r="S5" s="158" t="s">
        <v>21</v>
      </c>
      <c r="T5" s="556"/>
      <c r="U5" s="553"/>
      <c r="V5" s="553"/>
      <c r="W5" s="553"/>
    </row>
    <row r="6" spans="1:23" ht="24" x14ac:dyDescent="0.25">
      <c r="A6" s="48" t="s">
        <v>1240</v>
      </c>
      <c r="B6" s="49" t="s">
        <v>1643</v>
      </c>
      <c r="C6" s="50"/>
      <c r="D6" s="50"/>
      <c r="E6" s="50"/>
      <c r="F6" s="50"/>
      <c r="G6" s="50"/>
      <c r="H6" s="50"/>
      <c r="I6" s="50"/>
      <c r="J6" s="51" t="s">
        <v>1644</v>
      </c>
      <c r="K6" s="50"/>
      <c r="L6" s="52" t="s">
        <v>23</v>
      </c>
      <c r="M6" s="50"/>
      <c r="N6" s="50"/>
      <c r="O6" s="50"/>
      <c r="P6" s="50"/>
      <c r="Q6" s="50"/>
      <c r="R6" s="50"/>
      <c r="S6" s="50"/>
      <c r="T6" s="47" t="s">
        <v>1645</v>
      </c>
      <c r="U6" s="52" t="s">
        <v>1646</v>
      </c>
      <c r="V6" s="53">
        <v>1.5</v>
      </c>
      <c r="W6" s="47" t="s">
        <v>1647</v>
      </c>
    </row>
    <row r="7" spans="1:23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7" t="s">
        <v>1648</v>
      </c>
      <c r="U7" s="52" t="s">
        <v>216</v>
      </c>
      <c r="V7" s="53">
        <v>0.2</v>
      </c>
      <c r="W7" s="47" t="s">
        <v>1649</v>
      </c>
    </row>
    <row r="8" spans="1:23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4" t="s">
        <v>1650</v>
      </c>
      <c r="U8" s="47" t="s">
        <v>1651</v>
      </c>
      <c r="V8" s="55">
        <v>0.77</v>
      </c>
      <c r="W8" s="3" t="s">
        <v>1652</v>
      </c>
    </row>
    <row r="9" spans="1:23" ht="30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2" t="s">
        <v>1653</v>
      </c>
      <c r="N9" s="53">
        <v>1955</v>
      </c>
      <c r="O9" s="53">
        <v>0.32</v>
      </c>
      <c r="P9" s="52" t="s">
        <v>243</v>
      </c>
      <c r="Q9" s="47"/>
      <c r="R9" s="53">
        <v>9</v>
      </c>
      <c r="S9" s="2">
        <v>9</v>
      </c>
      <c r="T9" s="52" t="s">
        <v>1654</v>
      </c>
      <c r="U9" s="53">
        <v>1955</v>
      </c>
      <c r="V9" s="53">
        <v>0.03</v>
      </c>
      <c r="W9" s="52" t="s">
        <v>781</v>
      </c>
    </row>
    <row r="10" spans="1:23" ht="30" x14ac:dyDescent="0.25">
      <c r="A10" s="50"/>
      <c r="B10" s="4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2" t="s">
        <v>1655</v>
      </c>
      <c r="N10" s="53">
        <v>1956</v>
      </c>
      <c r="O10" s="2">
        <v>0.45</v>
      </c>
      <c r="P10" s="52" t="s">
        <v>1656</v>
      </c>
      <c r="Q10" s="53">
        <v>8</v>
      </c>
      <c r="R10" s="53">
        <v>6</v>
      </c>
      <c r="S10" s="2">
        <v>14</v>
      </c>
      <c r="T10" s="52" t="s">
        <v>1657</v>
      </c>
      <c r="U10" s="53">
        <v>1967</v>
      </c>
      <c r="V10" s="53">
        <v>0.03</v>
      </c>
      <c r="W10" s="47" t="s">
        <v>270</v>
      </c>
    </row>
    <row r="11" spans="1:23" x14ac:dyDescent="0.25">
      <c r="A11" s="50"/>
      <c r="B11" s="4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6"/>
      <c r="N11" s="50"/>
      <c r="O11" s="50"/>
      <c r="P11" s="50"/>
      <c r="Q11" s="50"/>
      <c r="R11" s="50"/>
      <c r="S11" s="50"/>
      <c r="T11" s="57" t="s">
        <v>1658</v>
      </c>
      <c r="U11" s="53">
        <v>1981</v>
      </c>
      <c r="V11" s="53">
        <v>0.15</v>
      </c>
      <c r="W11" s="52" t="s">
        <v>1659</v>
      </c>
    </row>
    <row r="12" spans="1:23" ht="38.25" x14ac:dyDescent="0.25">
      <c r="A12" s="50"/>
      <c r="B12" s="4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2" t="s">
        <v>1660</v>
      </c>
      <c r="N12" s="53">
        <v>1956</v>
      </c>
      <c r="O12" s="53">
        <v>0.5</v>
      </c>
      <c r="P12" s="47" t="s">
        <v>1661</v>
      </c>
      <c r="Q12" s="53">
        <v>8</v>
      </c>
      <c r="R12" s="53">
        <v>5</v>
      </c>
      <c r="S12" s="2">
        <v>13</v>
      </c>
      <c r="T12" s="57" t="s">
        <v>1662</v>
      </c>
      <c r="U12" s="53">
        <v>1967</v>
      </c>
      <c r="V12" s="53">
        <v>0.03</v>
      </c>
      <c r="W12" s="52" t="s">
        <v>1663</v>
      </c>
    </row>
    <row r="13" spans="1:23" ht="30" x14ac:dyDescent="0.25">
      <c r="A13" s="50"/>
      <c r="B13" s="4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2" t="s">
        <v>1664</v>
      </c>
      <c r="N13" s="53">
        <v>1980</v>
      </c>
      <c r="O13" s="53">
        <v>0.21</v>
      </c>
      <c r="P13" s="52" t="s">
        <v>243</v>
      </c>
      <c r="Q13" s="53">
        <v>7</v>
      </c>
      <c r="R13" s="47"/>
      <c r="S13" s="2">
        <v>7</v>
      </c>
      <c r="T13" s="57" t="s">
        <v>1665</v>
      </c>
      <c r="U13" s="53">
        <v>1980</v>
      </c>
      <c r="V13" s="53">
        <v>0.03</v>
      </c>
      <c r="W13" s="52" t="s">
        <v>1666</v>
      </c>
    </row>
    <row r="14" spans="1:23" x14ac:dyDescent="0.25">
      <c r="A14" s="48" t="s">
        <v>1241</v>
      </c>
      <c r="B14" s="50"/>
      <c r="C14" s="50"/>
      <c r="D14" s="50"/>
      <c r="E14" s="50"/>
      <c r="F14" s="50"/>
      <c r="G14" s="50"/>
      <c r="H14" s="50"/>
      <c r="I14" s="50"/>
      <c r="J14" s="52" t="s">
        <v>1667</v>
      </c>
      <c r="K14" s="50"/>
      <c r="L14" s="52" t="s">
        <v>23</v>
      </c>
      <c r="M14" s="50"/>
      <c r="N14" s="50"/>
      <c r="O14" s="50"/>
      <c r="P14" s="50"/>
      <c r="Q14" s="50"/>
      <c r="R14" s="50"/>
      <c r="S14" s="50"/>
      <c r="T14" s="47" t="s">
        <v>1668</v>
      </c>
      <c r="U14" s="52" t="s">
        <v>219</v>
      </c>
      <c r="V14" s="53">
        <v>1.0509999999999999</v>
      </c>
      <c r="W14" s="52" t="s">
        <v>30</v>
      </c>
    </row>
    <row r="15" spans="1:23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47" t="s">
        <v>1669</v>
      </c>
      <c r="U15" s="52" t="s">
        <v>1670</v>
      </c>
      <c r="V15" s="53">
        <v>0.8</v>
      </c>
      <c r="W15" s="52" t="s">
        <v>270</v>
      </c>
    </row>
    <row r="16" spans="1:23" x14ac:dyDescent="0.25">
      <c r="A16" s="50"/>
      <c r="B16" s="47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7" t="s">
        <v>1671</v>
      </c>
      <c r="U16" s="53">
        <v>1977</v>
      </c>
      <c r="V16" s="53">
        <v>0.08</v>
      </c>
      <c r="W16" s="52" t="s">
        <v>1672</v>
      </c>
    </row>
    <row r="17" spans="1:23" x14ac:dyDescent="0.25">
      <c r="A17" s="50"/>
      <c r="B17" s="47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7" t="s">
        <v>1673</v>
      </c>
      <c r="U17" s="53">
        <v>1976</v>
      </c>
      <c r="V17" s="53">
        <v>7.0000000000000007E-2</v>
      </c>
      <c r="W17" s="52" t="s">
        <v>1672</v>
      </c>
    </row>
    <row r="18" spans="1:23" x14ac:dyDescent="0.25">
      <c r="A18" s="50"/>
      <c r="B18" s="47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7" t="s">
        <v>1674</v>
      </c>
      <c r="U18" s="53">
        <v>1976</v>
      </c>
      <c r="V18" s="53">
        <v>7.0000000000000007E-2</v>
      </c>
      <c r="W18" s="47" t="s">
        <v>1675</v>
      </c>
    </row>
    <row r="19" spans="1:23" x14ac:dyDescent="0.25">
      <c r="A19" s="50"/>
      <c r="B19" s="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7" t="s">
        <v>1676</v>
      </c>
      <c r="U19" s="53">
        <v>1976</v>
      </c>
      <c r="V19" s="53">
        <v>7.0000000000000007E-2</v>
      </c>
      <c r="W19" s="52" t="s">
        <v>815</v>
      </c>
    </row>
    <row r="20" spans="1:23" x14ac:dyDescent="0.25">
      <c r="A20" s="50"/>
      <c r="B20" s="4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7" t="s">
        <v>1677</v>
      </c>
      <c r="U20" s="53">
        <v>1976</v>
      </c>
      <c r="V20" s="53">
        <v>7.0000000000000007E-2</v>
      </c>
      <c r="W20" s="52" t="s">
        <v>815</v>
      </c>
    </row>
    <row r="21" spans="1:23" x14ac:dyDescent="0.25">
      <c r="A21" s="50"/>
      <c r="B21" s="47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2" t="s">
        <v>1678</v>
      </c>
      <c r="U21" s="53">
        <v>1977</v>
      </c>
      <c r="V21" s="53">
        <v>7.0000000000000007E-2</v>
      </c>
      <c r="W21" s="52" t="s">
        <v>1679</v>
      </c>
    </row>
    <row r="22" spans="1:23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2" t="s">
        <v>1680</v>
      </c>
      <c r="U22" s="53">
        <v>1976</v>
      </c>
      <c r="V22" s="53">
        <v>0.04</v>
      </c>
      <c r="W22" s="52" t="s">
        <v>1679</v>
      </c>
    </row>
    <row r="23" spans="1:23" x14ac:dyDescent="0.25">
      <c r="A23" s="57" t="s">
        <v>1242</v>
      </c>
      <c r="B23" s="50"/>
      <c r="C23" s="50"/>
      <c r="D23" s="50"/>
      <c r="E23" s="50"/>
      <c r="F23" s="50"/>
      <c r="G23" s="50"/>
      <c r="H23" s="50"/>
      <c r="I23" s="50"/>
      <c r="J23" s="57" t="s">
        <v>1681</v>
      </c>
      <c r="K23" s="50"/>
      <c r="L23" s="57" t="s">
        <v>26</v>
      </c>
      <c r="M23" s="50"/>
      <c r="N23" s="50"/>
      <c r="O23" s="50"/>
      <c r="P23" s="50"/>
      <c r="Q23" s="50"/>
      <c r="R23" s="50"/>
      <c r="S23" s="50"/>
      <c r="T23" s="58" t="s">
        <v>1682</v>
      </c>
      <c r="U23" s="57" t="s">
        <v>1683</v>
      </c>
      <c r="V23" s="59">
        <v>1.68</v>
      </c>
      <c r="W23" s="57" t="s">
        <v>1684</v>
      </c>
    </row>
    <row r="24" spans="1:23" x14ac:dyDescent="0.25">
      <c r="A24" s="50"/>
      <c r="B24" s="47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47" t="s">
        <v>1685</v>
      </c>
      <c r="U24" s="52" t="s">
        <v>1686</v>
      </c>
      <c r="V24" s="53">
        <v>0.98</v>
      </c>
      <c r="W24" s="52" t="s">
        <v>270</v>
      </c>
    </row>
    <row r="25" spans="1:23" x14ac:dyDescent="0.25">
      <c r="A25" s="50"/>
      <c r="B25" s="47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7" t="s">
        <v>1687</v>
      </c>
      <c r="U25" s="59">
        <v>1987</v>
      </c>
      <c r="V25" s="59">
        <v>0.67</v>
      </c>
      <c r="W25" s="57" t="s">
        <v>1688</v>
      </c>
    </row>
    <row r="26" spans="1:23" ht="45" x14ac:dyDescent="0.25">
      <c r="A26" s="50"/>
      <c r="B26" s="47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2" t="s">
        <v>1689</v>
      </c>
      <c r="N26" s="53">
        <v>1998</v>
      </c>
      <c r="O26" s="53">
        <v>0.2</v>
      </c>
      <c r="P26" s="52" t="s">
        <v>243</v>
      </c>
      <c r="Q26" s="53">
        <v>6</v>
      </c>
      <c r="R26" s="47"/>
      <c r="S26" s="53">
        <v>6</v>
      </c>
      <c r="T26" s="57" t="s">
        <v>1690</v>
      </c>
      <c r="U26" s="53">
        <v>1998</v>
      </c>
      <c r="V26" s="53">
        <v>0.03</v>
      </c>
      <c r="W26" s="52" t="s">
        <v>1691</v>
      </c>
    </row>
    <row r="27" spans="1:23" x14ac:dyDescent="0.25">
      <c r="A27" s="50"/>
      <c r="B27" s="47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7" t="s">
        <v>1692</v>
      </c>
      <c r="U27" s="53">
        <v>1983</v>
      </c>
      <c r="V27" s="52" t="s">
        <v>1693</v>
      </c>
      <c r="W27" s="52" t="s">
        <v>310</v>
      </c>
    </row>
    <row r="28" spans="1:23" x14ac:dyDescent="0.25">
      <c r="A28" s="50"/>
      <c r="B28" s="47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7" t="s">
        <v>1694</v>
      </c>
      <c r="U28" s="53">
        <v>1983</v>
      </c>
      <c r="V28" s="53">
        <v>0.12</v>
      </c>
      <c r="W28" s="52" t="s">
        <v>1688</v>
      </c>
    </row>
    <row r="29" spans="1:23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7" t="s">
        <v>1695</v>
      </c>
      <c r="U29" s="53">
        <v>1983</v>
      </c>
      <c r="V29" s="53">
        <v>0.2</v>
      </c>
      <c r="W29" s="52" t="s">
        <v>837</v>
      </c>
    </row>
    <row r="30" spans="1:23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7" t="s">
        <v>1696</v>
      </c>
      <c r="U30" s="53">
        <v>1983</v>
      </c>
      <c r="V30" s="53">
        <v>0.12</v>
      </c>
      <c r="W30" s="52" t="s">
        <v>423</v>
      </c>
    </row>
    <row r="31" spans="1:23" x14ac:dyDescent="0.25">
      <c r="A31" s="52" t="s">
        <v>1697</v>
      </c>
      <c r="B31" s="47"/>
      <c r="C31" s="50"/>
      <c r="D31" s="50"/>
      <c r="E31" s="50"/>
      <c r="F31" s="50"/>
      <c r="G31" s="50"/>
      <c r="H31" s="50"/>
      <c r="I31" s="50"/>
      <c r="J31" s="52" t="s">
        <v>1698</v>
      </c>
      <c r="K31" s="50"/>
      <c r="L31" s="52" t="s">
        <v>1699</v>
      </c>
      <c r="M31" s="50"/>
      <c r="N31" s="50"/>
      <c r="O31" s="50"/>
      <c r="P31" s="50"/>
      <c r="Q31" s="50"/>
      <c r="R31" s="50"/>
      <c r="S31" s="50"/>
      <c r="T31" s="47" t="s">
        <v>1700</v>
      </c>
      <c r="U31" s="52" t="s">
        <v>1686</v>
      </c>
      <c r="V31" s="59">
        <v>0.8</v>
      </c>
      <c r="W31" s="52" t="s">
        <v>270</v>
      </c>
    </row>
    <row r="32" spans="1:23" x14ac:dyDescent="0.25">
      <c r="A32" s="50"/>
      <c r="B32" s="47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47" t="s">
        <v>1701</v>
      </c>
      <c r="U32" s="52" t="s">
        <v>1686</v>
      </c>
      <c r="V32" s="53">
        <v>2.15</v>
      </c>
      <c r="W32" s="52" t="s">
        <v>1702</v>
      </c>
    </row>
    <row r="33" spans="1:23" x14ac:dyDescent="0.25">
      <c r="A33" s="50"/>
      <c r="B33" s="52" t="s">
        <v>1243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2" t="s">
        <v>1703</v>
      </c>
      <c r="U33" s="2">
        <v>1978</v>
      </c>
      <c r="V33" s="53">
        <v>0.09</v>
      </c>
      <c r="W33" s="47" t="s">
        <v>945</v>
      </c>
    </row>
    <row r="34" spans="1:23" x14ac:dyDescent="0.25">
      <c r="A34" s="50"/>
      <c r="B34" s="5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7" t="s">
        <v>1704</v>
      </c>
      <c r="U34" s="2">
        <v>1987</v>
      </c>
      <c r="V34" s="53">
        <v>0.3</v>
      </c>
      <c r="W34" s="47" t="s">
        <v>945</v>
      </c>
    </row>
    <row r="35" spans="1:23" ht="45" x14ac:dyDescent="0.25">
      <c r="A35" s="50"/>
      <c r="B35" s="47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 t="s">
        <v>1705</v>
      </c>
      <c r="N35" s="53">
        <v>1969</v>
      </c>
      <c r="O35" s="53">
        <v>2</v>
      </c>
      <c r="P35" s="52" t="s">
        <v>243</v>
      </c>
      <c r="Q35" s="53">
        <v>9</v>
      </c>
      <c r="R35" s="53">
        <v>57</v>
      </c>
      <c r="S35" s="53">
        <v>66</v>
      </c>
      <c r="T35" s="52" t="s">
        <v>1706</v>
      </c>
      <c r="U35" s="2">
        <v>1987</v>
      </c>
      <c r="V35" s="2">
        <v>0.04</v>
      </c>
      <c r="W35" s="47" t="s">
        <v>945</v>
      </c>
    </row>
    <row r="36" spans="1:23" ht="30" x14ac:dyDescent="0.25">
      <c r="A36" s="50"/>
      <c r="B36" s="47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2" t="s">
        <v>1707</v>
      </c>
      <c r="N36" s="53">
        <v>1969</v>
      </c>
      <c r="O36" s="53">
        <v>0.24</v>
      </c>
      <c r="P36" s="52" t="s">
        <v>243</v>
      </c>
      <c r="Q36" s="53">
        <v>1</v>
      </c>
      <c r="R36" s="53">
        <v>9</v>
      </c>
      <c r="S36" s="53">
        <v>10</v>
      </c>
      <c r="T36" s="52" t="s">
        <v>1708</v>
      </c>
      <c r="U36" s="53">
        <v>1969</v>
      </c>
      <c r="V36" s="53">
        <v>0.02</v>
      </c>
      <c r="W36" s="52" t="s">
        <v>1709</v>
      </c>
    </row>
    <row r="37" spans="1:23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2" t="s">
        <v>1710</v>
      </c>
      <c r="U37" s="53">
        <v>1987</v>
      </c>
      <c r="V37" s="53">
        <v>0.12</v>
      </c>
      <c r="W37" s="52" t="s">
        <v>1074</v>
      </c>
    </row>
    <row r="38" spans="1:23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7" t="s">
        <v>1711</v>
      </c>
      <c r="U38" s="53">
        <v>1987</v>
      </c>
      <c r="V38" s="53">
        <v>0.08</v>
      </c>
      <c r="W38" s="47" t="s">
        <v>1712</v>
      </c>
    </row>
    <row r="39" spans="1:23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2" t="s">
        <v>1713</v>
      </c>
      <c r="U39" s="53">
        <v>1987</v>
      </c>
      <c r="V39" s="53">
        <v>5.5E-2</v>
      </c>
      <c r="W39" s="52" t="s">
        <v>1714</v>
      </c>
    </row>
    <row r="40" spans="1:23" x14ac:dyDescent="0.25">
      <c r="A40" s="52" t="s">
        <v>1715</v>
      </c>
      <c r="B40" s="50"/>
      <c r="C40" s="50"/>
      <c r="D40" s="50"/>
      <c r="E40" s="50"/>
      <c r="F40" s="50"/>
      <c r="G40" s="50"/>
      <c r="H40" s="50"/>
      <c r="I40" s="50"/>
      <c r="J40" s="52" t="s">
        <v>1716</v>
      </c>
      <c r="K40" s="50"/>
      <c r="L40" s="52" t="s">
        <v>25</v>
      </c>
      <c r="M40" s="50"/>
      <c r="N40" s="50"/>
      <c r="O40" s="50"/>
      <c r="P40" s="50"/>
      <c r="Q40" s="50"/>
      <c r="R40" s="50"/>
      <c r="S40" s="50"/>
      <c r="T40" s="58" t="s">
        <v>1717</v>
      </c>
      <c r="U40" s="52" t="s">
        <v>1718</v>
      </c>
      <c r="V40" s="53">
        <v>0.45</v>
      </c>
      <c r="W40" s="52" t="s">
        <v>786</v>
      </c>
    </row>
    <row r="41" spans="1:23" x14ac:dyDescent="0.25">
      <c r="A41" s="50"/>
      <c r="B41" s="6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2" t="s">
        <v>1719</v>
      </c>
      <c r="U41" s="52" t="s">
        <v>219</v>
      </c>
      <c r="V41" s="53">
        <v>0.6</v>
      </c>
      <c r="W41" s="52" t="s">
        <v>1720</v>
      </c>
    </row>
    <row r="42" spans="1:23" x14ac:dyDescent="0.25">
      <c r="A42" s="50"/>
      <c r="B42" s="47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3" t="s">
        <v>1721</v>
      </c>
      <c r="U42" s="3">
        <v>1987</v>
      </c>
      <c r="V42" s="3">
        <v>0.8</v>
      </c>
      <c r="W42" s="3" t="s">
        <v>270</v>
      </c>
    </row>
    <row r="43" spans="1:23" x14ac:dyDescent="0.25">
      <c r="A43" s="50"/>
      <c r="B43" s="47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60" t="s">
        <v>1722</v>
      </c>
      <c r="U43" s="51">
        <v>1975</v>
      </c>
      <c r="V43" s="51">
        <v>0.28000000000000003</v>
      </c>
      <c r="W43" s="3" t="s">
        <v>786</v>
      </c>
    </row>
    <row r="44" spans="1:23" x14ac:dyDescent="0.25">
      <c r="A44" s="50"/>
      <c r="B44" s="47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2" t="s">
        <v>1723</v>
      </c>
      <c r="U44" s="53">
        <v>1992</v>
      </c>
      <c r="V44" s="53">
        <v>0.32</v>
      </c>
      <c r="W44" s="52" t="s">
        <v>919</v>
      </c>
    </row>
    <row r="45" spans="1:23" ht="30" x14ac:dyDescent="0.25">
      <c r="A45" s="50"/>
      <c r="B45" s="47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7" t="s">
        <v>1724</v>
      </c>
      <c r="N45" s="53">
        <v>2003</v>
      </c>
      <c r="O45" s="53">
        <v>0.08</v>
      </c>
      <c r="P45" s="52" t="s">
        <v>1725</v>
      </c>
      <c r="Q45" s="53">
        <v>3</v>
      </c>
      <c r="R45" s="47"/>
      <c r="S45" s="53">
        <v>3</v>
      </c>
      <c r="T45" s="57" t="s">
        <v>1726</v>
      </c>
      <c r="U45" s="53">
        <v>1977</v>
      </c>
      <c r="V45" s="53">
        <v>0.3</v>
      </c>
      <c r="W45" s="52" t="s">
        <v>1679</v>
      </c>
    </row>
    <row r="46" spans="1:23" ht="38.25" x14ac:dyDescent="0.25">
      <c r="A46" s="52" t="s">
        <v>1727</v>
      </c>
      <c r="B46" s="3" t="s">
        <v>1728</v>
      </c>
      <c r="C46" s="50"/>
      <c r="D46" s="50"/>
      <c r="E46" s="50"/>
      <c r="F46" s="50"/>
      <c r="G46" s="50"/>
      <c r="H46" s="50"/>
      <c r="I46" s="50"/>
      <c r="J46" s="52" t="s">
        <v>1729</v>
      </c>
      <c r="K46" s="50"/>
      <c r="L46" s="52" t="s">
        <v>1699</v>
      </c>
      <c r="M46" s="50"/>
      <c r="N46" s="50"/>
      <c r="O46" s="50"/>
      <c r="P46" s="50"/>
      <c r="Q46" s="50"/>
      <c r="R46" s="50"/>
      <c r="S46" s="50"/>
      <c r="T46" s="52" t="s">
        <v>1730</v>
      </c>
      <c r="U46" s="53">
        <v>1984</v>
      </c>
      <c r="V46" s="53">
        <v>4.4999999999999998E-2</v>
      </c>
      <c r="W46" s="52" t="s">
        <v>945</v>
      </c>
    </row>
    <row r="47" spans="1:23" x14ac:dyDescent="0.25">
      <c r="A47" s="50"/>
      <c r="B47" s="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7" t="s">
        <v>1731</v>
      </c>
      <c r="U47" s="53">
        <v>1984</v>
      </c>
      <c r="V47" s="53">
        <v>0.11</v>
      </c>
      <c r="W47" s="52" t="s">
        <v>945</v>
      </c>
    </row>
    <row r="48" spans="1:23" ht="30" x14ac:dyDescent="0.25">
      <c r="A48" s="50"/>
      <c r="B48" s="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2" t="s">
        <v>1732</v>
      </c>
      <c r="N48" s="53">
        <v>1959</v>
      </c>
      <c r="O48" s="2">
        <v>0.88</v>
      </c>
      <c r="P48" s="52" t="s">
        <v>243</v>
      </c>
      <c r="Q48" s="53">
        <v>8</v>
      </c>
      <c r="R48" s="53">
        <v>35</v>
      </c>
      <c r="S48" s="53">
        <v>43</v>
      </c>
      <c r="T48" s="52" t="s">
        <v>1733</v>
      </c>
      <c r="U48" s="53">
        <v>1959</v>
      </c>
      <c r="V48" s="53">
        <v>2.5000000000000001E-2</v>
      </c>
      <c r="W48" s="61" t="s">
        <v>322</v>
      </c>
    </row>
    <row r="49" spans="1:23" ht="38.25" x14ac:dyDescent="0.25">
      <c r="A49" s="50"/>
      <c r="B49" s="6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47" t="s">
        <v>1734</v>
      </c>
      <c r="N49" s="47"/>
      <c r="O49" s="2">
        <v>0.22</v>
      </c>
      <c r="P49" s="3" t="s">
        <v>1735</v>
      </c>
      <c r="Q49" s="2">
        <v>8</v>
      </c>
      <c r="R49" s="52"/>
      <c r="S49" s="2">
        <v>8</v>
      </c>
      <c r="T49" s="50"/>
      <c r="U49" s="50"/>
      <c r="V49" s="50"/>
      <c r="W49" s="50"/>
    </row>
    <row r="50" spans="1:23" ht="45" x14ac:dyDescent="0.25">
      <c r="A50" s="50"/>
      <c r="B50" s="6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7" t="s">
        <v>1736</v>
      </c>
      <c r="N50" s="53">
        <v>1984</v>
      </c>
      <c r="O50" s="53">
        <v>3.5000000000000003E-2</v>
      </c>
      <c r="P50" s="52" t="s">
        <v>382</v>
      </c>
      <c r="Q50" s="2">
        <v>5</v>
      </c>
      <c r="R50" s="47"/>
      <c r="S50" s="2">
        <v>5</v>
      </c>
      <c r="T50" s="50"/>
      <c r="U50" s="50"/>
      <c r="V50" s="50"/>
      <c r="W50" s="50"/>
    </row>
    <row r="51" spans="1:23" x14ac:dyDescent="0.25">
      <c r="A51" s="52" t="s">
        <v>1737</v>
      </c>
      <c r="B51" s="62"/>
      <c r="C51" s="50"/>
      <c r="D51" s="50"/>
      <c r="E51" s="50"/>
      <c r="F51" s="50"/>
      <c r="G51" s="50"/>
      <c r="H51" s="50"/>
      <c r="I51" s="50"/>
      <c r="J51" s="52" t="s">
        <v>1738</v>
      </c>
      <c r="K51" s="50"/>
      <c r="L51" s="52" t="s">
        <v>23</v>
      </c>
      <c r="M51" s="50"/>
      <c r="N51" s="50"/>
      <c r="O51" s="50"/>
      <c r="P51" s="50"/>
      <c r="Q51" s="50"/>
      <c r="R51" s="50"/>
      <c r="S51" s="50"/>
      <c r="T51" s="47" t="s">
        <v>1739</v>
      </c>
      <c r="U51" s="3">
        <v>1960</v>
      </c>
      <c r="V51" s="3">
        <v>0.24</v>
      </c>
      <c r="W51" s="3" t="s">
        <v>1740</v>
      </c>
    </row>
    <row r="52" spans="1:23" x14ac:dyDescent="0.25">
      <c r="A52" s="50"/>
      <c r="B52" s="62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7" t="s">
        <v>1741</v>
      </c>
      <c r="U52" s="3">
        <v>1963</v>
      </c>
      <c r="V52" s="2">
        <v>0.24</v>
      </c>
      <c r="W52" s="3" t="s">
        <v>1742</v>
      </c>
    </row>
    <row r="53" spans="1:23" x14ac:dyDescent="0.25">
      <c r="A53" s="50"/>
      <c r="B53" s="47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7" t="s">
        <v>1743</v>
      </c>
      <c r="U53" s="3">
        <v>1963</v>
      </c>
      <c r="V53" s="2">
        <v>0.24</v>
      </c>
      <c r="W53" s="3" t="s">
        <v>1742</v>
      </c>
    </row>
    <row r="54" spans="1:23" ht="63.75" x14ac:dyDescent="0.25">
      <c r="A54" s="50"/>
      <c r="B54" s="47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2" t="s">
        <v>1744</v>
      </c>
      <c r="N54" s="53">
        <v>2007</v>
      </c>
      <c r="O54" s="53">
        <v>1.34</v>
      </c>
      <c r="P54" s="47" t="s">
        <v>1745</v>
      </c>
      <c r="Q54" s="53">
        <v>18</v>
      </c>
      <c r="R54" s="53">
        <v>2</v>
      </c>
      <c r="S54" s="53">
        <v>20</v>
      </c>
      <c r="T54" s="57" t="s">
        <v>1746</v>
      </c>
      <c r="U54" s="53">
        <v>2005</v>
      </c>
      <c r="V54" s="53">
        <v>0.03</v>
      </c>
      <c r="W54" s="52" t="s">
        <v>322</v>
      </c>
    </row>
    <row r="55" spans="1:23" x14ac:dyDescent="0.25">
      <c r="A55" s="50"/>
      <c r="B55" s="47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7" t="s">
        <v>1747</v>
      </c>
      <c r="U55" s="2">
        <v>1981</v>
      </c>
      <c r="V55" s="2">
        <v>4.4999999999999998E-2</v>
      </c>
      <c r="W55" s="47" t="s">
        <v>1748</v>
      </c>
    </row>
    <row r="56" spans="1:23" ht="45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2" t="s">
        <v>1749</v>
      </c>
      <c r="N56" s="53">
        <v>2007</v>
      </c>
      <c r="O56" s="2">
        <v>0.16</v>
      </c>
      <c r="P56" s="52" t="s">
        <v>1750</v>
      </c>
      <c r="Q56" s="53">
        <v>7</v>
      </c>
      <c r="R56" s="53">
        <v>1</v>
      </c>
      <c r="S56" s="53">
        <v>8</v>
      </c>
      <c r="T56" s="52" t="s">
        <v>1751</v>
      </c>
      <c r="U56" s="2">
        <v>1963</v>
      </c>
      <c r="V56" s="2">
        <v>4.4999999999999998E-2</v>
      </c>
      <c r="W56" s="3" t="s">
        <v>1752</v>
      </c>
    </row>
    <row r="57" spans="1:23" ht="25.5" x14ac:dyDescent="0.25">
      <c r="A57" s="50"/>
      <c r="B57" s="6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7" t="s">
        <v>1753</v>
      </c>
      <c r="N57" s="53">
        <v>1980</v>
      </c>
      <c r="O57" s="2">
        <v>0.04</v>
      </c>
      <c r="P57" s="3" t="s">
        <v>1754</v>
      </c>
      <c r="Q57" s="47"/>
      <c r="R57" s="53">
        <v>2</v>
      </c>
      <c r="S57" s="53">
        <v>2</v>
      </c>
      <c r="T57" s="57" t="s">
        <v>1755</v>
      </c>
      <c r="U57" s="53">
        <v>1962</v>
      </c>
      <c r="V57" s="53">
        <v>0.03</v>
      </c>
      <c r="W57" s="52" t="s">
        <v>1756</v>
      </c>
    </row>
    <row r="58" spans="1:23" x14ac:dyDescent="0.25">
      <c r="A58" s="50"/>
      <c r="B58" s="47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7" t="s">
        <v>1757</v>
      </c>
      <c r="U58" s="52"/>
      <c r="V58" s="53">
        <v>4.4999999999999998E-2</v>
      </c>
      <c r="W58" s="52" t="s">
        <v>1758</v>
      </c>
    </row>
    <row r="59" spans="1:23" x14ac:dyDescent="0.25">
      <c r="A59" s="52" t="s">
        <v>1759</v>
      </c>
      <c r="B59" s="47"/>
      <c r="C59" s="50"/>
      <c r="D59" s="50"/>
      <c r="E59" s="50"/>
      <c r="F59" s="50"/>
      <c r="G59" s="50"/>
      <c r="H59" s="50"/>
      <c r="I59" s="50"/>
      <c r="J59" s="52" t="s">
        <v>1760</v>
      </c>
      <c r="K59" s="50"/>
      <c r="L59" s="47" t="s">
        <v>1761</v>
      </c>
      <c r="M59" s="50"/>
      <c r="N59" s="50"/>
      <c r="O59" s="50"/>
      <c r="P59" s="50"/>
      <c r="Q59" s="50"/>
      <c r="R59" s="50"/>
      <c r="S59" s="50"/>
      <c r="T59" s="47" t="s">
        <v>1762</v>
      </c>
      <c r="U59" s="52" t="s">
        <v>1763</v>
      </c>
      <c r="V59" s="53">
        <v>0.36</v>
      </c>
      <c r="W59" s="52" t="s">
        <v>1764</v>
      </c>
    </row>
    <row r="60" spans="1:23" ht="30" x14ac:dyDescent="0.25">
      <c r="A60" s="50"/>
      <c r="B60" s="47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2" t="s">
        <v>1765</v>
      </c>
      <c r="U60" s="2">
        <v>1963</v>
      </c>
      <c r="V60" s="53">
        <v>0.06</v>
      </c>
      <c r="W60" s="52" t="s">
        <v>1766</v>
      </c>
    </row>
    <row r="61" spans="1:23" x14ac:dyDescent="0.25">
      <c r="A61" s="50"/>
      <c r="B61" s="47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2" t="s">
        <v>1767</v>
      </c>
      <c r="U61" s="2">
        <v>1963</v>
      </c>
      <c r="V61" s="53">
        <v>0.06</v>
      </c>
      <c r="W61" s="52" t="s">
        <v>1768</v>
      </c>
    </row>
    <row r="62" spans="1:23" x14ac:dyDescent="0.25">
      <c r="A62" s="50"/>
      <c r="B62" s="47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2" t="s">
        <v>1769</v>
      </c>
      <c r="U62" s="2">
        <v>1968</v>
      </c>
      <c r="V62" s="47" t="s">
        <v>1770</v>
      </c>
      <c r="W62" s="52" t="s">
        <v>382</v>
      </c>
    </row>
    <row r="63" spans="1:23" ht="75" x14ac:dyDescent="0.25">
      <c r="A63" s="50"/>
      <c r="B63" s="47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7" t="s">
        <v>1771</v>
      </c>
      <c r="N63" s="53">
        <v>0.44</v>
      </c>
      <c r="O63" s="53">
        <v>1958</v>
      </c>
      <c r="P63" s="52" t="s">
        <v>1772</v>
      </c>
      <c r="Q63" s="53">
        <v>8</v>
      </c>
      <c r="R63" s="53">
        <v>2</v>
      </c>
      <c r="S63" s="53">
        <v>10</v>
      </c>
      <c r="T63" s="57" t="s">
        <v>1773</v>
      </c>
      <c r="U63" s="2">
        <v>1963</v>
      </c>
      <c r="V63" s="53">
        <v>2.5000000000000001E-2</v>
      </c>
      <c r="W63" s="3" t="s">
        <v>1774</v>
      </c>
    </row>
    <row r="64" spans="1:23" ht="30" x14ac:dyDescent="0.25">
      <c r="A64" s="50"/>
      <c r="B64" s="47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2" t="s">
        <v>1775</v>
      </c>
      <c r="N64" s="53">
        <v>0.44</v>
      </c>
      <c r="O64" s="2">
        <v>2013</v>
      </c>
      <c r="P64" s="47" t="s">
        <v>1776</v>
      </c>
      <c r="Q64" s="2">
        <v>10</v>
      </c>
      <c r="R64" s="52"/>
      <c r="S64" s="53">
        <v>10</v>
      </c>
      <c r="T64" s="52" t="s">
        <v>1777</v>
      </c>
      <c r="U64" s="2">
        <v>1961</v>
      </c>
      <c r="V64" s="2">
        <v>0.03</v>
      </c>
      <c r="W64" s="3" t="s">
        <v>1778</v>
      </c>
    </row>
    <row r="65" spans="1:23" ht="45" x14ac:dyDescent="0.25">
      <c r="A65" s="50"/>
      <c r="B65" s="62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2" t="s">
        <v>1779</v>
      </c>
      <c r="N65" s="53">
        <v>0.32</v>
      </c>
      <c r="O65" s="53">
        <v>2008</v>
      </c>
      <c r="P65" s="52" t="s">
        <v>1750</v>
      </c>
      <c r="Q65" s="53">
        <v>7</v>
      </c>
      <c r="R65" s="53">
        <v>2</v>
      </c>
      <c r="S65" s="53">
        <v>9</v>
      </c>
      <c r="T65" s="52" t="s">
        <v>1780</v>
      </c>
      <c r="U65" s="53">
        <v>2005</v>
      </c>
      <c r="V65" s="53">
        <v>0.03</v>
      </c>
      <c r="W65" s="52" t="s">
        <v>945</v>
      </c>
    </row>
    <row r="66" spans="1:23" x14ac:dyDescent="0.25">
      <c r="A66" s="50"/>
      <c r="B66" s="47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47" t="s">
        <v>1781</v>
      </c>
      <c r="U66" s="2">
        <v>1963</v>
      </c>
      <c r="V66" s="2">
        <v>0.06</v>
      </c>
      <c r="W66" s="3" t="s">
        <v>1702</v>
      </c>
    </row>
    <row r="67" spans="1:23" x14ac:dyDescent="0.25">
      <c r="A67" s="52" t="s">
        <v>1782</v>
      </c>
      <c r="B67" s="47"/>
      <c r="C67" s="50"/>
      <c r="D67" s="50"/>
      <c r="E67" s="50"/>
      <c r="F67" s="50"/>
      <c r="G67" s="50"/>
      <c r="H67" s="50"/>
      <c r="I67" s="50"/>
      <c r="J67" s="52" t="s">
        <v>1783</v>
      </c>
      <c r="K67" s="50"/>
      <c r="L67" s="47" t="s">
        <v>23</v>
      </c>
      <c r="M67" s="50"/>
      <c r="N67" s="50"/>
      <c r="O67" s="50"/>
      <c r="P67" s="50"/>
      <c r="Q67" s="50"/>
      <c r="R67" s="50"/>
      <c r="S67" s="50"/>
      <c r="T67" s="47" t="s">
        <v>1784</v>
      </c>
      <c r="U67" s="52" t="s">
        <v>1718</v>
      </c>
      <c r="V67" s="53">
        <v>0.3</v>
      </c>
      <c r="W67" s="52" t="s">
        <v>30</v>
      </c>
    </row>
    <row r="68" spans="1:23" x14ac:dyDescent="0.25">
      <c r="A68" s="50"/>
      <c r="B68" s="47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47" t="s">
        <v>1785</v>
      </c>
      <c r="U68" s="52" t="s">
        <v>1786</v>
      </c>
      <c r="V68" s="53">
        <v>0.23</v>
      </c>
      <c r="W68" s="52" t="s">
        <v>1652</v>
      </c>
    </row>
    <row r="69" spans="1:23" ht="30" x14ac:dyDescent="0.25">
      <c r="A69" s="50"/>
      <c r="B69" s="47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2" t="s">
        <v>1787</v>
      </c>
      <c r="U69" s="53">
        <v>1977</v>
      </c>
      <c r="V69" s="53">
        <v>5.0000000000000001E-3</v>
      </c>
      <c r="W69" s="52" t="s">
        <v>1679</v>
      </c>
    </row>
    <row r="70" spans="1:23" x14ac:dyDescent="0.25">
      <c r="A70" s="50"/>
      <c r="B70" s="47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7" t="s">
        <v>1788</v>
      </c>
      <c r="U70" s="53">
        <v>1977</v>
      </c>
      <c r="V70" s="53">
        <v>7.0000000000000007E-2</v>
      </c>
      <c r="W70" s="52" t="s">
        <v>1679</v>
      </c>
    </row>
    <row r="71" spans="1:23" x14ac:dyDescent="0.25">
      <c r="A71" s="50"/>
      <c r="B71" s="47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7" t="s">
        <v>1789</v>
      </c>
      <c r="U71" s="53">
        <v>1995</v>
      </c>
      <c r="V71" s="52" t="s">
        <v>1790</v>
      </c>
      <c r="W71" s="47" t="s">
        <v>781</v>
      </c>
    </row>
    <row r="72" spans="1:23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8" t="s">
        <v>1791</v>
      </c>
      <c r="U72" s="2">
        <v>1963</v>
      </c>
      <c r="V72" s="2">
        <v>0.05</v>
      </c>
      <c r="W72" s="3" t="s">
        <v>1792</v>
      </c>
    </row>
    <row r="73" spans="1:23" ht="45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2" t="s">
        <v>1793</v>
      </c>
      <c r="N73" s="53">
        <v>1957</v>
      </c>
      <c r="O73" s="2">
        <v>0.9</v>
      </c>
      <c r="P73" s="52" t="s">
        <v>243</v>
      </c>
      <c r="Q73" s="53">
        <v>4</v>
      </c>
      <c r="R73" s="53">
        <v>7</v>
      </c>
      <c r="S73" s="53">
        <v>11</v>
      </c>
      <c r="T73" s="52" t="s">
        <v>1794</v>
      </c>
      <c r="U73" s="2">
        <v>1963</v>
      </c>
      <c r="V73" s="53">
        <v>2.5000000000000001E-2</v>
      </c>
      <c r="W73" s="52" t="s">
        <v>310</v>
      </c>
    </row>
    <row r="74" spans="1:23" ht="45" x14ac:dyDescent="0.25">
      <c r="A74" s="50"/>
      <c r="B74" s="47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2" t="s">
        <v>1795</v>
      </c>
      <c r="N74" s="53">
        <v>2007</v>
      </c>
      <c r="O74" s="2">
        <v>0.72</v>
      </c>
      <c r="P74" s="52" t="s">
        <v>1796</v>
      </c>
      <c r="Q74" s="53">
        <v>7</v>
      </c>
      <c r="R74" s="53">
        <v>1</v>
      </c>
      <c r="S74" s="53">
        <v>8</v>
      </c>
      <c r="T74" s="52" t="s">
        <v>1797</v>
      </c>
      <c r="U74" s="53">
        <v>2007</v>
      </c>
      <c r="V74" s="53">
        <v>0.03</v>
      </c>
      <c r="W74" s="52" t="s">
        <v>815</v>
      </c>
    </row>
    <row r="75" spans="1:23" ht="45" x14ac:dyDescent="0.25">
      <c r="A75" s="50"/>
      <c r="B75" s="62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2" t="s">
        <v>1798</v>
      </c>
      <c r="N75" s="53">
        <v>1957</v>
      </c>
      <c r="O75" s="2">
        <v>0.52</v>
      </c>
      <c r="P75" s="52" t="s">
        <v>243</v>
      </c>
      <c r="Q75" s="53">
        <v>5</v>
      </c>
      <c r="R75" s="53">
        <v>1</v>
      </c>
      <c r="S75" s="53">
        <v>6</v>
      </c>
      <c r="T75" s="52" t="s">
        <v>1799</v>
      </c>
      <c r="U75" s="2">
        <v>1963</v>
      </c>
      <c r="V75" s="2">
        <v>0.03</v>
      </c>
      <c r="W75" s="52" t="s">
        <v>1679</v>
      </c>
    </row>
    <row r="76" spans="1:23" x14ac:dyDescent="0.25">
      <c r="A76" s="52" t="s">
        <v>1800</v>
      </c>
      <c r="B76" s="62"/>
      <c r="C76" s="50"/>
      <c r="D76" s="50"/>
      <c r="E76" s="50"/>
      <c r="F76" s="50"/>
      <c r="G76" s="50"/>
      <c r="H76" s="50"/>
      <c r="I76" s="50"/>
      <c r="J76" s="52" t="s">
        <v>1801</v>
      </c>
      <c r="K76" s="50"/>
      <c r="L76" s="52" t="s">
        <v>1699</v>
      </c>
      <c r="M76" s="50"/>
      <c r="N76" s="50"/>
      <c r="O76" s="50"/>
      <c r="P76" s="50"/>
      <c r="Q76" s="50"/>
      <c r="R76" s="50"/>
      <c r="S76" s="50"/>
      <c r="T76" s="47" t="s">
        <v>1802</v>
      </c>
      <c r="U76" s="52" t="s">
        <v>208</v>
      </c>
      <c r="V76" s="2">
        <v>0.3</v>
      </c>
      <c r="W76" s="52" t="s">
        <v>30</v>
      </c>
    </row>
    <row r="77" spans="1:23" x14ac:dyDescent="0.25">
      <c r="A77" s="50"/>
      <c r="B77" s="47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7" t="s">
        <v>1803</v>
      </c>
      <c r="U77" s="53">
        <v>1977</v>
      </c>
      <c r="V77" s="53">
        <v>0.06</v>
      </c>
      <c r="W77" s="52" t="s">
        <v>945</v>
      </c>
    </row>
    <row r="78" spans="1:23" x14ac:dyDescent="0.25">
      <c r="A78" s="50"/>
      <c r="B78" s="47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2" t="s">
        <v>1804</v>
      </c>
      <c r="U78" s="53">
        <v>1977</v>
      </c>
      <c r="V78" s="53">
        <v>0.14000000000000001</v>
      </c>
      <c r="W78" s="52" t="s">
        <v>945</v>
      </c>
    </row>
    <row r="79" spans="1:23" x14ac:dyDescent="0.25">
      <c r="A79" s="50"/>
      <c r="B79" s="47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7" t="s">
        <v>1805</v>
      </c>
      <c r="U79" s="53">
        <v>1969</v>
      </c>
      <c r="V79" s="53">
        <v>0.16</v>
      </c>
      <c r="W79" s="52" t="s">
        <v>463</v>
      </c>
    </row>
    <row r="80" spans="1:23" x14ac:dyDescent="0.25">
      <c r="A80" s="50"/>
      <c r="B80" s="47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7" t="s">
        <v>1806</v>
      </c>
      <c r="U80" s="53">
        <v>1969</v>
      </c>
      <c r="V80" s="53">
        <v>0.09</v>
      </c>
      <c r="W80" s="52" t="s">
        <v>463</v>
      </c>
    </row>
    <row r="81" spans="1:23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7" t="s">
        <v>1807</v>
      </c>
      <c r="U81" s="53">
        <v>1977</v>
      </c>
      <c r="V81" s="53">
        <v>0.1</v>
      </c>
      <c r="W81" s="52" t="s">
        <v>1679</v>
      </c>
    </row>
    <row r="82" spans="1:23" x14ac:dyDescent="0.25">
      <c r="A82" s="50"/>
      <c r="B82" s="47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7" t="s">
        <v>1808</v>
      </c>
      <c r="U82" s="53">
        <v>1977</v>
      </c>
      <c r="V82" s="2">
        <v>0.18</v>
      </c>
      <c r="W82" s="52" t="s">
        <v>1679</v>
      </c>
    </row>
    <row r="83" spans="1:23" x14ac:dyDescent="0.25">
      <c r="A83" s="50"/>
      <c r="B83" s="62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7" t="s">
        <v>1809</v>
      </c>
      <c r="U83" s="53">
        <v>1977</v>
      </c>
      <c r="V83" s="53">
        <v>0.1</v>
      </c>
      <c r="W83" s="52" t="s">
        <v>1679</v>
      </c>
    </row>
    <row r="84" spans="1:23" x14ac:dyDescent="0.25">
      <c r="A84" s="50"/>
      <c r="B84" s="62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2" t="s">
        <v>1810</v>
      </c>
      <c r="U84" s="53">
        <v>1977</v>
      </c>
      <c r="V84" s="53">
        <v>0.09</v>
      </c>
      <c r="W84" s="52" t="s">
        <v>1679</v>
      </c>
    </row>
    <row r="85" spans="1:23" x14ac:dyDescent="0.25">
      <c r="A85" s="50"/>
      <c r="B85" s="62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2" t="s">
        <v>1811</v>
      </c>
      <c r="U85" s="53">
        <v>1977</v>
      </c>
      <c r="V85" s="53">
        <v>7.0000000000000007E-2</v>
      </c>
      <c r="W85" s="52" t="s">
        <v>1679</v>
      </c>
    </row>
    <row r="86" spans="1:23" x14ac:dyDescent="0.25">
      <c r="A86" s="50"/>
      <c r="B86" s="62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7" t="s">
        <v>1812</v>
      </c>
      <c r="U86" s="53">
        <v>1977</v>
      </c>
      <c r="V86" s="2">
        <v>0.18</v>
      </c>
      <c r="W86" s="52" t="s">
        <v>815</v>
      </c>
    </row>
    <row r="87" spans="1:23" x14ac:dyDescent="0.25">
      <c r="A87" s="50"/>
      <c r="B87" s="62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7" t="s">
        <v>1813</v>
      </c>
      <c r="U87" s="53">
        <v>1976</v>
      </c>
      <c r="V87" s="53">
        <v>7.0000000000000007E-2</v>
      </c>
      <c r="W87" s="52" t="s">
        <v>1679</v>
      </c>
    </row>
    <row r="88" spans="1:23" x14ac:dyDescent="0.25">
      <c r="A88" s="50"/>
      <c r="B88" s="62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2" t="s">
        <v>1813</v>
      </c>
      <c r="U88" s="53">
        <v>1977</v>
      </c>
      <c r="V88" s="53">
        <v>7.0000000000000007E-2</v>
      </c>
      <c r="W88" s="52" t="s">
        <v>1679</v>
      </c>
    </row>
    <row r="89" spans="1:23" x14ac:dyDescent="0.25">
      <c r="A89" s="52" t="s">
        <v>1814</v>
      </c>
      <c r="B89" s="47"/>
      <c r="C89" s="50"/>
      <c r="D89" s="50"/>
      <c r="E89" s="50"/>
      <c r="F89" s="50"/>
      <c r="G89" s="50"/>
      <c r="H89" s="50"/>
      <c r="I89" s="50"/>
      <c r="J89" s="52" t="s">
        <v>1815</v>
      </c>
      <c r="K89" s="50"/>
      <c r="L89" s="52" t="s">
        <v>23</v>
      </c>
      <c r="M89" s="50"/>
      <c r="N89" s="50"/>
      <c r="O89" s="50"/>
      <c r="P89" s="50"/>
      <c r="Q89" s="50"/>
      <c r="R89" s="50"/>
      <c r="S89" s="50"/>
      <c r="T89" s="52" t="s">
        <v>1816</v>
      </c>
      <c r="U89" s="52" t="s">
        <v>267</v>
      </c>
      <c r="V89" s="53">
        <v>0.36</v>
      </c>
      <c r="W89" s="52" t="s">
        <v>30</v>
      </c>
    </row>
    <row r="90" spans="1:23" x14ac:dyDescent="0.25">
      <c r="A90" s="50"/>
      <c r="B90" s="47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2" t="s">
        <v>1817</v>
      </c>
      <c r="U90" s="52" t="s">
        <v>1818</v>
      </c>
      <c r="V90" s="53">
        <v>0.25</v>
      </c>
      <c r="W90" s="52" t="s">
        <v>30</v>
      </c>
    </row>
    <row r="91" spans="1:23" x14ac:dyDescent="0.25">
      <c r="A91" s="50"/>
      <c r="B91" s="47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7" t="s">
        <v>1819</v>
      </c>
      <c r="U91" s="53">
        <v>1969</v>
      </c>
      <c r="V91" s="53">
        <v>0.16</v>
      </c>
      <c r="W91" s="52" t="s">
        <v>463</v>
      </c>
    </row>
    <row r="92" spans="1:23" x14ac:dyDescent="0.25">
      <c r="A92" s="50"/>
      <c r="B92" s="47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2" t="s">
        <v>1820</v>
      </c>
      <c r="U92" s="53">
        <v>1977</v>
      </c>
      <c r="V92" s="53">
        <v>0.12</v>
      </c>
      <c r="W92" s="52" t="s">
        <v>463</v>
      </c>
    </row>
    <row r="93" spans="1:23" x14ac:dyDescent="0.25">
      <c r="A93" s="50"/>
      <c r="B93" s="47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2" t="s">
        <v>1821</v>
      </c>
      <c r="U93" s="53">
        <v>1977</v>
      </c>
      <c r="V93" s="53">
        <v>0.16</v>
      </c>
      <c r="W93" s="52" t="s">
        <v>1679</v>
      </c>
    </row>
    <row r="94" spans="1:23" x14ac:dyDescent="0.25">
      <c r="A94" s="50"/>
      <c r="B94" s="47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7" t="s">
        <v>1822</v>
      </c>
      <c r="U94" s="53">
        <v>1969</v>
      </c>
      <c r="V94" s="53">
        <v>0.08</v>
      </c>
      <c r="W94" s="52" t="s">
        <v>463</v>
      </c>
    </row>
    <row r="95" spans="1:23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2" t="s">
        <v>1823</v>
      </c>
      <c r="U95" s="53">
        <v>1969</v>
      </c>
      <c r="V95" s="53">
        <v>0.2</v>
      </c>
      <c r="W95" s="52" t="s">
        <v>463</v>
      </c>
    </row>
    <row r="96" spans="1:23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7" t="s">
        <v>1824</v>
      </c>
      <c r="U96" s="53">
        <v>1969</v>
      </c>
      <c r="V96" s="53">
        <v>0.12</v>
      </c>
      <c r="W96" s="52" t="s">
        <v>1679</v>
      </c>
    </row>
    <row r="97" spans="1:23" x14ac:dyDescent="0.25">
      <c r="A97" s="50"/>
      <c r="B97" s="47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2" t="s">
        <v>1825</v>
      </c>
      <c r="U97" s="53">
        <v>1969</v>
      </c>
      <c r="V97" s="53">
        <v>0.1</v>
      </c>
      <c r="W97" s="52" t="s">
        <v>463</v>
      </c>
    </row>
    <row r="98" spans="1:23" x14ac:dyDescent="0.25">
      <c r="A98" s="50"/>
      <c r="B98" s="47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7" t="s">
        <v>1826</v>
      </c>
      <c r="U98" s="53">
        <v>1977</v>
      </c>
      <c r="V98" s="53">
        <v>0.06</v>
      </c>
      <c r="W98" s="52" t="s">
        <v>1679</v>
      </c>
    </row>
    <row r="99" spans="1:23" x14ac:dyDescent="0.25">
      <c r="A99" s="50"/>
      <c r="B99" s="47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7" t="s">
        <v>1827</v>
      </c>
      <c r="U99" s="59">
        <v>1977</v>
      </c>
      <c r="V99" s="53">
        <v>0.05</v>
      </c>
      <c r="W99" s="52" t="s">
        <v>1679</v>
      </c>
    </row>
    <row r="100" spans="1:23" x14ac:dyDescent="0.25">
      <c r="A100" s="50"/>
      <c r="B100" s="47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7" t="s">
        <v>1828</v>
      </c>
      <c r="U100" s="53">
        <v>1968</v>
      </c>
      <c r="V100" s="53">
        <v>0.11</v>
      </c>
      <c r="W100" s="52" t="s">
        <v>463</v>
      </c>
    </row>
    <row r="101" spans="1:23" x14ac:dyDescent="0.25">
      <c r="A101" s="50"/>
      <c r="B101" s="47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2" t="s">
        <v>1829</v>
      </c>
      <c r="U101" s="53">
        <v>1977</v>
      </c>
      <c r="V101" s="53">
        <v>0.1</v>
      </c>
      <c r="W101" s="52" t="s">
        <v>1679</v>
      </c>
    </row>
    <row r="102" spans="1:23" x14ac:dyDescent="0.25">
      <c r="A102" s="50"/>
      <c r="B102" s="47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2" t="s">
        <v>1830</v>
      </c>
      <c r="U102" s="53">
        <v>1977</v>
      </c>
      <c r="V102" s="53">
        <v>0.08</v>
      </c>
      <c r="W102" s="52" t="s">
        <v>1679</v>
      </c>
    </row>
    <row r="103" spans="1:23" x14ac:dyDescent="0.25">
      <c r="A103" s="50"/>
      <c r="B103" s="47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2" t="s">
        <v>1831</v>
      </c>
      <c r="U103" s="53">
        <v>1977</v>
      </c>
      <c r="V103" s="53">
        <v>0.12</v>
      </c>
      <c r="W103" s="52" t="s">
        <v>1679</v>
      </c>
    </row>
    <row r="104" spans="1:23" x14ac:dyDescent="0.25">
      <c r="A104" s="50"/>
      <c r="B104" s="47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7" t="s">
        <v>1832</v>
      </c>
      <c r="U104" s="53">
        <v>1977</v>
      </c>
      <c r="V104" s="53">
        <v>0.05</v>
      </c>
      <c r="W104" s="52" t="s">
        <v>382</v>
      </c>
    </row>
    <row r="105" spans="1:23" x14ac:dyDescent="0.25">
      <c r="A105" s="57" t="s">
        <v>1833</v>
      </c>
      <c r="B105" s="47"/>
      <c r="C105" s="50"/>
      <c r="D105" s="50"/>
      <c r="E105" s="50"/>
      <c r="F105" s="50"/>
      <c r="G105" s="50"/>
      <c r="H105" s="50"/>
      <c r="I105" s="50"/>
      <c r="J105" s="52" t="s">
        <v>1834</v>
      </c>
      <c r="K105" s="50"/>
      <c r="L105" s="52" t="s">
        <v>23</v>
      </c>
      <c r="M105" s="50"/>
      <c r="N105" s="50"/>
      <c r="O105" s="50"/>
      <c r="P105" s="50"/>
      <c r="Q105" s="50"/>
      <c r="R105" s="50"/>
      <c r="S105" s="50"/>
      <c r="T105" s="57" t="s">
        <v>1835</v>
      </c>
      <c r="U105" s="57" t="s">
        <v>1818</v>
      </c>
      <c r="V105" s="59">
        <v>0.95</v>
      </c>
      <c r="W105" s="52" t="s">
        <v>270</v>
      </c>
    </row>
    <row r="106" spans="1:23" x14ac:dyDescent="0.25">
      <c r="A106" s="50"/>
      <c r="B106" s="47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2" t="s">
        <v>1836</v>
      </c>
      <c r="U106" s="52" t="s">
        <v>1837</v>
      </c>
      <c r="V106" s="53">
        <v>0.2</v>
      </c>
      <c r="W106" s="52" t="s">
        <v>30</v>
      </c>
    </row>
    <row r="107" spans="1:23" x14ac:dyDescent="0.25">
      <c r="A107" s="50"/>
      <c r="B107" s="47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7" t="s">
        <v>1838</v>
      </c>
      <c r="U107" s="53">
        <v>1969</v>
      </c>
      <c r="V107" s="53">
        <v>0.06</v>
      </c>
      <c r="W107" s="52" t="s">
        <v>463</v>
      </c>
    </row>
    <row r="108" spans="1:23" x14ac:dyDescent="0.25">
      <c r="A108" s="50"/>
      <c r="B108" s="47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7" t="s">
        <v>1839</v>
      </c>
      <c r="U108" s="53">
        <v>1968</v>
      </c>
      <c r="V108" s="53">
        <v>0.06</v>
      </c>
      <c r="W108" s="52" t="s">
        <v>463</v>
      </c>
    </row>
    <row r="109" spans="1:23" x14ac:dyDescent="0.25">
      <c r="A109" s="50"/>
      <c r="B109" s="47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7" t="s">
        <v>1840</v>
      </c>
      <c r="U109" s="53">
        <v>1968</v>
      </c>
      <c r="V109" s="53">
        <v>4.4999999999999998E-2</v>
      </c>
      <c r="W109" s="52" t="s">
        <v>463</v>
      </c>
    </row>
    <row r="110" spans="1:23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7" t="s">
        <v>1841</v>
      </c>
      <c r="U110" s="53">
        <v>1968</v>
      </c>
      <c r="V110" s="52" t="s">
        <v>1842</v>
      </c>
      <c r="W110" s="52" t="s">
        <v>463</v>
      </c>
    </row>
    <row r="111" spans="1:23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2" t="s">
        <v>1843</v>
      </c>
      <c r="U111" s="53">
        <v>1968</v>
      </c>
      <c r="V111" s="53">
        <v>8.5000000000000006E-2</v>
      </c>
      <c r="W111" s="52" t="s">
        <v>463</v>
      </c>
    </row>
    <row r="112" spans="1:23" x14ac:dyDescent="0.25">
      <c r="A112" s="50"/>
      <c r="B112" s="52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2" t="s">
        <v>1844</v>
      </c>
      <c r="U112" s="53">
        <v>1968</v>
      </c>
      <c r="V112" s="53">
        <v>0.08</v>
      </c>
      <c r="W112" s="52" t="s">
        <v>463</v>
      </c>
    </row>
    <row r="113" spans="1:23" x14ac:dyDescent="0.25">
      <c r="A113" s="50"/>
      <c r="B113" s="62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7" t="s">
        <v>1845</v>
      </c>
      <c r="U113" s="53">
        <v>1968</v>
      </c>
      <c r="V113" s="2">
        <v>0.12</v>
      </c>
      <c r="W113" s="52" t="s">
        <v>463</v>
      </c>
    </row>
    <row r="114" spans="1:23" x14ac:dyDescent="0.25">
      <c r="A114" s="50"/>
      <c r="B114" s="62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2" t="s">
        <v>1846</v>
      </c>
      <c r="U114" s="53">
        <v>1968</v>
      </c>
      <c r="V114" s="53">
        <v>0.12</v>
      </c>
      <c r="W114" s="52" t="s">
        <v>463</v>
      </c>
    </row>
    <row r="115" spans="1:23" x14ac:dyDescent="0.25">
      <c r="A115" s="50"/>
      <c r="B115" s="47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2" t="s">
        <v>1847</v>
      </c>
      <c r="U115" s="53">
        <v>1968</v>
      </c>
      <c r="V115" s="53">
        <v>0.06</v>
      </c>
      <c r="W115" s="52" t="s">
        <v>463</v>
      </c>
    </row>
    <row r="116" spans="1:23" x14ac:dyDescent="0.25">
      <c r="A116" s="50"/>
      <c r="B116" s="4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7" t="s">
        <v>1848</v>
      </c>
      <c r="U116" s="53">
        <v>1977</v>
      </c>
      <c r="V116" s="53">
        <v>0.12</v>
      </c>
      <c r="W116" s="52" t="s">
        <v>742</v>
      </c>
    </row>
    <row r="117" spans="1:23" ht="38.25" x14ac:dyDescent="0.25">
      <c r="A117" s="58" t="s">
        <v>1244</v>
      </c>
      <c r="B117" s="64" t="s">
        <v>1849</v>
      </c>
      <c r="C117" s="50"/>
      <c r="D117" s="50"/>
      <c r="E117" s="50"/>
      <c r="F117" s="50"/>
      <c r="G117" s="50"/>
      <c r="H117" s="50"/>
      <c r="I117" s="50"/>
      <c r="J117" s="47" t="s">
        <v>1850</v>
      </c>
      <c r="K117" s="50"/>
      <c r="L117" s="47" t="s">
        <v>22</v>
      </c>
      <c r="M117" s="50"/>
      <c r="N117" s="50"/>
      <c r="O117" s="50"/>
      <c r="P117" s="50"/>
      <c r="Q117" s="50"/>
      <c r="R117" s="50"/>
      <c r="S117" s="50"/>
      <c r="T117" s="58" t="s">
        <v>1851</v>
      </c>
      <c r="U117" s="58" t="s">
        <v>1852</v>
      </c>
      <c r="V117" s="65">
        <v>0.66</v>
      </c>
      <c r="W117" s="47" t="s">
        <v>1853</v>
      </c>
    </row>
    <row r="118" spans="1:23" ht="25.5" x14ac:dyDescent="0.25">
      <c r="A118" s="50"/>
      <c r="B118" s="47"/>
      <c r="C118" s="47" t="s">
        <v>1852</v>
      </c>
      <c r="D118" s="47" t="s">
        <v>1854</v>
      </c>
      <c r="E118" s="2">
        <v>0.56999999999999995</v>
      </c>
      <c r="F118" s="47" t="s">
        <v>1855</v>
      </c>
      <c r="G118" s="2">
        <v>15</v>
      </c>
      <c r="H118" s="47"/>
      <c r="I118" s="2">
        <v>15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" t="s">
        <v>1856</v>
      </c>
      <c r="U118" s="47" t="s">
        <v>1852</v>
      </c>
      <c r="V118" s="2">
        <v>2.5000000000000001E-2</v>
      </c>
      <c r="W118" s="47" t="s">
        <v>552</v>
      </c>
    </row>
    <row r="119" spans="1:23" x14ac:dyDescent="0.25">
      <c r="A119" s="50"/>
      <c r="B119" s="47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47" t="s">
        <v>1857</v>
      </c>
      <c r="U119" s="47" t="s">
        <v>1852</v>
      </c>
      <c r="V119" s="2">
        <v>0.04</v>
      </c>
      <c r="W119" s="47" t="s">
        <v>552</v>
      </c>
    </row>
    <row r="120" spans="1:23" ht="45" x14ac:dyDescent="0.25">
      <c r="A120" s="50"/>
      <c r="B120" s="47"/>
      <c r="C120" s="55"/>
      <c r="D120" s="50"/>
      <c r="E120" s="50"/>
      <c r="F120" s="50"/>
      <c r="G120" s="50"/>
      <c r="H120" s="50"/>
      <c r="I120" s="50"/>
      <c r="J120" s="50"/>
      <c r="K120" s="50"/>
      <c r="L120" s="56"/>
      <c r="M120" s="66" t="s">
        <v>1858</v>
      </c>
      <c r="N120" s="55">
        <v>2018</v>
      </c>
      <c r="O120" s="55">
        <v>0.66</v>
      </c>
      <c r="P120" s="66" t="s">
        <v>1859</v>
      </c>
      <c r="Q120" s="55">
        <v>24</v>
      </c>
      <c r="R120" s="50"/>
      <c r="S120" s="55">
        <v>24</v>
      </c>
      <c r="T120" s="47"/>
      <c r="U120" s="47"/>
      <c r="V120" s="2"/>
      <c r="W120" s="47"/>
    </row>
    <row r="121" spans="1:23" x14ac:dyDescent="0.25">
      <c r="A121" s="47" t="s">
        <v>1860</v>
      </c>
      <c r="B121" s="47"/>
      <c r="C121" s="50"/>
      <c r="D121" s="50"/>
      <c r="E121" s="50"/>
      <c r="F121" s="50"/>
      <c r="G121" s="50"/>
      <c r="H121" s="50"/>
      <c r="I121" s="50"/>
      <c r="J121" s="47" t="s">
        <v>1861</v>
      </c>
      <c r="K121" s="50"/>
      <c r="L121" s="47" t="s">
        <v>1862</v>
      </c>
      <c r="M121" s="50"/>
      <c r="N121" s="50"/>
      <c r="O121" s="50"/>
      <c r="P121" s="50"/>
      <c r="Q121" s="50"/>
      <c r="R121" s="50"/>
      <c r="S121" s="50"/>
      <c r="T121" s="47" t="s">
        <v>1863</v>
      </c>
      <c r="U121" s="50"/>
      <c r="V121" s="50"/>
      <c r="W121" s="50"/>
    </row>
    <row r="122" spans="1:23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47" t="s">
        <v>1864</v>
      </c>
      <c r="U122" s="50"/>
      <c r="V122" s="50"/>
      <c r="W122" s="50"/>
    </row>
    <row r="123" spans="1:23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47" t="s">
        <v>1865</v>
      </c>
      <c r="U123" s="50"/>
      <c r="V123" s="50"/>
      <c r="W123" s="50"/>
    </row>
    <row r="124" spans="1:23" ht="63.75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47" t="s">
        <v>1866</v>
      </c>
      <c r="N124" s="2">
        <v>1957</v>
      </c>
      <c r="O124" s="2">
        <v>0.67</v>
      </c>
      <c r="P124" s="47" t="s">
        <v>1867</v>
      </c>
      <c r="Q124" s="2">
        <v>6</v>
      </c>
      <c r="R124" s="2">
        <v>9</v>
      </c>
      <c r="S124" s="2">
        <v>15</v>
      </c>
      <c r="T124" s="58" t="s">
        <v>1868</v>
      </c>
      <c r="U124" s="2">
        <v>1998</v>
      </c>
      <c r="V124" s="2">
        <v>4.4999999999999998E-2</v>
      </c>
      <c r="W124" s="47" t="s">
        <v>322</v>
      </c>
    </row>
    <row r="125" spans="1:23" ht="38.25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47" t="s">
        <v>1869</v>
      </c>
      <c r="N125" s="2">
        <v>2002</v>
      </c>
      <c r="O125" s="2">
        <v>0.34300000000000003</v>
      </c>
      <c r="P125" s="47" t="s">
        <v>243</v>
      </c>
      <c r="Q125" s="2">
        <v>5</v>
      </c>
      <c r="R125" s="2">
        <v>5</v>
      </c>
      <c r="S125" s="2">
        <v>10</v>
      </c>
      <c r="T125" s="47" t="s">
        <v>1870</v>
      </c>
      <c r="U125" s="2">
        <v>1998</v>
      </c>
      <c r="V125" s="2">
        <v>2.5000000000000001E-2</v>
      </c>
      <c r="W125" s="47" t="s">
        <v>1871</v>
      </c>
    </row>
    <row r="126" spans="1:23" ht="38.25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47" t="s">
        <v>1872</v>
      </c>
      <c r="N126" s="2">
        <v>1957</v>
      </c>
      <c r="O126" s="2">
        <v>0.63700000000000001</v>
      </c>
      <c r="P126" s="47" t="s">
        <v>243</v>
      </c>
      <c r="Q126" s="2">
        <v>3</v>
      </c>
      <c r="R126" s="2">
        <v>9</v>
      </c>
      <c r="S126" s="2">
        <v>12</v>
      </c>
      <c r="T126" s="47" t="s">
        <v>1873</v>
      </c>
      <c r="U126" s="2">
        <v>1998</v>
      </c>
      <c r="V126" s="2">
        <v>2.5000000000000001E-2</v>
      </c>
      <c r="W126" s="47" t="s">
        <v>1871</v>
      </c>
    </row>
    <row r="127" spans="1:23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8" t="s">
        <v>1736</v>
      </c>
      <c r="U127" s="2">
        <v>1998</v>
      </c>
      <c r="V127" s="2">
        <v>0.04</v>
      </c>
      <c r="W127" s="47" t="s">
        <v>1871</v>
      </c>
    </row>
    <row r="128" spans="1:23" x14ac:dyDescent="0.25">
      <c r="A128" s="50"/>
      <c r="B128" s="62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8" t="s">
        <v>1874</v>
      </c>
      <c r="U128" s="2">
        <v>1998</v>
      </c>
      <c r="V128" s="2">
        <v>0.44</v>
      </c>
      <c r="W128" s="47" t="s">
        <v>1058</v>
      </c>
    </row>
    <row r="129" spans="1:23" x14ac:dyDescent="0.25">
      <c r="A129" s="47" t="s">
        <v>1875</v>
      </c>
      <c r="B129" s="62"/>
      <c r="C129" s="50"/>
      <c r="D129" s="50"/>
      <c r="E129" s="50"/>
      <c r="F129" s="50"/>
      <c r="G129" s="50"/>
      <c r="H129" s="50"/>
      <c r="I129" s="50"/>
      <c r="J129" s="47" t="s">
        <v>1876</v>
      </c>
      <c r="K129" s="50"/>
      <c r="L129" s="47" t="s">
        <v>23</v>
      </c>
      <c r="M129" s="50"/>
      <c r="N129" s="50"/>
      <c r="O129" s="50"/>
      <c r="P129" s="50"/>
      <c r="Q129" s="50"/>
      <c r="R129" s="50"/>
      <c r="S129" s="50"/>
      <c r="T129" s="47" t="s">
        <v>1877</v>
      </c>
      <c r="U129" s="47" t="s">
        <v>1763</v>
      </c>
      <c r="V129" s="2">
        <v>0.22500000000000001</v>
      </c>
      <c r="W129" s="47" t="s">
        <v>1764</v>
      </c>
    </row>
    <row r="130" spans="1:23" ht="38.25" x14ac:dyDescent="0.25">
      <c r="A130" s="50"/>
      <c r="B130" s="62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47" t="s">
        <v>1878</v>
      </c>
      <c r="N130" s="2">
        <v>1957</v>
      </c>
      <c r="O130" s="2">
        <v>0.16</v>
      </c>
      <c r="P130" s="47" t="s">
        <v>243</v>
      </c>
      <c r="Q130" s="2">
        <v>6</v>
      </c>
      <c r="R130" s="2">
        <v>4</v>
      </c>
      <c r="S130" s="2">
        <v>10</v>
      </c>
      <c r="T130" s="47" t="s">
        <v>1879</v>
      </c>
      <c r="U130" s="2">
        <v>1957</v>
      </c>
      <c r="V130" s="2">
        <v>2.1999999999999999E-2</v>
      </c>
      <c r="W130" s="47" t="s">
        <v>1679</v>
      </c>
    </row>
    <row r="131" spans="1:23" ht="38.25" x14ac:dyDescent="0.25">
      <c r="A131" s="50"/>
      <c r="B131" s="62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47" t="s">
        <v>1880</v>
      </c>
      <c r="N131" s="2">
        <v>2007</v>
      </c>
      <c r="O131" s="2">
        <v>0.66</v>
      </c>
      <c r="P131" s="47" t="s">
        <v>1881</v>
      </c>
      <c r="Q131" s="2">
        <v>7</v>
      </c>
      <c r="R131" s="47"/>
      <c r="S131" s="2">
        <v>7</v>
      </c>
      <c r="T131" s="47" t="s">
        <v>1882</v>
      </c>
      <c r="U131" s="2">
        <v>1957</v>
      </c>
      <c r="V131" s="2">
        <v>2.5000000000000001E-2</v>
      </c>
      <c r="W131" s="47" t="s">
        <v>1679</v>
      </c>
    </row>
    <row r="132" spans="1:23" ht="38.25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47" t="s">
        <v>1883</v>
      </c>
      <c r="N132" s="2">
        <v>1957</v>
      </c>
      <c r="O132" s="2">
        <v>0.4</v>
      </c>
      <c r="P132" s="47" t="s">
        <v>243</v>
      </c>
      <c r="Q132" s="47"/>
      <c r="R132" s="2">
        <v>11</v>
      </c>
      <c r="S132" s="2">
        <v>11</v>
      </c>
      <c r="T132" s="47" t="s">
        <v>1884</v>
      </c>
      <c r="U132" s="2">
        <v>1957</v>
      </c>
      <c r="V132" s="2">
        <v>2.5000000000000001E-2</v>
      </c>
      <c r="W132" s="47" t="s">
        <v>1679</v>
      </c>
    </row>
    <row r="133" spans="1:23" x14ac:dyDescent="0.25">
      <c r="A133" s="50"/>
      <c r="B133" s="47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47" t="s">
        <v>1885</v>
      </c>
      <c r="U133" s="2">
        <v>1980</v>
      </c>
      <c r="V133" s="2">
        <v>0.06</v>
      </c>
      <c r="W133" s="47" t="s">
        <v>1058</v>
      </c>
    </row>
    <row r="134" spans="1:23" x14ac:dyDescent="0.25">
      <c r="A134" s="47" t="s">
        <v>1245</v>
      </c>
      <c r="B134" s="47"/>
      <c r="C134" s="50"/>
      <c r="D134" s="50"/>
      <c r="E134" s="50"/>
      <c r="F134" s="50"/>
      <c r="G134" s="50"/>
      <c r="H134" s="50"/>
      <c r="I134" s="50"/>
      <c r="J134" s="47" t="s">
        <v>1886</v>
      </c>
      <c r="K134" s="50"/>
      <c r="L134" s="47" t="s">
        <v>23</v>
      </c>
      <c r="M134" s="50"/>
      <c r="N134" s="50"/>
      <c r="O134" s="50"/>
      <c r="P134" s="50"/>
      <c r="Q134" s="50"/>
      <c r="R134" s="50"/>
      <c r="S134" s="50"/>
      <c r="T134" s="47" t="s">
        <v>1887</v>
      </c>
      <c r="U134" s="47" t="s">
        <v>1763</v>
      </c>
      <c r="V134" s="2">
        <v>0.23</v>
      </c>
      <c r="W134" s="47" t="s">
        <v>1764</v>
      </c>
    </row>
    <row r="135" spans="1:23" x14ac:dyDescent="0.25">
      <c r="A135" s="50"/>
      <c r="B135" s="47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8" t="s">
        <v>1711</v>
      </c>
      <c r="U135" s="2">
        <v>1980</v>
      </c>
      <c r="V135" s="2">
        <v>0.18</v>
      </c>
      <c r="W135" s="47" t="s">
        <v>310</v>
      </c>
    </row>
    <row r="136" spans="1:23" ht="25.5" x14ac:dyDescent="0.25">
      <c r="A136" s="50"/>
      <c r="B136" s="47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47" t="s">
        <v>1888</v>
      </c>
      <c r="U136" s="2">
        <v>1982</v>
      </c>
      <c r="V136" s="2">
        <v>0.14000000000000001</v>
      </c>
      <c r="W136" s="47" t="s">
        <v>1679</v>
      </c>
    </row>
    <row r="137" spans="1:23" x14ac:dyDescent="0.25">
      <c r="A137" s="50"/>
      <c r="B137" s="47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47" t="s">
        <v>1889</v>
      </c>
      <c r="U137" s="2">
        <v>1957</v>
      </c>
      <c r="V137" s="2">
        <v>2.5000000000000001E-2</v>
      </c>
      <c r="W137" s="47" t="s">
        <v>945</v>
      </c>
    </row>
    <row r="138" spans="1:23" x14ac:dyDescent="0.25">
      <c r="A138" s="50"/>
      <c r="B138" s="47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47" t="s">
        <v>1890</v>
      </c>
      <c r="U138" s="2">
        <v>2000</v>
      </c>
      <c r="V138" s="2">
        <v>0.14000000000000001</v>
      </c>
      <c r="W138" s="47" t="s">
        <v>1058</v>
      </c>
    </row>
    <row r="139" spans="1:23" ht="102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8" t="s">
        <v>1891</v>
      </c>
      <c r="N139" s="2">
        <v>1957</v>
      </c>
      <c r="O139" s="2">
        <v>0.44</v>
      </c>
      <c r="P139" s="47" t="s">
        <v>1892</v>
      </c>
      <c r="Q139" s="2">
        <v>14</v>
      </c>
      <c r="R139" s="2">
        <v>2</v>
      </c>
      <c r="S139" s="2">
        <v>16</v>
      </c>
      <c r="T139" s="47" t="s">
        <v>1893</v>
      </c>
      <c r="U139" s="2">
        <v>1960</v>
      </c>
      <c r="V139" s="2">
        <v>2.5000000000000001E-2</v>
      </c>
      <c r="W139" s="47" t="s">
        <v>1894</v>
      </c>
    </row>
    <row r="140" spans="1:23" x14ac:dyDescent="0.25">
      <c r="A140" s="47" t="s">
        <v>1246</v>
      </c>
      <c r="B140" s="47"/>
      <c r="C140" s="50"/>
      <c r="D140" s="50"/>
      <c r="E140" s="50"/>
      <c r="F140" s="50"/>
      <c r="G140" s="50"/>
      <c r="H140" s="50"/>
      <c r="I140" s="50"/>
      <c r="J140" s="47" t="s">
        <v>1895</v>
      </c>
      <c r="K140" s="50"/>
      <c r="L140" s="47" t="s">
        <v>1896</v>
      </c>
      <c r="M140" s="50"/>
      <c r="N140" s="50"/>
      <c r="O140" s="50"/>
      <c r="P140" s="50"/>
      <c r="Q140" s="50"/>
      <c r="R140" s="50"/>
      <c r="S140" s="50"/>
      <c r="T140" s="47" t="s">
        <v>1897</v>
      </c>
      <c r="U140" s="47" t="s">
        <v>1763</v>
      </c>
      <c r="V140" s="2">
        <v>0.68</v>
      </c>
      <c r="W140" s="47" t="s">
        <v>1764</v>
      </c>
    </row>
    <row r="141" spans="1:23" x14ac:dyDescent="0.25">
      <c r="A141" s="50"/>
      <c r="B141" s="47"/>
      <c r="C141" s="50"/>
      <c r="D141" s="50"/>
      <c r="E141" s="50"/>
      <c r="F141" s="50"/>
      <c r="G141" s="50"/>
      <c r="H141" s="50"/>
      <c r="I141" s="50"/>
      <c r="J141" s="47"/>
      <c r="K141" s="50"/>
      <c r="L141" s="47" t="s">
        <v>1898</v>
      </c>
      <c r="M141" s="50"/>
      <c r="N141" s="50"/>
      <c r="O141" s="50"/>
      <c r="P141" s="50"/>
      <c r="Q141" s="50"/>
      <c r="R141" s="50"/>
      <c r="S141" s="50"/>
      <c r="T141" s="58" t="s">
        <v>1899</v>
      </c>
      <c r="U141" s="2">
        <v>1984</v>
      </c>
      <c r="V141" s="2">
        <v>0.08</v>
      </c>
      <c r="W141" s="47" t="s">
        <v>993</v>
      </c>
    </row>
    <row r="142" spans="1:23" x14ac:dyDescent="0.25">
      <c r="A142" s="50"/>
      <c r="B142" s="47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8" t="s">
        <v>1900</v>
      </c>
      <c r="U142" s="2">
        <v>1984</v>
      </c>
      <c r="V142" s="2">
        <v>0.08</v>
      </c>
      <c r="W142" s="47" t="s">
        <v>993</v>
      </c>
    </row>
    <row r="143" spans="1:23" x14ac:dyDescent="0.25">
      <c r="A143" s="50"/>
      <c r="B143" s="47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47" t="s">
        <v>1901</v>
      </c>
      <c r="U143" s="2">
        <v>1984</v>
      </c>
      <c r="V143" s="2">
        <v>0.18</v>
      </c>
      <c r="W143" s="47" t="s">
        <v>1902</v>
      </c>
    </row>
    <row r="144" spans="1:23" x14ac:dyDescent="0.25">
      <c r="A144" s="50"/>
      <c r="B144" s="47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8" t="s">
        <v>1903</v>
      </c>
      <c r="U144" s="2">
        <v>1984</v>
      </c>
      <c r="V144" s="2">
        <v>0.18</v>
      </c>
      <c r="W144" s="47" t="s">
        <v>993</v>
      </c>
    </row>
    <row r="145" spans="1:23" x14ac:dyDescent="0.25">
      <c r="A145" s="50"/>
      <c r="B145" s="47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8" t="s">
        <v>1904</v>
      </c>
      <c r="N145" s="2">
        <v>1984</v>
      </c>
      <c r="O145" s="2">
        <v>0.4</v>
      </c>
      <c r="P145" s="47" t="s">
        <v>27</v>
      </c>
      <c r="Q145" s="2">
        <v>1</v>
      </c>
      <c r="R145" s="2">
        <v>8</v>
      </c>
      <c r="S145" s="2">
        <v>9</v>
      </c>
      <c r="T145" s="58" t="s">
        <v>1905</v>
      </c>
      <c r="U145" s="2">
        <v>1984</v>
      </c>
      <c r="V145" s="2">
        <v>3.5000000000000003E-2</v>
      </c>
      <c r="W145" s="47" t="s">
        <v>781</v>
      </c>
    </row>
    <row r="146" spans="1:23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47" t="s">
        <v>1906</v>
      </c>
      <c r="U146" s="2">
        <v>1984</v>
      </c>
      <c r="V146" s="2">
        <v>0.06</v>
      </c>
      <c r="W146" s="47" t="s">
        <v>1894</v>
      </c>
    </row>
    <row r="147" spans="1:23" x14ac:dyDescent="0.25">
      <c r="A147" s="50"/>
      <c r="B147" s="47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47" t="s">
        <v>1907</v>
      </c>
      <c r="U147" s="2">
        <v>1984</v>
      </c>
      <c r="V147" s="2">
        <v>0.18</v>
      </c>
      <c r="W147" s="47" t="s">
        <v>1908</v>
      </c>
    </row>
    <row r="148" spans="1:23" x14ac:dyDescent="0.25">
      <c r="A148" s="50"/>
      <c r="B148" s="47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47" t="s">
        <v>1909</v>
      </c>
      <c r="U148" s="2">
        <v>1977</v>
      </c>
      <c r="V148" s="47" t="s">
        <v>1910</v>
      </c>
      <c r="W148" s="47" t="s">
        <v>1911</v>
      </c>
    </row>
    <row r="149" spans="1:23" x14ac:dyDescent="0.25">
      <c r="A149" s="50"/>
      <c r="B149" s="47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47" t="s">
        <v>1912</v>
      </c>
      <c r="U149" s="2">
        <v>1984</v>
      </c>
      <c r="V149" s="2">
        <v>0.18</v>
      </c>
      <c r="W149" s="47" t="s">
        <v>1902</v>
      </c>
    </row>
    <row r="150" spans="1:23" x14ac:dyDescent="0.25">
      <c r="A150" s="47" t="s">
        <v>1913</v>
      </c>
      <c r="B150" s="47"/>
      <c r="C150" s="50"/>
      <c r="D150" s="50"/>
      <c r="E150" s="50"/>
      <c r="F150" s="50"/>
      <c r="G150" s="50"/>
      <c r="H150" s="50"/>
      <c r="I150" s="50"/>
      <c r="J150" s="47" t="s">
        <v>1914</v>
      </c>
      <c r="K150" s="50"/>
      <c r="L150" s="47" t="s">
        <v>26</v>
      </c>
      <c r="M150" s="50"/>
      <c r="N150" s="50"/>
      <c r="O150" s="50"/>
      <c r="P150" s="50"/>
      <c r="Q150" s="50"/>
      <c r="R150" s="50"/>
      <c r="S150" s="50"/>
      <c r="T150" s="47" t="s">
        <v>1915</v>
      </c>
      <c r="U150" s="47" t="s">
        <v>1763</v>
      </c>
      <c r="V150" s="2">
        <v>0.4</v>
      </c>
      <c r="W150" s="47" t="s">
        <v>1720</v>
      </c>
    </row>
    <row r="151" spans="1:23" x14ac:dyDescent="0.25">
      <c r="A151" s="50"/>
      <c r="B151" s="47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8" t="s">
        <v>1916</v>
      </c>
      <c r="U151" s="2">
        <v>2001</v>
      </c>
      <c r="V151" s="2">
        <v>0.1</v>
      </c>
      <c r="W151" s="47" t="s">
        <v>1917</v>
      </c>
    </row>
    <row r="152" spans="1:23" x14ac:dyDescent="0.25">
      <c r="A152" s="50"/>
      <c r="B152" s="47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47" t="s">
        <v>1918</v>
      </c>
      <c r="U152" s="2">
        <v>1960</v>
      </c>
      <c r="V152" s="2">
        <v>0.2</v>
      </c>
      <c r="W152" s="47" t="s">
        <v>468</v>
      </c>
    </row>
    <row r="153" spans="1:23" ht="25.5" x14ac:dyDescent="0.25">
      <c r="A153" s="50"/>
      <c r="B153" s="47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47" t="s">
        <v>1919</v>
      </c>
      <c r="U153" s="2">
        <v>1960</v>
      </c>
      <c r="V153" s="2">
        <v>0.08</v>
      </c>
      <c r="W153" s="47" t="s">
        <v>468</v>
      </c>
    </row>
    <row r="154" spans="1:23" x14ac:dyDescent="0.25">
      <c r="A154" s="50"/>
      <c r="B154" s="47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8" t="s">
        <v>1920</v>
      </c>
      <c r="U154" s="2">
        <v>2006</v>
      </c>
      <c r="V154" s="2">
        <v>0.12</v>
      </c>
      <c r="W154" s="47" t="s">
        <v>1921</v>
      </c>
    </row>
    <row r="155" spans="1:23" x14ac:dyDescent="0.25">
      <c r="A155" s="47" t="s">
        <v>1922</v>
      </c>
      <c r="B155" s="47"/>
      <c r="C155" s="50"/>
      <c r="D155" s="50"/>
      <c r="E155" s="50"/>
      <c r="F155" s="50"/>
      <c r="G155" s="50"/>
      <c r="H155" s="50"/>
      <c r="I155" s="50"/>
      <c r="J155" s="47" t="s">
        <v>1923</v>
      </c>
      <c r="K155" s="50"/>
      <c r="L155" s="47" t="s">
        <v>1924</v>
      </c>
      <c r="M155" s="50"/>
      <c r="N155" s="50"/>
      <c r="O155" s="50"/>
      <c r="P155" s="50"/>
      <c r="Q155" s="50"/>
      <c r="R155" s="50"/>
      <c r="S155" s="50"/>
      <c r="T155" s="47" t="s">
        <v>1925</v>
      </c>
      <c r="U155" s="47" t="s">
        <v>1926</v>
      </c>
      <c r="V155" s="2">
        <v>1.1499999999999999</v>
      </c>
      <c r="W155" s="47" t="s">
        <v>1764</v>
      </c>
    </row>
    <row r="156" spans="1:23" x14ac:dyDescent="0.25">
      <c r="A156" s="50"/>
      <c r="B156" s="47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47" t="s">
        <v>1927</v>
      </c>
      <c r="U156" s="47" t="s">
        <v>1926</v>
      </c>
      <c r="V156" s="2">
        <v>1.1000000000000001</v>
      </c>
      <c r="W156" s="47" t="s">
        <v>1764</v>
      </c>
    </row>
    <row r="157" spans="1:23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8" t="s">
        <v>1928</v>
      </c>
      <c r="U157" s="2">
        <v>1995</v>
      </c>
      <c r="V157" s="2">
        <v>0.45</v>
      </c>
      <c r="W157" s="47" t="s">
        <v>1929</v>
      </c>
    </row>
    <row r="158" spans="1:23" x14ac:dyDescent="0.25">
      <c r="A158" s="50"/>
      <c r="B158" s="47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8" t="s">
        <v>1930</v>
      </c>
      <c r="N158" s="2">
        <v>1960</v>
      </c>
      <c r="O158" s="2">
        <v>2.2000000000000002</v>
      </c>
      <c r="P158" s="47" t="s">
        <v>243</v>
      </c>
      <c r="Q158" s="2">
        <v>3</v>
      </c>
      <c r="R158" s="2">
        <v>57</v>
      </c>
      <c r="S158" s="2">
        <v>60</v>
      </c>
      <c r="T158" s="58" t="s">
        <v>1931</v>
      </c>
      <c r="U158" s="2">
        <v>1960</v>
      </c>
      <c r="V158" s="2">
        <v>2.5000000000000001E-2</v>
      </c>
      <c r="W158" s="47" t="s">
        <v>1932</v>
      </c>
    </row>
    <row r="159" spans="1:23" ht="25.5" x14ac:dyDescent="0.25">
      <c r="A159" s="50"/>
      <c r="B159" s="4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47" t="s">
        <v>1933</v>
      </c>
      <c r="N159" s="2">
        <v>1960</v>
      </c>
      <c r="O159" s="2">
        <v>0.77</v>
      </c>
      <c r="P159" s="47" t="s">
        <v>243</v>
      </c>
      <c r="Q159" s="2">
        <v>2</v>
      </c>
      <c r="R159" s="2">
        <v>18</v>
      </c>
      <c r="S159" s="2">
        <v>20</v>
      </c>
      <c r="T159" s="47" t="s">
        <v>1934</v>
      </c>
      <c r="U159" s="2">
        <v>1960</v>
      </c>
      <c r="V159" s="2">
        <v>2.3E-2</v>
      </c>
      <c r="W159" s="47" t="s">
        <v>1679</v>
      </c>
    </row>
    <row r="160" spans="1:23" ht="25.5" x14ac:dyDescent="0.25">
      <c r="A160" s="47" t="s">
        <v>1935</v>
      </c>
      <c r="B160" s="47"/>
      <c r="C160" s="50"/>
      <c r="D160" s="50"/>
      <c r="E160" s="50"/>
      <c r="F160" s="50"/>
      <c r="G160" s="50"/>
      <c r="H160" s="50"/>
      <c r="I160" s="50"/>
      <c r="J160" s="47" t="s">
        <v>1936</v>
      </c>
      <c r="K160" s="50"/>
      <c r="L160" s="47" t="s">
        <v>1937</v>
      </c>
      <c r="M160" s="50"/>
      <c r="N160" s="50"/>
      <c r="O160" s="50"/>
      <c r="P160" s="50"/>
      <c r="Q160" s="50"/>
      <c r="R160" s="50"/>
      <c r="S160" s="50"/>
      <c r="T160" s="47" t="s">
        <v>1938</v>
      </c>
      <c r="U160" s="47" t="s">
        <v>1718</v>
      </c>
      <c r="V160" s="2">
        <v>0.3</v>
      </c>
      <c r="W160" s="47" t="s">
        <v>1939</v>
      </c>
    </row>
    <row r="161" spans="1:23" x14ac:dyDescent="0.25">
      <c r="A161" s="50"/>
      <c r="B161" s="47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8" t="s">
        <v>1940</v>
      </c>
      <c r="U161" s="47" t="s">
        <v>237</v>
      </c>
      <c r="V161" s="65">
        <v>0.24</v>
      </c>
      <c r="W161" s="47" t="s">
        <v>275</v>
      </c>
    </row>
    <row r="162" spans="1:23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8" t="s">
        <v>1941</v>
      </c>
      <c r="U162" s="2">
        <v>1972</v>
      </c>
      <c r="V162" s="2">
        <v>0.04</v>
      </c>
      <c r="W162" s="47" t="s">
        <v>463</v>
      </c>
    </row>
    <row r="163" spans="1:23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8" t="s">
        <v>1942</v>
      </c>
      <c r="U163" s="2">
        <v>1972</v>
      </c>
      <c r="V163" s="2">
        <v>0.04</v>
      </c>
      <c r="W163" s="47" t="s">
        <v>463</v>
      </c>
    </row>
    <row r="164" spans="1:23" x14ac:dyDescent="0.25">
      <c r="A164" s="50"/>
      <c r="B164" s="47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8" t="s">
        <v>1943</v>
      </c>
      <c r="U164" s="47"/>
      <c r="V164" s="2">
        <v>0.03</v>
      </c>
      <c r="W164" s="47" t="s">
        <v>1894</v>
      </c>
    </row>
    <row r="165" spans="1:23" x14ac:dyDescent="0.25">
      <c r="A165" s="50"/>
      <c r="B165" s="47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8" t="s">
        <v>1944</v>
      </c>
      <c r="U165" s="2">
        <v>1972</v>
      </c>
      <c r="V165" s="2">
        <v>0.05</v>
      </c>
      <c r="W165" s="47" t="s">
        <v>463</v>
      </c>
    </row>
    <row r="166" spans="1:23" x14ac:dyDescent="0.25">
      <c r="A166" s="50"/>
      <c r="B166" s="47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8" t="s">
        <v>1945</v>
      </c>
      <c r="U166" s="2">
        <v>1995</v>
      </c>
      <c r="V166" s="2">
        <v>0.48</v>
      </c>
      <c r="W166" s="47" t="s">
        <v>1946</v>
      </c>
    </row>
    <row r="167" spans="1:23" x14ac:dyDescent="0.25">
      <c r="A167" s="50"/>
      <c r="B167" s="47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8" t="s">
        <v>1947</v>
      </c>
      <c r="U167" s="2">
        <v>2009</v>
      </c>
      <c r="V167" s="47" t="s">
        <v>1948</v>
      </c>
      <c r="W167" s="47" t="s">
        <v>1949</v>
      </c>
    </row>
    <row r="168" spans="1:23" x14ac:dyDescent="0.25">
      <c r="A168" s="50"/>
      <c r="B168" s="47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8" t="s">
        <v>1950</v>
      </c>
      <c r="U168" s="2">
        <v>2008</v>
      </c>
      <c r="V168" s="47" t="s">
        <v>1951</v>
      </c>
      <c r="W168" s="47" t="s">
        <v>1949</v>
      </c>
    </row>
    <row r="169" spans="1:23" ht="38.25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47" t="s">
        <v>1952</v>
      </c>
      <c r="N169" s="2">
        <v>0.15</v>
      </c>
      <c r="O169" s="2">
        <v>2007</v>
      </c>
      <c r="P169" s="47" t="s">
        <v>1953</v>
      </c>
      <c r="Q169" s="2">
        <v>4</v>
      </c>
      <c r="R169" s="47"/>
      <c r="S169" s="2">
        <v>4</v>
      </c>
      <c r="T169" s="58" t="s">
        <v>1954</v>
      </c>
      <c r="U169" s="2">
        <v>2009</v>
      </c>
      <c r="V169" s="2">
        <v>0.15</v>
      </c>
      <c r="W169" s="47" t="s">
        <v>1949</v>
      </c>
    </row>
    <row r="170" spans="1:23" ht="38.25" x14ac:dyDescent="0.25">
      <c r="A170" s="50"/>
      <c r="B170" s="47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3" t="s">
        <v>1955</v>
      </c>
      <c r="N170" s="3">
        <v>0.04</v>
      </c>
      <c r="O170" s="3">
        <v>2013</v>
      </c>
      <c r="P170" s="3" t="s">
        <v>1956</v>
      </c>
      <c r="Q170" s="3">
        <v>1</v>
      </c>
      <c r="R170" s="3"/>
      <c r="S170" s="67">
        <v>1</v>
      </c>
      <c r="T170" s="3" t="s">
        <v>1957</v>
      </c>
      <c r="U170" s="3">
        <v>2013</v>
      </c>
      <c r="V170" s="3">
        <v>0.03</v>
      </c>
      <c r="W170" s="3" t="s">
        <v>666</v>
      </c>
    </row>
    <row r="171" spans="1:23" ht="25.5" x14ac:dyDescent="0.25">
      <c r="A171" s="50"/>
      <c r="B171" s="47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3" t="s">
        <v>1958</v>
      </c>
      <c r="N171" s="3">
        <v>0.04</v>
      </c>
      <c r="O171" s="3">
        <v>2013</v>
      </c>
      <c r="P171" s="3" t="s">
        <v>1959</v>
      </c>
      <c r="Q171" s="3">
        <v>1</v>
      </c>
      <c r="R171" s="3"/>
      <c r="S171" s="67">
        <v>1</v>
      </c>
      <c r="T171" s="3" t="s">
        <v>1960</v>
      </c>
      <c r="U171" s="3">
        <v>2013</v>
      </c>
      <c r="V171" s="3">
        <v>0.03</v>
      </c>
      <c r="W171" s="3" t="s">
        <v>666</v>
      </c>
    </row>
    <row r="172" spans="1:23" x14ac:dyDescent="0.25">
      <c r="A172" s="47" t="s">
        <v>1961</v>
      </c>
      <c r="B172" s="47"/>
      <c r="C172" s="50"/>
      <c r="D172" s="50"/>
      <c r="E172" s="50"/>
      <c r="F172" s="50"/>
      <c r="G172" s="50"/>
      <c r="H172" s="50"/>
      <c r="I172" s="50"/>
      <c r="J172" s="47" t="s">
        <v>1962</v>
      </c>
      <c r="K172" s="50"/>
      <c r="L172" s="47" t="s">
        <v>22</v>
      </c>
      <c r="M172" s="50"/>
      <c r="N172" s="50"/>
      <c r="O172" s="50"/>
      <c r="P172" s="50"/>
      <c r="Q172" s="50"/>
      <c r="R172" s="50"/>
      <c r="S172" s="50"/>
      <c r="T172" s="47" t="s">
        <v>1963</v>
      </c>
      <c r="U172" s="47" t="s">
        <v>219</v>
      </c>
      <c r="V172" s="2">
        <v>0.95</v>
      </c>
      <c r="W172" s="47" t="s">
        <v>30</v>
      </c>
    </row>
    <row r="173" spans="1:23" ht="25.5" x14ac:dyDescent="0.25">
      <c r="A173" s="50"/>
      <c r="B173" s="47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47" t="s">
        <v>1964</v>
      </c>
      <c r="N173" s="2">
        <v>1974</v>
      </c>
      <c r="O173" s="2">
        <v>1.6</v>
      </c>
      <c r="P173" s="47" t="s">
        <v>243</v>
      </c>
      <c r="Q173" s="2">
        <v>8</v>
      </c>
      <c r="R173" s="2">
        <v>32</v>
      </c>
      <c r="S173" s="2">
        <v>40</v>
      </c>
      <c r="T173" s="47" t="s">
        <v>1965</v>
      </c>
      <c r="U173" s="2">
        <v>1974</v>
      </c>
      <c r="V173" s="2">
        <v>0.03</v>
      </c>
      <c r="W173" s="47" t="s">
        <v>1966</v>
      </c>
    </row>
    <row r="174" spans="1:23" ht="25.5" x14ac:dyDescent="0.25">
      <c r="A174" s="50"/>
      <c r="B174" s="47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47" t="s">
        <v>1967</v>
      </c>
      <c r="N174" s="2">
        <v>1974</v>
      </c>
      <c r="O174" s="2">
        <v>2.5</v>
      </c>
      <c r="P174" s="47" t="s">
        <v>243</v>
      </c>
      <c r="Q174" s="2">
        <v>17</v>
      </c>
      <c r="R174" s="2">
        <v>44</v>
      </c>
      <c r="S174" s="2">
        <v>61</v>
      </c>
      <c r="T174" s="47" t="s">
        <v>1968</v>
      </c>
      <c r="U174" s="2">
        <v>1974</v>
      </c>
      <c r="V174" s="2">
        <v>0.03</v>
      </c>
      <c r="W174" s="47" t="s">
        <v>310</v>
      </c>
    </row>
    <row r="175" spans="1:23" ht="25.5" x14ac:dyDescent="0.25">
      <c r="A175" s="50"/>
      <c r="B175" s="47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47" t="s">
        <v>1969</v>
      </c>
      <c r="N175" s="2">
        <v>2007</v>
      </c>
      <c r="O175" s="2">
        <v>0.15</v>
      </c>
      <c r="P175" s="47" t="s">
        <v>1970</v>
      </c>
      <c r="Q175" s="2">
        <v>4</v>
      </c>
      <c r="R175" s="47"/>
      <c r="S175" s="2">
        <v>4</v>
      </c>
      <c r="T175" s="58" t="s">
        <v>1971</v>
      </c>
      <c r="U175" s="2">
        <v>1987</v>
      </c>
      <c r="V175" s="47" t="s">
        <v>1972</v>
      </c>
      <c r="W175" s="47" t="s">
        <v>1973</v>
      </c>
    </row>
    <row r="176" spans="1:23" ht="25.5" x14ac:dyDescent="0.25">
      <c r="A176" s="50"/>
      <c r="B176" s="47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47" t="s">
        <v>1974</v>
      </c>
      <c r="N176" s="2">
        <v>2007</v>
      </c>
      <c r="O176" s="2">
        <v>0.15</v>
      </c>
      <c r="P176" s="47" t="s">
        <v>1970</v>
      </c>
      <c r="Q176" s="2">
        <v>4</v>
      </c>
      <c r="R176" s="47"/>
      <c r="S176" s="2">
        <v>4</v>
      </c>
      <c r="T176" s="47" t="s">
        <v>1975</v>
      </c>
      <c r="U176" s="2">
        <v>1974</v>
      </c>
      <c r="V176" s="2">
        <v>0.25</v>
      </c>
      <c r="W176" s="47" t="s">
        <v>1976</v>
      </c>
    </row>
    <row r="177" spans="1:23" ht="25.5" x14ac:dyDescent="0.25">
      <c r="A177" s="50"/>
      <c r="B177" s="47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47" t="s">
        <v>1977</v>
      </c>
      <c r="N177" s="2">
        <v>2007</v>
      </c>
      <c r="O177" s="2">
        <v>0.2</v>
      </c>
      <c r="P177" s="47" t="s">
        <v>1978</v>
      </c>
      <c r="Q177" s="2">
        <v>5</v>
      </c>
      <c r="R177" s="47"/>
      <c r="S177" s="2">
        <v>5</v>
      </c>
      <c r="T177" s="47" t="s">
        <v>1979</v>
      </c>
      <c r="U177" s="2">
        <v>1974</v>
      </c>
      <c r="V177" s="2">
        <v>0.22</v>
      </c>
      <c r="W177" s="47" t="s">
        <v>1980</v>
      </c>
    </row>
    <row r="178" spans="1:23" ht="25.5" x14ac:dyDescent="0.25">
      <c r="A178" s="58" t="s">
        <v>1981</v>
      </c>
      <c r="B178" s="47"/>
      <c r="C178" s="50"/>
      <c r="D178" s="50"/>
      <c r="E178" s="50"/>
      <c r="F178" s="50"/>
      <c r="G178" s="50"/>
      <c r="H178" s="50"/>
      <c r="I178" s="50"/>
      <c r="J178" s="58" t="s">
        <v>1982</v>
      </c>
      <c r="K178" s="50"/>
      <c r="L178" s="47" t="s">
        <v>1983</v>
      </c>
      <c r="M178" s="50"/>
      <c r="N178" s="50"/>
      <c r="O178" s="50"/>
      <c r="P178" s="50"/>
      <c r="Q178" s="50"/>
      <c r="R178" s="50"/>
      <c r="S178" s="50"/>
      <c r="T178" s="47" t="s">
        <v>1984</v>
      </c>
      <c r="U178" s="58" t="s">
        <v>1686</v>
      </c>
      <c r="V178" s="65">
        <v>0.48</v>
      </c>
      <c r="W178" s="58" t="s">
        <v>1652</v>
      </c>
    </row>
    <row r="179" spans="1:23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47" t="s">
        <v>1985</v>
      </c>
      <c r="U179" s="2">
        <v>1997</v>
      </c>
      <c r="V179" s="47" t="s">
        <v>1986</v>
      </c>
      <c r="W179" s="47" t="s">
        <v>1987</v>
      </c>
    </row>
    <row r="180" spans="1:23" x14ac:dyDescent="0.25">
      <c r="A180" s="50"/>
      <c r="B180" s="47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47" t="s">
        <v>1988</v>
      </c>
      <c r="U180" s="2">
        <v>1992</v>
      </c>
      <c r="V180" s="47" t="s">
        <v>1989</v>
      </c>
      <c r="W180" s="47" t="s">
        <v>310</v>
      </c>
    </row>
    <row r="181" spans="1:23" ht="25.5" x14ac:dyDescent="0.25">
      <c r="A181" s="50"/>
      <c r="B181" s="47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47" t="s">
        <v>1990</v>
      </c>
      <c r="U181" s="2">
        <v>1996</v>
      </c>
      <c r="V181" s="47" t="s">
        <v>1991</v>
      </c>
      <c r="W181" s="47" t="s">
        <v>1992</v>
      </c>
    </row>
    <row r="182" spans="1:23" x14ac:dyDescent="0.25">
      <c r="A182" s="50"/>
      <c r="B182" s="47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47" t="s">
        <v>1993</v>
      </c>
      <c r="U182" s="2">
        <v>1977</v>
      </c>
      <c r="V182" s="2">
        <v>0.05</v>
      </c>
      <c r="W182" s="47" t="s">
        <v>1679</v>
      </c>
    </row>
    <row r="183" spans="1:23" x14ac:dyDescent="0.25">
      <c r="A183" s="50"/>
      <c r="B183" s="47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47" t="s">
        <v>1994</v>
      </c>
      <c r="U183" s="2">
        <v>1992</v>
      </c>
      <c r="V183" s="2">
        <v>0.14000000000000001</v>
      </c>
      <c r="W183" s="47" t="s">
        <v>310</v>
      </c>
    </row>
    <row r="184" spans="1:23" x14ac:dyDescent="0.25">
      <c r="A184" s="50"/>
      <c r="B184" s="47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47" t="s">
        <v>1995</v>
      </c>
      <c r="U184" s="2">
        <v>1977</v>
      </c>
      <c r="V184" s="2">
        <v>0.22</v>
      </c>
      <c r="W184" s="47" t="s">
        <v>310</v>
      </c>
    </row>
    <row r="185" spans="1:23" x14ac:dyDescent="0.25">
      <c r="A185" s="50"/>
      <c r="B185" s="47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47" t="s">
        <v>1996</v>
      </c>
      <c r="U185" s="2">
        <v>1977</v>
      </c>
      <c r="V185" s="2">
        <v>0.22</v>
      </c>
      <c r="W185" s="47" t="s">
        <v>310</v>
      </c>
    </row>
    <row r="186" spans="1:23" x14ac:dyDescent="0.25">
      <c r="A186" s="50"/>
      <c r="B186" s="47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47" t="s">
        <v>1997</v>
      </c>
      <c r="U186" s="2">
        <v>1977</v>
      </c>
      <c r="V186" s="2">
        <v>0.28000000000000003</v>
      </c>
      <c r="W186" s="47" t="s">
        <v>781</v>
      </c>
    </row>
    <row r="187" spans="1:23" x14ac:dyDescent="0.25">
      <c r="A187" s="50"/>
      <c r="B187" s="47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47" t="s">
        <v>1998</v>
      </c>
      <c r="U187" s="2">
        <v>1977</v>
      </c>
      <c r="V187" s="2">
        <v>0.2</v>
      </c>
      <c r="W187" s="47" t="s">
        <v>781</v>
      </c>
    </row>
    <row r="188" spans="1:23" x14ac:dyDescent="0.25">
      <c r="A188" s="50"/>
      <c r="B188" s="47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47" t="s">
        <v>1998</v>
      </c>
      <c r="U188" s="2">
        <v>1977</v>
      </c>
      <c r="V188" s="2">
        <v>0.16</v>
      </c>
      <c r="W188" s="47" t="s">
        <v>781</v>
      </c>
    </row>
    <row r="189" spans="1:23" x14ac:dyDescent="0.25">
      <c r="A189" s="50"/>
      <c r="B189" s="47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47" t="s">
        <v>1999</v>
      </c>
      <c r="U189" s="2">
        <v>1977</v>
      </c>
      <c r="V189" s="2">
        <v>0.18</v>
      </c>
      <c r="W189" s="47" t="s">
        <v>781</v>
      </c>
    </row>
    <row r="190" spans="1:23" x14ac:dyDescent="0.25">
      <c r="A190" s="50"/>
      <c r="B190" s="47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47" t="s">
        <v>2000</v>
      </c>
      <c r="U190" s="2">
        <v>1977</v>
      </c>
      <c r="V190" s="2">
        <v>0.25</v>
      </c>
      <c r="W190" s="47" t="s">
        <v>781</v>
      </c>
    </row>
    <row r="191" spans="1:23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47" t="s">
        <v>2001</v>
      </c>
      <c r="U191" s="2">
        <v>1977</v>
      </c>
      <c r="V191" s="2">
        <v>0.12</v>
      </c>
      <c r="W191" s="47" t="s">
        <v>1768</v>
      </c>
    </row>
    <row r="192" spans="1:23" x14ac:dyDescent="0.25">
      <c r="A192" s="50"/>
      <c r="B192" s="62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47" t="s">
        <v>2002</v>
      </c>
      <c r="U192" s="2">
        <v>1977</v>
      </c>
      <c r="V192" s="2">
        <v>0.18</v>
      </c>
      <c r="W192" s="47" t="s">
        <v>2003</v>
      </c>
    </row>
    <row r="193" spans="1:23" x14ac:dyDescent="0.25">
      <c r="A193" s="47" t="s">
        <v>2004</v>
      </c>
      <c r="B193" s="62"/>
      <c r="C193" s="50"/>
      <c r="D193" s="50"/>
      <c r="E193" s="50"/>
      <c r="F193" s="50"/>
      <c r="G193" s="50"/>
      <c r="H193" s="50"/>
      <c r="I193" s="50"/>
      <c r="J193" s="47" t="s">
        <v>2005</v>
      </c>
      <c r="K193" s="50"/>
      <c r="L193" s="47" t="s">
        <v>1699</v>
      </c>
      <c r="M193" s="50"/>
      <c r="N193" s="50"/>
      <c r="O193" s="50"/>
      <c r="P193" s="50"/>
      <c r="Q193" s="50"/>
      <c r="R193" s="50"/>
      <c r="S193" s="50"/>
      <c r="T193" s="47" t="s">
        <v>2006</v>
      </c>
      <c r="U193" s="47" t="s">
        <v>1651</v>
      </c>
      <c r="V193" s="2">
        <v>0.34</v>
      </c>
      <c r="W193" s="47" t="s">
        <v>30</v>
      </c>
    </row>
    <row r="194" spans="1:23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47" t="s">
        <v>2007</v>
      </c>
      <c r="U194" s="2">
        <v>1970</v>
      </c>
      <c r="V194" s="2">
        <v>0.2</v>
      </c>
      <c r="W194" s="47" t="s">
        <v>1679</v>
      </c>
    </row>
    <row r="195" spans="1:23" x14ac:dyDescent="0.25">
      <c r="A195" s="50"/>
      <c r="B195" s="47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47" t="s">
        <v>2008</v>
      </c>
      <c r="U195" s="2">
        <v>1977</v>
      </c>
      <c r="V195" s="2">
        <v>0.125</v>
      </c>
      <c r="W195" s="47" t="s">
        <v>1679</v>
      </c>
    </row>
    <row r="196" spans="1:23" x14ac:dyDescent="0.25">
      <c r="A196" s="50"/>
      <c r="B196" s="62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47" t="s">
        <v>2009</v>
      </c>
      <c r="U196" s="2">
        <v>1977</v>
      </c>
      <c r="V196" s="2">
        <v>0.15</v>
      </c>
      <c r="W196" s="47" t="s">
        <v>1679</v>
      </c>
    </row>
    <row r="197" spans="1:23" x14ac:dyDescent="0.25">
      <c r="A197" s="50"/>
      <c r="B197" s="62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47" t="s">
        <v>2010</v>
      </c>
      <c r="U197" s="2">
        <v>1977</v>
      </c>
      <c r="V197" s="2">
        <v>0.09</v>
      </c>
      <c r="W197" s="47" t="s">
        <v>1679</v>
      </c>
    </row>
    <row r="198" spans="1:23" x14ac:dyDescent="0.25">
      <c r="A198" s="50"/>
      <c r="B198" s="62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47" t="s">
        <v>2011</v>
      </c>
      <c r="U198" s="2">
        <v>1977</v>
      </c>
      <c r="V198" s="2">
        <v>0.22</v>
      </c>
      <c r="W198" s="47" t="s">
        <v>310</v>
      </c>
    </row>
    <row r="199" spans="1:23" x14ac:dyDescent="0.25">
      <c r="A199" s="50"/>
      <c r="B199" s="62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47" t="s">
        <v>2012</v>
      </c>
      <c r="U199" s="2">
        <v>1977</v>
      </c>
      <c r="V199" s="2">
        <v>0.12</v>
      </c>
      <c r="W199" s="47" t="s">
        <v>1679</v>
      </c>
    </row>
    <row r="200" spans="1:23" x14ac:dyDescent="0.25">
      <c r="A200" s="50"/>
      <c r="B200" s="62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47" t="s">
        <v>2013</v>
      </c>
      <c r="U200" s="2">
        <v>1977</v>
      </c>
      <c r="V200" s="2">
        <v>0.06</v>
      </c>
      <c r="W200" s="47" t="s">
        <v>468</v>
      </c>
    </row>
    <row r="201" spans="1:23" x14ac:dyDescent="0.25">
      <c r="A201" s="50"/>
      <c r="B201" s="62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47" t="s">
        <v>2014</v>
      </c>
      <c r="U201" s="2">
        <v>1977</v>
      </c>
      <c r="V201" s="2">
        <v>7.0000000000000007E-2</v>
      </c>
      <c r="W201" s="47" t="s">
        <v>468</v>
      </c>
    </row>
    <row r="202" spans="1:23" ht="25.5" x14ac:dyDescent="0.25">
      <c r="A202" s="50"/>
      <c r="B202" s="62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47" t="s">
        <v>2015</v>
      </c>
      <c r="U202" s="2">
        <v>1977</v>
      </c>
      <c r="V202" s="2">
        <v>4.4999999999999998E-2</v>
      </c>
      <c r="W202" s="47" t="s">
        <v>468</v>
      </c>
    </row>
    <row r="203" spans="1:23" x14ac:dyDescent="0.25">
      <c r="A203" s="50"/>
      <c r="B203" s="47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47" t="s">
        <v>2016</v>
      </c>
      <c r="U203" s="2">
        <v>1977</v>
      </c>
      <c r="V203" s="2">
        <v>0.13</v>
      </c>
      <c r="W203" s="47" t="s">
        <v>2017</v>
      </c>
    </row>
    <row r="204" spans="1:23" ht="25.5" x14ac:dyDescent="0.25">
      <c r="A204" s="47" t="s">
        <v>2018</v>
      </c>
      <c r="B204" s="47"/>
      <c r="C204" s="50"/>
      <c r="D204" s="50"/>
      <c r="E204" s="50"/>
      <c r="F204" s="50"/>
      <c r="G204" s="50"/>
      <c r="H204" s="50"/>
      <c r="I204" s="50"/>
      <c r="J204" s="47" t="s">
        <v>2019</v>
      </c>
      <c r="K204" s="50"/>
      <c r="L204" s="47" t="s">
        <v>2020</v>
      </c>
      <c r="M204" s="50"/>
      <c r="N204" s="50"/>
      <c r="O204" s="50"/>
      <c r="P204" s="50"/>
      <c r="Q204" s="50"/>
      <c r="R204" s="50"/>
      <c r="S204" s="50"/>
      <c r="T204" s="47" t="s">
        <v>2021</v>
      </c>
      <c r="U204" s="47" t="s">
        <v>1686</v>
      </c>
      <c r="V204" s="2">
        <v>0.43</v>
      </c>
      <c r="W204" s="47" t="s">
        <v>1652</v>
      </c>
    </row>
    <row r="205" spans="1:23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47" t="s">
        <v>2022</v>
      </c>
      <c r="U205" s="47" t="s">
        <v>2023</v>
      </c>
      <c r="V205" s="2">
        <v>1.66</v>
      </c>
      <c r="W205" s="47" t="s">
        <v>275</v>
      </c>
    </row>
    <row r="206" spans="1:23" ht="38.25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47" t="s">
        <v>2024</v>
      </c>
      <c r="N206" s="2">
        <v>2002</v>
      </c>
      <c r="O206" s="2">
        <v>0.22</v>
      </c>
      <c r="P206" s="47" t="s">
        <v>1881</v>
      </c>
      <c r="Q206" s="2">
        <v>4</v>
      </c>
      <c r="R206" s="2">
        <v>1</v>
      </c>
      <c r="S206" s="2">
        <v>5</v>
      </c>
      <c r="T206" s="47" t="s">
        <v>2025</v>
      </c>
      <c r="U206" s="2">
        <v>1960</v>
      </c>
      <c r="V206" s="2">
        <v>0.25</v>
      </c>
      <c r="W206" s="47" t="s">
        <v>1679</v>
      </c>
    </row>
    <row r="207" spans="1:23" x14ac:dyDescent="0.25">
      <c r="A207" s="50"/>
      <c r="B207" s="62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47" t="s">
        <v>2026</v>
      </c>
      <c r="U207" s="47"/>
      <c r="V207" s="2">
        <v>0.06</v>
      </c>
      <c r="W207" s="47"/>
    </row>
    <row r="208" spans="1:23" ht="25.5" x14ac:dyDescent="0.25">
      <c r="A208" s="50"/>
      <c r="B208" s="62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47" t="s">
        <v>2027</v>
      </c>
      <c r="N208" s="2">
        <v>1968</v>
      </c>
      <c r="O208" s="2">
        <v>0.13</v>
      </c>
      <c r="P208" s="47" t="s">
        <v>2028</v>
      </c>
      <c r="Q208" s="2">
        <v>6</v>
      </c>
      <c r="R208" s="2">
        <v>2</v>
      </c>
      <c r="S208" s="2">
        <v>8</v>
      </c>
      <c r="T208" s="47" t="s">
        <v>2029</v>
      </c>
      <c r="U208" s="2">
        <v>1998</v>
      </c>
      <c r="V208" s="2">
        <v>0.05</v>
      </c>
      <c r="W208" s="47" t="s">
        <v>2030</v>
      </c>
    </row>
    <row r="209" spans="1:23" x14ac:dyDescent="0.25">
      <c r="A209" s="50"/>
      <c r="B209" s="62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8" t="s">
        <v>2031</v>
      </c>
      <c r="U209" s="2">
        <v>1995</v>
      </c>
      <c r="V209" s="47" t="s">
        <v>2032</v>
      </c>
      <c r="W209" s="47" t="s">
        <v>2033</v>
      </c>
    </row>
    <row r="210" spans="1:23" x14ac:dyDescent="0.25">
      <c r="A210" s="50"/>
      <c r="B210" s="62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8" t="s">
        <v>2034</v>
      </c>
      <c r="U210" s="2">
        <v>1988</v>
      </c>
      <c r="V210" s="47" t="s">
        <v>1991</v>
      </c>
      <c r="W210" s="47" t="s">
        <v>382</v>
      </c>
    </row>
    <row r="211" spans="1:23" x14ac:dyDescent="0.25">
      <c r="A211" s="50"/>
      <c r="B211" s="47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8" t="s">
        <v>2035</v>
      </c>
      <c r="U211" s="2">
        <v>2009</v>
      </c>
      <c r="V211" s="47" t="s">
        <v>2036</v>
      </c>
      <c r="W211" s="47" t="s">
        <v>2037</v>
      </c>
    </row>
    <row r="212" spans="1:23" x14ac:dyDescent="0.25">
      <c r="A212" s="50"/>
      <c r="B212" s="47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8" t="s">
        <v>1916</v>
      </c>
      <c r="U212" s="2">
        <v>2001</v>
      </c>
      <c r="V212" s="2">
        <v>0.25</v>
      </c>
      <c r="W212" s="47" t="s">
        <v>1917</v>
      </c>
    </row>
    <row r="213" spans="1:23" x14ac:dyDescent="0.25">
      <c r="A213" s="50"/>
      <c r="B213" s="47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8" t="s">
        <v>2038</v>
      </c>
      <c r="U213" s="2">
        <v>1988</v>
      </c>
      <c r="V213" s="2">
        <v>0.03</v>
      </c>
      <c r="W213" s="47" t="s">
        <v>1932</v>
      </c>
    </row>
    <row r="214" spans="1:23" x14ac:dyDescent="0.25">
      <c r="A214" s="50"/>
      <c r="B214" s="47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8" t="s">
        <v>2039</v>
      </c>
      <c r="U214" s="2">
        <v>1968</v>
      </c>
      <c r="V214" s="47" t="s">
        <v>1948</v>
      </c>
      <c r="W214" s="47" t="s">
        <v>2040</v>
      </c>
    </row>
    <row r="215" spans="1:23" x14ac:dyDescent="0.25">
      <c r="A215" s="47" t="s">
        <v>2041</v>
      </c>
      <c r="B215" s="50"/>
      <c r="C215" s="50"/>
      <c r="D215" s="50"/>
      <c r="E215" s="50"/>
      <c r="F215" s="50"/>
      <c r="G215" s="50"/>
      <c r="H215" s="50"/>
      <c r="I215" s="50"/>
      <c r="J215" s="47" t="s">
        <v>2042</v>
      </c>
      <c r="K215" s="50"/>
      <c r="L215" s="47" t="s">
        <v>23</v>
      </c>
      <c r="M215" s="50"/>
      <c r="N215" s="50"/>
      <c r="O215" s="50"/>
      <c r="P215" s="50"/>
      <c r="Q215" s="50"/>
      <c r="R215" s="50"/>
      <c r="S215" s="50"/>
      <c r="T215" s="47" t="s">
        <v>2043</v>
      </c>
      <c r="U215" s="47" t="s">
        <v>1651</v>
      </c>
      <c r="V215" s="2">
        <v>0.9</v>
      </c>
      <c r="W215" s="47" t="s">
        <v>30</v>
      </c>
    </row>
    <row r="216" spans="1:23" x14ac:dyDescent="0.25">
      <c r="A216" s="50"/>
      <c r="B216" s="47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8" t="s">
        <v>2044</v>
      </c>
      <c r="U216" s="2">
        <v>1977</v>
      </c>
      <c r="V216" s="2">
        <v>0.12</v>
      </c>
      <c r="W216" s="47" t="s">
        <v>1679</v>
      </c>
    </row>
    <row r="217" spans="1:23" x14ac:dyDescent="0.25">
      <c r="A217" s="50"/>
      <c r="B217" s="62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8" t="s">
        <v>1944</v>
      </c>
      <c r="U217" s="2">
        <v>1977</v>
      </c>
      <c r="V217" s="2">
        <v>0.25</v>
      </c>
      <c r="W217" s="47" t="s">
        <v>815</v>
      </c>
    </row>
    <row r="218" spans="1:23" x14ac:dyDescent="0.25">
      <c r="A218" s="50"/>
      <c r="B218" s="62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8" t="s">
        <v>2045</v>
      </c>
      <c r="U218" s="2">
        <v>1977</v>
      </c>
      <c r="V218" s="2">
        <v>0.35</v>
      </c>
      <c r="W218" s="47" t="s">
        <v>1768</v>
      </c>
    </row>
    <row r="219" spans="1:23" x14ac:dyDescent="0.25">
      <c r="A219" s="50"/>
      <c r="B219" s="62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8" t="s">
        <v>2045</v>
      </c>
      <c r="U219" s="2">
        <v>1977</v>
      </c>
      <c r="V219" s="2">
        <v>0.2</v>
      </c>
      <c r="W219" s="47" t="s">
        <v>1768</v>
      </c>
    </row>
    <row r="220" spans="1:23" x14ac:dyDescent="0.25">
      <c r="A220" s="50"/>
      <c r="B220" s="47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8" t="s">
        <v>2046</v>
      </c>
      <c r="U220" s="2">
        <v>1977</v>
      </c>
      <c r="V220" s="2">
        <v>0.05</v>
      </c>
      <c r="W220" s="47" t="s">
        <v>1768</v>
      </c>
    </row>
    <row r="221" spans="1:23" ht="25.5" x14ac:dyDescent="0.25">
      <c r="A221" s="50"/>
      <c r="B221" s="47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8" t="s">
        <v>2047</v>
      </c>
      <c r="U221" s="2">
        <v>1995</v>
      </c>
      <c r="V221" s="47" t="s">
        <v>1986</v>
      </c>
      <c r="W221" s="47" t="s">
        <v>2048</v>
      </c>
    </row>
    <row r="222" spans="1:23" x14ac:dyDescent="0.25">
      <c r="A222" s="50"/>
      <c r="B222" s="47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8" t="s">
        <v>1944</v>
      </c>
      <c r="U222" s="2">
        <v>1977</v>
      </c>
      <c r="V222" s="2">
        <v>0.25</v>
      </c>
      <c r="W222" s="47" t="s">
        <v>2049</v>
      </c>
    </row>
    <row r="223" spans="1:23" x14ac:dyDescent="0.25">
      <c r="A223" s="50"/>
      <c r="B223" s="47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8" t="s">
        <v>2050</v>
      </c>
      <c r="U223" s="47">
        <v>1969</v>
      </c>
      <c r="V223" s="2">
        <v>0.125</v>
      </c>
      <c r="W223" s="3" t="s">
        <v>2051</v>
      </c>
    </row>
    <row r="224" spans="1:23" x14ac:dyDescent="0.25">
      <c r="A224" s="47" t="s">
        <v>2052</v>
      </c>
      <c r="B224" s="50"/>
      <c r="C224" s="50"/>
      <c r="D224" s="50"/>
      <c r="E224" s="50"/>
      <c r="F224" s="50"/>
      <c r="G224" s="50"/>
      <c r="H224" s="50"/>
      <c r="I224" s="50"/>
      <c r="J224" s="47" t="s">
        <v>2053</v>
      </c>
      <c r="K224" s="50"/>
      <c r="L224" s="47" t="s">
        <v>26</v>
      </c>
      <c r="M224" s="50"/>
      <c r="N224" s="50"/>
      <c r="O224" s="50"/>
      <c r="P224" s="50"/>
      <c r="Q224" s="50"/>
      <c r="R224" s="50"/>
      <c r="S224" s="50"/>
      <c r="T224" s="47" t="s">
        <v>2054</v>
      </c>
      <c r="U224" s="47" t="s">
        <v>1786</v>
      </c>
      <c r="V224" s="2">
        <v>0.3</v>
      </c>
      <c r="W224" s="47" t="s">
        <v>1720</v>
      </c>
    </row>
    <row r="225" spans="1:23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8" t="s">
        <v>2055</v>
      </c>
      <c r="U225" s="47" t="s">
        <v>268</v>
      </c>
      <c r="V225" s="65">
        <v>0.6</v>
      </c>
      <c r="W225" s="47" t="s">
        <v>275</v>
      </c>
    </row>
    <row r="226" spans="1:23" x14ac:dyDescent="0.25">
      <c r="A226" s="50"/>
      <c r="B226" s="47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8" t="s">
        <v>2056</v>
      </c>
      <c r="U226" s="2">
        <v>1976</v>
      </c>
      <c r="V226" s="2">
        <v>0.11</v>
      </c>
      <c r="W226" s="47" t="s">
        <v>2049</v>
      </c>
    </row>
    <row r="227" spans="1:23" x14ac:dyDescent="0.25">
      <c r="A227" s="50"/>
      <c r="B227" s="62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8" t="s">
        <v>2056</v>
      </c>
      <c r="U227" s="2">
        <v>1976</v>
      </c>
      <c r="V227" s="2">
        <v>0.13</v>
      </c>
      <c r="W227" s="47" t="s">
        <v>2049</v>
      </c>
    </row>
    <row r="228" spans="1:23" x14ac:dyDescent="0.25">
      <c r="A228" s="50"/>
      <c r="B228" s="62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8" t="s">
        <v>2057</v>
      </c>
      <c r="U228" s="2">
        <v>1975</v>
      </c>
      <c r="V228" s="2">
        <v>0.06</v>
      </c>
      <c r="W228" s="47" t="s">
        <v>2049</v>
      </c>
    </row>
    <row r="229" spans="1:23" x14ac:dyDescent="0.25">
      <c r="A229" s="50"/>
      <c r="B229" s="62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8" t="s">
        <v>2058</v>
      </c>
      <c r="U229" s="2">
        <v>1977</v>
      </c>
      <c r="V229" s="2">
        <v>0.05</v>
      </c>
      <c r="W229" s="47" t="s">
        <v>2049</v>
      </c>
    </row>
    <row r="230" spans="1:23" x14ac:dyDescent="0.25">
      <c r="A230" s="50"/>
      <c r="B230" s="62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8" t="s">
        <v>2059</v>
      </c>
      <c r="U230" s="2">
        <v>1976</v>
      </c>
      <c r="V230" s="2">
        <v>0.05</v>
      </c>
      <c r="W230" s="47" t="s">
        <v>2049</v>
      </c>
    </row>
    <row r="231" spans="1:23" x14ac:dyDescent="0.25">
      <c r="A231" s="50"/>
      <c r="B231" s="62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8" t="s">
        <v>2060</v>
      </c>
      <c r="U231" s="2">
        <v>1977</v>
      </c>
      <c r="V231" s="2" t="s">
        <v>2061</v>
      </c>
      <c r="W231" s="47" t="s">
        <v>2049</v>
      </c>
    </row>
    <row r="232" spans="1:23" x14ac:dyDescent="0.25">
      <c r="A232" s="50"/>
      <c r="B232" s="62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8" t="s">
        <v>2062</v>
      </c>
      <c r="U232" s="2">
        <v>1976</v>
      </c>
      <c r="V232" s="2">
        <v>7.0000000000000007E-2</v>
      </c>
      <c r="W232" s="47" t="s">
        <v>2049</v>
      </c>
    </row>
    <row r="233" spans="1:23" x14ac:dyDescent="0.25">
      <c r="A233" s="50"/>
      <c r="B233" s="47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8" t="s">
        <v>2063</v>
      </c>
      <c r="U233" s="2">
        <v>1977</v>
      </c>
      <c r="V233" s="2">
        <v>0.15</v>
      </c>
      <c r="W233" s="47" t="s">
        <v>1058</v>
      </c>
    </row>
    <row r="234" spans="1:23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8" t="s">
        <v>2064</v>
      </c>
      <c r="U234" s="2">
        <v>1977</v>
      </c>
      <c r="V234" s="2">
        <v>0.16</v>
      </c>
      <c r="W234" s="47" t="s">
        <v>2049</v>
      </c>
    </row>
    <row r="235" spans="1:23" ht="25.5" x14ac:dyDescent="0.25">
      <c r="A235" s="47" t="s">
        <v>2065</v>
      </c>
      <c r="B235" s="47"/>
      <c r="C235" s="50"/>
      <c r="D235" s="50"/>
      <c r="E235" s="50"/>
      <c r="F235" s="50"/>
      <c r="G235" s="50"/>
      <c r="H235" s="50"/>
      <c r="I235" s="50"/>
      <c r="J235" s="47" t="s">
        <v>2066</v>
      </c>
      <c r="K235" s="50"/>
      <c r="L235" s="47" t="s">
        <v>2067</v>
      </c>
      <c r="M235" s="50"/>
      <c r="N235" s="50"/>
      <c r="O235" s="50"/>
      <c r="P235" s="50"/>
      <c r="Q235" s="50"/>
      <c r="R235" s="50"/>
      <c r="S235" s="50"/>
      <c r="T235" s="47" t="s">
        <v>2068</v>
      </c>
      <c r="U235" s="47" t="s">
        <v>1670</v>
      </c>
      <c r="V235" s="2">
        <v>0.28000000000000003</v>
      </c>
      <c r="W235" s="47" t="s">
        <v>786</v>
      </c>
    </row>
    <row r="236" spans="1:23" ht="25.5" x14ac:dyDescent="0.25">
      <c r="A236" s="47" t="s">
        <v>2069</v>
      </c>
      <c r="B236" s="47"/>
      <c r="C236" s="50"/>
      <c r="D236" s="47" t="s">
        <v>2070</v>
      </c>
      <c r="E236" s="50">
        <v>0.11</v>
      </c>
      <c r="F236" s="50" t="s">
        <v>236</v>
      </c>
      <c r="G236" s="50">
        <v>4</v>
      </c>
      <c r="H236" s="50"/>
      <c r="I236" s="50">
        <v>4</v>
      </c>
      <c r="J236" s="47" t="s">
        <v>2071</v>
      </c>
      <c r="K236" s="50"/>
      <c r="L236" s="47" t="s">
        <v>22</v>
      </c>
      <c r="M236" s="50"/>
      <c r="N236" s="50"/>
      <c r="O236" s="50"/>
      <c r="P236" s="50"/>
      <c r="Q236" s="50"/>
      <c r="R236" s="50"/>
      <c r="S236" s="50"/>
      <c r="T236" s="47" t="s">
        <v>2072</v>
      </c>
      <c r="U236" s="47" t="s">
        <v>2073</v>
      </c>
      <c r="V236" s="2">
        <v>0.32</v>
      </c>
      <c r="W236" s="47" t="s">
        <v>1573</v>
      </c>
    </row>
    <row r="237" spans="1:23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8" t="s">
        <v>2074</v>
      </c>
      <c r="U237" s="2">
        <v>1976</v>
      </c>
      <c r="V237" s="2">
        <v>0.13</v>
      </c>
      <c r="W237" s="47" t="s">
        <v>1742</v>
      </c>
    </row>
    <row r="238" spans="1:23" x14ac:dyDescent="0.25">
      <c r="A238" s="50"/>
      <c r="B238" s="62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8" t="s">
        <v>2075</v>
      </c>
      <c r="U238" s="2">
        <v>1976</v>
      </c>
      <c r="V238" s="2">
        <v>0.09</v>
      </c>
      <c r="W238" s="47" t="s">
        <v>1742</v>
      </c>
    </row>
    <row r="239" spans="1:23" x14ac:dyDescent="0.25">
      <c r="A239" s="50"/>
      <c r="B239" s="62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8" t="s">
        <v>2076</v>
      </c>
      <c r="N239" s="2">
        <v>1955</v>
      </c>
      <c r="O239" s="2">
        <v>0.28000000000000003</v>
      </c>
      <c r="P239" s="47" t="s">
        <v>243</v>
      </c>
      <c r="Q239" s="2">
        <v>2</v>
      </c>
      <c r="R239" s="2">
        <v>7</v>
      </c>
      <c r="S239" s="2">
        <v>9</v>
      </c>
      <c r="T239" s="58" t="s">
        <v>2077</v>
      </c>
      <c r="U239" s="2">
        <v>1983</v>
      </c>
      <c r="V239" s="2">
        <v>0.03</v>
      </c>
      <c r="W239" s="47" t="s">
        <v>463</v>
      </c>
    </row>
    <row r="240" spans="1:23" x14ac:dyDescent="0.25">
      <c r="A240" s="50"/>
      <c r="B240" s="47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8" t="s">
        <v>2078</v>
      </c>
      <c r="U240" s="47"/>
      <c r="V240" s="47"/>
      <c r="W240" s="47" t="s">
        <v>2079</v>
      </c>
    </row>
    <row r="241" spans="1:23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8" t="s">
        <v>2080</v>
      </c>
      <c r="U241" s="47"/>
      <c r="V241" s="47" t="s">
        <v>839</v>
      </c>
      <c r="W241" s="47" t="s">
        <v>1894</v>
      </c>
    </row>
    <row r="242" spans="1:23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8" t="s">
        <v>2081</v>
      </c>
      <c r="U242" s="47"/>
      <c r="V242" s="47" t="s">
        <v>839</v>
      </c>
      <c r="W242" s="47" t="s">
        <v>1894</v>
      </c>
    </row>
    <row r="243" spans="1:23" ht="25.5" x14ac:dyDescent="0.25">
      <c r="A243" s="47" t="s">
        <v>2082</v>
      </c>
      <c r="B243" s="64" t="s">
        <v>2083</v>
      </c>
      <c r="C243" s="50"/>
      <c r="D243" s="50"/>
      <c r="E243" s="50"/>
      <c r="F243" s="50"/>
      <c r="G243" s="50"/>
      <c r="H243" s="50"/>
      <c r="I243" s="50"/>
      <c r="J243" s="47" t="s">
        <v>2084</v>
      </c>
      <c r="K243" s="50"/>
      <c r="L243" s="47" t="s">
        <v>22</v>
      </c>
      <c r="M243" s="50"/>
      <c r="N243" s="50"/>
      <c r="O243" s="50"/>
      <c r="P243" s="50"/>
      <c r="Q243" s="50"/>
      <c r="R243" s="50"/>
      <c r="S243" s="50"/>
      <c r="T243" s="47" t="s">
        <v>2085</v>
      </c>
      <c r="U243" s="47" t="s">
        <v>237</v>
      </c>
      <c r="V243" s="2">
        <v>2.8</v>
      </c>
      <c r="W243" s="47" t="s">
        <v>270</v>
      </c>
    </row>
    <row r="244" spans="1:23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47" t="s">
        <v>2086</v>
      </c>
      <c r="U244" s="47" t="s">
        <v>2087</v>
      </c>
      <c r="V244" s="2">
        <v>0.37</v>
      </c>
      <c r="W244" s="47" t="s">
        <v>270</v>
      </c>
    </row>
    <row r="245" spans="1:23" x14ac:dyDescent="0.25">
      <c r="A245" s="50"/>
      <c r="B245" s="47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47" t="s">
        <v>2088</v>
      </c>
      <c r="U245" s="47" t="s">
        <v>2087</v>
      </c>
      <c r="V245" s="2">
        <v>0.37</v>
      </c>
      <c r="W245" s="47" t="s">
        <v>270</v>
      </c>
    </row>
    <row r="246" spans="1:23" x14ac:dyDescent="0.25">
      <c r="A246" s="50"/>
      <c r="B246" s="62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8" t="s">
        <v>2089</v>
      </c>
      <c r="U246" s="2">
        <v>1990</v>
      </c>
      <c r="V246" s="2">
        <v>0.16</v>
      </c>
      <c r="W246" s="47" t="s">
        <v>2090</v>
      </c>
    </row>
    <row r="247" spans="1:23" x14ac:dyDescent="0.25">
      <c r="A247" s="50"/>
      <c r="B247" s="62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8" t="s">
        <v>2091</v>
      </c>
      <c r="U247" s="2">
        <v>1990</v>
      </c>
      <c r="V247" s="2">
        <v>0.21</v>
      </c>
      <c r="W247" s="47" t="s">
        <v>2090</v>
      </c>
    </row>
    <row r="248" spans="1:23" x14ac:dyDescent="0.25">
      <c r="A248" s="50"/>
      <c r="B248" s="62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47" t="s">
        <v>2092</v>
      </c>
      <c r="U248" s="2">
        <v>1990</v>
      </c>
      <c r="V248" s="2">
        <v>0.06</v>
      </c>
      <c r="W248" s="47" t="s">
        <v>2090</v>
      </c>
    </row>
    <row r="249" spans="1:23" x14ac:dyDescent="0.25">
      <c r="A249" s="50"/>
      <c r="B249" s="62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8" t="s">
        <v>2093</v>
      </c>
      <c r="U249" s="2">
        <v>1992</v>
      </c>
      <c r="V249" s="2">
        <v>7.0000000000000007E-2</v>
      </c>
      <c r="W249" s="47" t="s">
        <v>342</v>
      </c>
    </row>
    <row r="250" spans="1:23" x14ac:dyDescent="0.25">
      <c r="A250" s="50"/>
      <c r="B250" s="62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47" t="s">
        <v>2094</v>
      </c>
      <c r="U250" s="2">
        <v>1992</v>
      </c>
      <c r="V250" s="2">
        <v>0.04</v>
      </c>
      <c r="W250" s="47" t="s">
        <v>342</v>
      </c>
    </row>
    <row r="251" spans="1:23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8" t="s">
        <v>2095</v>
      </c>
      <c r="U251" s="2">
        <v>1993</v>
      </c>
      <c r="V251" s="2">
        <v>0.21</v>
      </c>
      <c r="W251" s="47" t="s">
        <v>342</v>
      </c>
    </row>
    <row r="252" spans="1:23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8" t="s">
        <v>2096</v>
      </c>
      <c r="U252" s="2">
        <v>1993</v>
      </c>
      <c r="V252" s="2">
        <v>0.1</v>
      </c>
      <c r="W252" s="47" t="s">
        <v>2097</v>
      </c>
    </row>
    <row r="253" spans="1:23" x14ac:dyDescent="0.25">
      <c r="A253" s="50"/>
      <c r="B253" s="62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8" t="s">
        <v>2098</v>
      </c>
      <c r="U253" s="2">
        <v>1994</v>
      </c>
      <c r="V253" s="2">
        <v>0.21</v>
      </c>
      <c r="W253" s="47" t="s">
        <v>2099</v>
      </c>
    </row>
    <row r="254" spans="1:23" x14ac:dyDescent="0.25">
      <c r="A254" s="50"/>
      <c r="B254" s="62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8" t="s">
        <v>2100</v>
      </c>
      <c r="U254" s="2">
        <v>1994</v>
      </c>
      <c r="V254" s="2">
        <v>0.14000000000000001</v>
      </c>
      <c r="W254" s="47" t="s">
        <v>2097</v>
      </c>
    </row>
    <row r="255" spans="1:23" x14ac:dyDescent="0.25">
      <c r="A255" s="50"/>
      <c r="B255" s="62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8" t="s">
        <v>2101</v>
      </c>
      <c r="U255" s="2">
        <v>1994</v>
      </c>
      <c r="V255" s="2">
        <v>0.06</v>
      </c>
      <c r="W255" s="47" t="s">
        <v>2099</v>
      </c>
    </row>
    <row r="256" spans="1:23" x14ac:dyDescent="0.25">
      <c r="A256" s="50"/>
      <c r="B256" s="47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8" t="s">
        <v>2102</v>
      </c>
      <c r="U256" s="2">
        <v>1994</v>
      </c>
      <c r="V256" s="2">
        <v>0.12</v>
      </c>
      <c r="W256" s="47" t="s">
        <v>2097</v>
      </c>
    </row>
    <row r="257" spans="1:23" x14ac:dyDescent="0.25">
      <c r="A257" s="50"/>
      <c r="B257" s="47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8" t="s">
        <v>2103</v>
      </c>
      <c r="U257" s="2">
        <v>1994</v>
      </c>
      <c r="V257" s="2">
        <v>0.16</v>
      </c>
      <c r="W257" s="47" t="s">
        <v>2097</v>
      </c>
    </row>
    <row r="258" spans="1:23" x14ac:dyDescent="0.25">
      <c r="A258" s="50"/>
      <c r="B258" s="47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47" t="s">
        <v>2104</v>
      </c>
      <c r="U258" s="2">
        <v>1994</v>
      </c>
      <c r="V258" s="2">
        <v>0.04</v>
      </c>
      <c r="W258" s="47" t="s">
        <v>919</v>
      </c>
    </row>
    <row r="259" spans="1:23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8" t="s">
        <v>2105</v>
      </c>
      <c r="U259" s="2">
        <v>1991</v>
      </c>
      <c r="V259" s="2">
        <v>0.15</v>
      </c>
      <c r="W259" s="47" t="s">
        <v>310</v>
      </c>
    </row>
    <row r="260" spans="1:23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8" t="s">
        <v>2106</v>
      </c>
      <c r="U260" s="2">
        <v>1991</v>
      </c>
      <c r="V260" s="2">
        <v>0.05</v>
      </c>
      <c r="W260" s="47" t="s">
        <v>919</v>
      </c>
    </row>
    <row r="261" spans="1:23" ht="25.5" x14ac:dyDescent="0.25">
      <c r="A261" s="47" t="s">
        <v>1247</v>
      </c>
      <c r="B261" s="62"/>
      <c r="C261" s="50"/>
      <c r="D261" s="50"/>
      <c r="E261" s="50"/>
      <c r="F261" s="50"/>
      <c r="G261" s="50"/>
      <c r="H261" s="50"/>
      <c r="I261" s="50"/>
      <c r="J261" s="47" t="s">
        <v>2107</v>
      </c>
      <c r="K261" s="50"/>
      <c r="L261" s="47" t="s">
        <v>2108</v>
      </c>
      <c r="M261" s="50"/>
      <c r="N261" s="50"/>
      <c r="O261" s="50"/>
      <c r="P261" s="50"/>
      <c r="Q261" s="50"/>
      <c r="R261" s="50"/>
      <c r="S261" s="50"/>
      <c r="T261" s="58" t="s">
        <v>2109</v>
      </c>
      <c r="U261" s="47" t="s">
        <v>2110</v>
      </c>
      <c r="V261" s="65">
        <v>0.27</v>
      </c>
      <c r="W261" s="47" t="s">
        <v>786</v>
      </c>
    </row>
    <row r="262" spans="1:23" x14ac:dyDescent="0.25">
      <c r="A262" s="50"/>
      <c r="B262" s="62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47" t="s">
        <v>2111</v>
      </c>
      <c r="U262" s="47" t="s">
        <v>2112</v>
      </c>
      <c r="V262" s="2">
        <v>0.92</v>
      </c>
      <c r="W262" s="47" t="s">
        <v>275</v>
      </c>
    </row>
    <row r="263" spans="1:23" x14ac:dyDescent="0.25">
      <c r="A263" s="50"/>
      <c r="B263" s="62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8" t="s">
        <v>2113</v>
      </c>
      <c r="U263" s="2">
        <v>1996</v>
      </c>
      <c r="V263" s="2">
        <v>0.11</v>
      </c>
      <c r="W263" s="47" t="s">
        <v>1946</v>
      </c>
    </row>
    <row r="264" spans="1:23" x14ac:dyDescent="0.25">
      <c r="A264" s="50"/>
      <c r="B264" s="47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8" t="s">
        <v>2114</v>
      </c>
      <c r="U264" s="2">
        <v>1996</v>
      </c>
      <c r="V264" s="2">
        <v>0.16</v>
      </c>
      <c r="W264" s="47" t="s">
        <v>1946</v>
      </c>
    </row>
    <row r="265" spans="1:23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8" t="s">
        <v>2115</v>
      </c>
      <c r="U265" s="2">
        <v>1997</v>
      </c>
      <c r="V265" s="47" t="s">
        <v>2116</v>
      </c>
      <c r="W265" s="47" t="s">
        <v>359</v>
      </c>
    </row>
    <row r="266" spans="1:23" ht="25.5" x14ac:dyDescent="0.25">
      <c r="A266" s="58" t="s">
        <v>2117</v>
      </c>
      <c r="B266" s="62"/>
      <c r="C266" s="50"/>
      <c r="D266" s="50"/>
      <c r="E266" s="50"/>
      <c r="F266" s="50"/>
      <c r="G266" s="50"/>
      <c r="H266" s="50"/>
      <c r="I266" s="50"/>
      <c r="J266" s="47" t="s">
        <v>2118</v>
      </c>
      <c r="K266" s="50"/>
      <c r="L266" s="47" t="s">
        <v>2119</v>
      </c>
      <c r="M266" s="50"/>
      <c r="N266" s="50"/>
      <c r="O266" s="50"/>
      <c r="P266" s="50"/>
      <c r="Q266" s="50"/>
      <c r="R266" s="50"/>
      <c r="S266" s="50"/>
      <c r="T266" s="47" t="s">
        <v>2120</v>
      </c>
      <c r="U266" s="47" t="s">
        <v>237</v>
      </c>
      <c r="V266" s="2">
        <v>1.1000000000000001</v>
      </c>
      <c r="W266" s="47" t="s">
        <v>270</v>
      </c>
    </row>
    <row r="267" spans="1:23" x14ac:dyDescent="0.25">
      <c r="A267" s="50"/>
      <c r="B267" s="62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47" t="s">
        <v>2121</v>
      </c>
      <c r="U267" s="47" t="s">
        <v>2122</v>
      </c>
      <c r="V267" s="2">
        <v>1.04</v>
      </c>
      <c r="W267" s="58" t="s">
        <v>30</v>
      </c>
    </row>
    <row r="268" spans="1:23" ht="25.5" x14ac:dyDescent="0.25">
      <c r="A268" s="50"/>
      <c r="B268" s="62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8" t="s">
        <v>2123</v>
      </c>
      <c r="U268" s="2">
        <v>1993</v>
      </c>
      <c r="V268" s="2" t="s">
        <v>606</v>
      </c>
      <c r="W268" s="47" t="s">
        <v>2124</v>
      </c>
    </row>
    <row r="269" spans="1:23" ht="38.25" x14ac:dyDescent="0.25">
      <c r="A269" s="50"/>
      <c r="B269" s="62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8" t="s">
        <v>2125</v>
      </c>
      <c r="N269" s="2">
        <v>2004</v>
      </c>
      <c r="O269" s="2">
        <v>0.14000000000000001</v>
      </c>
      <c r="P269" s="47" t="s">
        <v>2126</v>
      </c>
      <c r="Q269" s="2">
        <v>4</v>
      </c>
      <c r="R269" s="47"/>
      <c r="S269" s="2">
        <v>4</v>
      </c>
      <c r="T269" s="58" t="s">
        <v>2127</v>
      </c>
      <c r="U269" s="2">
        <v>1994</v>
      </c>
      <c r="V269" s="2">
        <v>0.14000000000000001</v>
      </c>
      <c r="W269" s="47" t="s">
        <v>919</v>
      </c>
    </row>
    <row r="270" spans="1:23" x14ac:dyDescent="0.25">
      <c r="A270" s="50"/>
      <c r="B270" s="47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8" t="s">
        <v>2128</v>
      </c>
      <c r="U270" s="2">
        <v>1988</v>
      </c>
      <c r="V270" s="2" t="s">
        <v>761</v>
      </c>
      <c r="W270" s="47" t="s">
        <v>781</v>
      </c>
    </row>
    <row r="271" spans="1:23" x14ac:dyDescent="0.25">
      <c r="A271" s="50"/>
      <c r="B271" s="47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8" t="s">
        <v>2129</v>
      </c>
      <c r="U271" s="2">
        <v>1988</v>
      </c>
      <c r="V271" s="2">
        <v>0.06</v>
      </c>
      <c r="W271" s="47" t="s">
        <v>919</v>
      </c>
    </row>
    <row r="272" spans="1:23" x14ac:dyDescent="0.25">
      <c r="A272" s="50"/>
      <c r="B272" s="47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8" t="s">
        <v>2129</v>
      </c>
      <c r="U272" s="2">
        <v>1988</v>
      </c>
      <c r="V272" s="2">
        <v>0.06</v>
      </c>
      <c r="W272" s="47" t="s">
        <v>2130</v>
      </c>
    </row>
    <row r="273" spans="1:23" x14ac:dyDescent="0.25">
      <c r="A273" s="50"/>
      <c r="B273" s="47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8" t="s">
        <v>2131</v>
      </c>
      <c r="U273" s="2">
        <v>1989</v>
      </c>
      <c r="V273" s="2" t="s">
        <v>605</v>
      </c>
      <c r="W273" s="47" t="s">
        <v>781</v>
      </c>
    </row>
    <row r="274" spans="1:23" x14ac:dyDescent="0.25">
      <c r="A274" s="50"/>
      <c r="B274" s="47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8" t="s">
        <v>2132</v>
      </c>
      <c r="U274" s="2">
        <v>1993</v>
      </c>
      <c r="V274" s="2">
        <v>0.25</v>
      </c>
      <c r="W274" s="47" t="s">
        <v>2133</v>
      </c>
    </row>
    <row r="275" spans="1:23" x14ac:dyDescent="0.25">
      <c r="A275" s="50"/>
      <c r="B275" s="47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8" t="s">
        <v>2134</v>
      </c>
      <c r="U275" s="2">
        <v>1988</v>
      </c>
      <c r="V275" s="2">
        <v>0.31</v>
      </c>
      <c r="W275" s="47" t="s">
        <v>2130</v>
      </c>
    </row>
    <row r="276" spans="1:23" x14ac:dyDescent="0.25">
      <c r="A276" s="50"/>
      <c r="B276" s="47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8" t="s">
        <v>2135</v>
      </c>
      <c r="U276" s="2">
        <v>1988</v>
      </c>
      <c r="V276" s="2">
        <v>0.18</v>
      </c>
      <c r="W276" s="47" t="s">
        <v>2130</v>
      </c>
    </row>
    <row r="277" spans="1:23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8" t="s">
        <v>2136</v>
      </c>
      <c r="U277" s="2">
        <v>1988</v>
      </c>
      <c r="V277" s="2">
        <v>0.08</v>
      </c>
      <c r="W277" s="47" t="s">
        <v>2130</v>
      </c>
    </row>
    <row r="278" spans="1:23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8" t="s">
        <v>2137</v>
      </c>
      <c r="U278" s="2">
        <v>1988</v>
      </c>
      <c r="V278" s="2">
        <v>0.08</v>
      </c>
      <c r="W278" s="47" t="s">
        <v>2130</v>
      </c>
    </row>
    <row r="279" spans="1:23" x14ac:dyDescent="0.25">
      <c r="A279" s="47" t="s">
        <v>2138</v>
      </c>
      <c r="B279" s="47"/>
      <c r="C279" s="50"/>
      <c r="D279" s="50"/>
      <c r="E279" s="50"/>
      <c r="F279" s="50"/>
      <c r="G279" s="50"/>
      <c r="H279" s="50"/>
      <c r="I279" s="50"/>
      <c r="J279" s="47" t="s">
        <v>2139</v>
      </c>
      <c r="K279" s="50"/>
      <c r="L279" s="47" t="s">
        <v>23</v>
      </c>
      <c r="M279" s="50"/>
      <c r="N279" s="50"/>
      <c r="O279" s="50"/>
      <c r="P279" s="50"/>
      <c r="Q279" s="50"/>
      <c r="R279" s="50"/>
      <c r="S279" s="50"/>
      <c r="T279" s="47" t="s">
        <v>2140</v>
      </c>
      <c r="U279" s="47" t="s">
        <v>208</v>
      </c>
      <c r="V279" s="2">
        <v>0.37</v>
      </c>
      <c r="W279" s="47" t="s">
        <v>30</v>
      </c>
    </row>
    <row r="280" spans="1:23" x14ac:dyDescent="0.25">
      <c r="A280" s="50"/>
      <c r="B280" s="47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47" t="s">
        <v>2141</v>
      </c>
      <c r="U280" s="47" t="s">
        <v>208</v>
      </c>
      <c r="V280" s="2">
        <v>0.5</v>
      </c>
      <c r="W280" s="47" t="s">
        <v>30</v>
      </c>
    </row>
    <row r="281" spans="1:23" ht="38.25" x14ac:dyDescent="0.25">
      <c r="A281" s="50"/>
      <c r="B281" s="47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8" t="s">
        <v>2142</v>
      </c>
      <c r="N281" s="2">
        <v>2006</v>
      </c>
      <c r="O281" s="2" t="s">
        <v>2143</v>
      </c>
      <c r="P281" s="47" t="s">
        <v>2144</v>
      </c>
      <c r="Q281" s="2">
        <v>12</v>
      </c>
      <c r="R281" s="47"/>
      <c r="S281" s="2">
        <v>12</v>
      </c>
      <c r="T281" s="58" t="s">
        <v>2145</v>
      </c>
      <c r="U281" s="2">
        <v>1990</v>
      </c>
      <c r="V281" s="2">
        <v>0.04</v>
      </c>
      <c r="W281" s="47" t="s">
        <v>1768</v>
      </c>
    </row>
    <row r="282" spans="1:23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8" t="s">
        <v>2146</v>
      </c>
      <c r="U282" s="2">
        <v>2003</v>
      </c>
      <c r="V282" s="2">
        <v>0.03</v>
      </c>
      <c r="W282" s="47" t="s">
        <v>2147</v>
      </c>
    </row>
    <row r="283" spans="1:23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8" t="s">
        <v>2148</v>
      </c>
      <c r="U283" s="2">
        <v>2002</v>
      </c>
      <c r="V283" s="2">
        <v>0.05</v>
      </c>
      <c r="W283" s="47" t="s">
        <v>742</v>
      </c>
    </row>
    <row r="284" spans="1:23" x14ac:dyDescent="0.25">
      <c r="A284" s="47" t="s">
        <v>1248</v>
      </c>
      <c r="B284" s="47"/>
      <c r="C284" s="50"/>
      <c r="D284" s="50"/>
      <c r="E284" s="50"/>
      <c r="F284" s="50"/>
      <c r="G284" s="50"/>
      <c r="H284" s="50"/>
      <c r="I284" s="50"/>
      <c r="J284" s="47" t="s">
        <v>2149</v>
      </c>
      <c r="K284" s="50"/>
      <c r="L284" s="47" t="s">
        <v>23</v>
      </c>
      <c r="M284" s="50"/>
      <c r="N284" s="50"/>
      <c r="O284" s="50"/>
      <c r="P284" s="50"/>
      <c r="Q284" s="50"/>
      <c r="R284" s="50"/>
      <c r="S284" s="50"/>
      <c r="T284" s="47" t="s">
        <v>2150</v>
      </c>
      <c r="U284" s="47" t="s">
        <v>1718</v>
      </c>
      <c r="V284" s="2">
        <v>0.99</v>
      </c>
      <c r="W284" s="47" t="s">
        <v>275</v>
      </c>
    </row>
    <row r="285" spans="1:23" x14ac:dyDescent="0.25">
      <c r="A285" s="50"/>
      <c r="B285" s="62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47" t="s">
        <v>2151</v>
      </c>
      <c r="U285" s="47" t="s">
        <v>1786</v>
      </c>
      <c r="V285" s="2">
        <v>0.85</v>
      </c>
      <c r="W285" s="47" t="s">
        <v>786</v>
      </c>
    </row>
    <row r="286" spans="1:23" x14ac:dyDescent="0.25">
      <c r="A286" s="50"/>
      <c r="B286" s="62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8" t="s">
        <v>2152</v>
      </c>
      <c r="U286" s="2">
        <v>1977</v>
      </c>
      <c r="V286" s="2">
        <v>0.1</v>
      </c>
      <c r="W286" s="47" t="s">
        <v>1679</v>
      </c>
    </row>
    <row r="287" spans="1:23" ht="25.5" x14ac:dyDescent="0.25">
      <c r="A287" s="50"/>
      <c r="B287" s="47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47" t="s">
        <v>2153</v>
      </c>
      <c r="N287" s="2">
        <v>2007</v>
      </c>
      <c r="O287" s="2">
        <v>0.54</v>
      </c>
      <c r="P287" s="47" t="s">
        <v>1754</v>
      </c>
      <c r="Q287" s="2">
        <v>9</v>
      </c>
      <c r="R287" s="2">
        <v>1</v>
      </c>
      <c r="S287" s="2">
        <v>10</v>
      </c>
      <c r="T287" s="47" t="s">
        <v>2154</v>
      </c>
      <c r="U287" s="2">
        <v>2007</v>
      </c>
      <c r="V287" s="2">
        <v>0.03</v>
      </c>
      <c r="W287" s="47" t="s">
        <v>1748</v>
      </c>
    </row>
    <row r="288" spans="1:23" ht="25.5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47" t="s">
        <v>2155</v>
      </c>
      <c r="N288" s="2">
        <v>2007</v>
      </c>
      <c r="O288" s="2">
        <v>0.36</v>
      </c>
      <c r="P288" s="47" t="s">
        <v>2156</v>
      </c>
      <c r="Q288" s="2">
        <v>8</v>
      </c>
      <c r="R288" s="47"/>
      <c r="S288" s="2">
        <v>8</v>
      </c>
      <c r="T288" s="47" t="s">
        <v>2157</v>
      </c>
      <c r="U288" s="2">
        <v>2007</v>
      </c>
      <c r="V288" s="2">
        <v>0.03</v>
      </c>
      <c r="W288" s="47" t="s">
        <v>1679</v>
      </c>
    </row>
    <row r="289" spans="1:23" ht="38.25" x14ac:dyDescent="0.25">
      <c r="A289" s="50"/>
      <c r="B289" s="47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8" t="s">
        <v>2158</v>
      </c>
      <c r="N289" s="2">
        <v>2007</v>
      </c>
      <c r="O289" s="2">
        <v>0.36</v>
      </c>
      <c r="P289" s="47" t="s">
        <v>1796</v>
      </c>
      <c r="Q289" s="2">
        <v>2</v>
      </c>
      <c r="R289" s="47"/>
      <c r="S289" s="2">
        <v>2</v>
      </c>
      <c r="T289" s="50"/>
      <c r="U289" s="50"/>
      <c r="V289" s="50"/>
      <c r="W289" s="50"/>
    </row>
    <row r="290" spans="1:23" x14ac:dyDescent="0.25">
      <c r="A290" s="47" t="s">
        <v>2159</v>
      </c>
      <c r="B290" s="62"/>
      <c r="C290" s="50"/>
      <c r="D290" s="50"/>
      <c r="E290" s="50"/>
      <c r="F290" s="50"/>
      <c r="G290" s="50"/>
      <c r="H290" s="50"/>
      <c r="I290" s="50"/>
      <c r="J290" s="47" t="s">
        <v>2160</v>
      </c>
      <c r="K290" s="50"/>
      <c r="L290" s="47" t="s">
        <v>23</v>
      </c>
      <c r="M290" s="50"/>
      <c r="N290" s="50"/>
      <c r="O290" s="50"/>
      <c r="P290" s="50"/>
      <c r="Q290" s="50"/>
      <c r="R290" s="50"/>
      <c r="S290" s="50"/>
      <c r="T290" s="47" t="s">
        <v>2161</v>
      </c>
      <c r="U290" s="47" t="s">
        <v>1670</v>
      </c>
      <c r="V290" s="2">
        <v>0.24</v>
      </c>
      <c r="W290" s="47" t="s">
        <v>786</v>
      </c>
    </row>
    <row r="291" spans="1:23" ht="25.5" x14ac:dyDescent="0.25">
      <c r="A291" s="50"/>
      <c r="B291" s="47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8" t="s">
        <v>2162</v>
      </c>
      <c r="N291" s="2">
        <v>2004</v>
      </c>
      <c r="O291" s="2">
        <v>0.13</v>
      </c>
      <c r="P291" s="47" t="s">
        <v>1776</v>
      </c>
      <c r="Q291" s="2">
        <v>6</v>
      </c>
      <c r="R291" s="47"/>
      <c r="S291" s="2">
        <v>6</v>
      </c>
      <c r="T291" s="58" t="s">
        <v>2163</v>
      </c>
      <c r="U291" s="2">
        <v>2008</v>
      </c>
      <c r="V291" s="2">
        <v>7.4999999999999997E-2</v>
      </c>
      <c r="W291" s="47" t="s">
        <v>460</v>
      </c>
    </row>
    <row r="292" spans="1:23" ht="38.25" x14ac:dyDescent="0.25">
      <c r="A292" s="50"/>
      <c r="B292" s="47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8" t="s">
        <v>2164</v>
      </c>
      <c r="N292" s="2">
        <v>2004</v>
      </c>
      <c r="O292" s="2">
        <v>0.12</v>
      </c>
      <c r="P292" s="47" t="s">
        <v>1796</v>
      </c>
      <c r="Q292" s="2">
        <v>3</v>
      </c>
      <c r="R292" s="47"/>
      <c r="S292" s="2">
        <v>3</v>
      </c>
      <c r="T292" s="58" t="s">
        <v>2165</v>
      </c>
      <c r="U292" s="2">
        <v>1975</v>
      </c>
      <c r="V292" s="48" t="s">
        <v>2166</v>
      </c>
      <c r="W292" s="47" t="s">
        <v>2167</v>
      </c>
    </row>
    <row r="293" spans="1:23" ht="38.25" x14ac:dyDescent="0.25">
      <c r="A293" s="50"/>
      <c r="B293" s="47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47" t="s">
        <v>2168</v>
      </c>
      <c r="N293" s="2">
        <v>2004</v>
      </c>
      <c r="O293" s="2">
        <v>0.12</v>
      </c>
      <c r="P293" s="47" t="s">
        <v>1881</v>
      </c>
      <c r="Q293" s="2">
        <v>4</v>
      </c>
      <c r="R293" s="47"/>
      <c r="S293" s="2">
        <v>4</v>
      </c>
      <c r="T293" s="58" t="s">
        <v>2169</v>
      </c>
      <c r="U293" s="2">
        <v>1995</v>
      </c>
      <c r="V293" s="47" t="s">
        <v>2170</v>
      </c>
      <c r="W293" s="47" t="s">
        <v>2171</v>
      </c>
    </row>
    <row r="294" spans="1:23" ht="25.5" x14ac:dyDescent="0.25">
      <c r="A294" s="50"/>
      <c r="B294" s="47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8" t="s">
        <v>2172</v>
      </c>
      <c r="N294" s="2">
        <v>2008</v>
      </c>
      <c r="O294" s="2">
        <v>0.18</v>
      </c>
      <c r="P294" s="47" t="s">
        <v>1754</v>
      </c>
      <c r="Q294" s="2">
        <v>6</v>
      </c>
      <c r="R294" s="47"/>
      <c r="S294" s="2">
        <v>6</v>
      </c>
      <c r="T294" s="50"/>
      <c r="U294" s="50"/>
      <c r="V294" s="50"/>
      <c r="W294" s="50"/>
    </row>
    <row r="295" spans="1:23" x14ac:dyDescent="0.25">
      <c r="A295" s="47" t="s">
        <v>2173</v>
      </c>
      <c r="B295" s="47"/>
      <c r="C295" s="50"/>
      <c r="D295" s="50"/>
      <c r="E295" s="50"/>
      <c r="F295" s="50"/>
      <c r="G295" s="50"/>
      <c r="H295" s="50"/>
      <c r="I295" s="50"/>
      <c r="J295" s="47" t="s">
        <v>2174</v>
      </c>
      <c r="K295" s="50"/>
      <c r="L295" s="47" t="s">
        <v>1924</v>
      </c>
      <c r="M295" s="50"/>
      <c r="N295" s="50"/>
      <c r="O295" s="50"/>
      <c r="P295" s="50"/>
      <c r="Q295" s="50"/>
      <c r="R295" s="50"/>
      <c r="S295" s="50"/>
      <c r="T295" s="47" t="s">
        <v>2175</v>
      </c>
      <c r="U295" s="47" t="s">
        <v>1670</v>
      </c>
      <c r="V295" s="2">
        <v>0.7</v>
      </c>
      <c r="W295" s="47" t="s">
        <v>270</v>
      </c>
    </row>
    <row r="296" spans="1:23" ht="25.5" x14ac:dyDescent="0.25">
      <c r="A296" s="47" t="s">
        <v>1249</v>
      </c>
      <c r="B296" s="64" t="s">
        <v>2176</v>
      </c>
      <c r="C296" s="50"/>
      <c r="D296" s="50"/>
      <c r="E296" s="50"/>
      <c r="F296" s="50"/>
      <c r="G296" s="50"/>
      <c r="H296" s="50"/>
      <c r="I296" s="50"/>
      <c r="J296" s="47" t="s">
        <v>2177</v>
      </c>
      <c r="K296" s="50"/>
      <c r="L296" s="47" t="s">
        <v>2178</v>
      </c>
      <c r="M296" s="50"/>
      <c r="N296" s="50"/>
      <c r="O296" s="50"/>
      <c r="P296" s="50"/>
      <c r="Q296" s="50"/>
      <c r="R296" s="50"/>
      <c r="S296" s="50"/>
      <c r="T296" s="47" t="s">
        <v>2179</v>
      </c>
      <c r="U296" s="47" t="s">
        <v>268</v>
      </c>
      <c r="V296" s="2">
        <v>2.15</v>
      </c>
      <c r="W296" s="47" t="s">
        <v>270</v>
      </c>
    </row>
    <row r="297" spans="1:23" x14ac:dyDescent="0.25">
      <c r="A297" s="50"/>
      <c r="B297" s="47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8" t="s">
        <v>2180</v>
      </c>
      <c r="U297" s="2">
        <v>1982</v>
      </c>
      <c r="V297" s="2">
        <v>0.05</v>
      </c>
      <c r="W297" s="47" t="s">
        <v>2181</v>
      </c>
    </row>
    <row r="298" spans="1:23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8" t="s">
        <v>2180</v>
      </c>
      <c r="U298" s="2">
        <v>1982</v>
      </c>
      <c r="V298" s="2">
        <v>0.05</v>
      </c>
      <c r="W298" s="47" t="s">
        <v>463</v>
      </c>
    </row>
    <row r="299" spans="1:23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8" t="s">
        <v>2182</v>
      </c>
      <c r="U299" s="2">
        <v>1982</v>
      </c>
      <c r="V299" s="2">
        <v>0.18</v>
      </c>
      <c r="W299" s="47" t="s">
        <v>310</v>
      </c>
    </row>
    <row r="300" spans="1:23" x14ac:dyDescent="0.25">
      <c r="A300" s="50"/>
      <c r="B300" s="47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8" t="s">
        <v>2183</v>
      </c>
      <c r="U300" s="2">
        <v>1982</v>
      </c>
      <c r="V300" s="2">
        <v>0.18</v>
      </c>
      <c r="W300" s="47" t="s">
        <v>463</v>
      </c>
    </row>
    <row r="301" spans="1:23" x14ac:dyDescent="0.25">
      <c r="A301" s="50"/>
      <c r="B301" s="47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8" t="s">
        <v>2184</v>
      </c>
      <c r="U301" s="2">
        <v>1983</v>
      </c>
      <c r="V301" s="2">
        <v>0.24</v>
      </c>
      <c r="W301" s="47" t="s">
        <v>2185</v>
      </c>
    </row>
    <row r="302" spans="1:23" x14ac:dyDescent="0.25">
      <c r="A302" s="50"/>
      <c r="B302" s="47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8" t="s">
        <v>2186</v>
      </c>
      <c r="U302" s="2">
        <v>2008</v>
      </c>
      <c r="V302" s="2">
        <v>0.65</v>
      </c>
      <c r="W302" s="47" t="s">
        <v>1754</v>
      </c>
    </row>
    <row r="303" spans="1:23" ht="25.5" x14ac:dyDescent="0.25">
      <c r="A303" s="47" t="s">
        <v>1249</v>
      </c>
      <c r="B303" s="64" t="s">
        <v>2187</v>
      </c>
      <c r="C303" s="50"/>
      <c r="D303" s="50"/>
      <c r="E303" s="50"/>
      <c r="F303" s="50"/>
      <c r="G303" s="50"/>
      <c r="H303" s="50"/>
      <c r="I303" s="50"/>
      <c r="J303" s="47" t="s">
        <v>2177</v>
      </c>
      <c r="K303" s="50"/>
      <c r="L303" s="47" t="s">
        <v>2188</v>
      </c>
      <c r="M303" s="50"/>
      <c r="N303" s="50"/>
      <c r="O303" s="50"/>
      <c r="P303" s="50"/>
      <c r="Q303" s="50"/>
      <c r="R303" s="50"/>
      <c r="S303" s="50"/>
      <c r="T303" s="47" t="s">
        <v>2189</v>
      </c>
      <c r="U303" s="47">
        <v>1985</v>
      </c>
      <c r="V303" s="2">
        <v>0.45</v>
      </c>
      <c r="W303" s="47" t="s">
        <v>270</v>
      </c>
    </row>
    <row r="304" spans="1:23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8" t="s">
        <v>2190</v>
      </c>
      <c r="U304" s="2">
        <v>1983</v>
      </c>
      <c r="V304" s="2">
        <v>0.12</v>
      </c>
      <c r="W304" s="47" t="s">
        <v>1679</v>
      </c>
    </row>
    <row r="305" spans="1:23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8" t="s">
        <v>2191</v>
      </c>
      <c r="U305" s="2">
        <v>1982</v>
      </c>
      <c r="V305" s="2">
        <v>0.16</v>
      </c>
      <c r="W305" s="47" t="s">
        <v>2192</v>
      </c>
    </row>
    <row r="306" spans="1:23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8" t="s">
        <v>2193</v>
      </c>
      <c r="U306" s="2">
        <v>1982</v>
      </c>
      <c r="V306" s="2">
        <v>0.12</v>
      </c>
      <c r="W306" s="47" t="s">
        <v>463</v>
      </c>
    </row>
    <row r="307" spans="1:23" x14ac:dyDescent="0.25">
      <c r="A307" s="50"/>
      <c r="B307" s="47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8" t="s">
        <v>2194</v>
      </c>
      <c r="U307" s="2">
        <v>1982</v>
      </c>
      <c r="V307" s="2">
        <v>0.12</v>
      </c>
      <c r="W307" s="47" t="s">
        <v>1679</v>
      </c>
    </row>
    <row r="308" spans="1:23" x14ac:dyDescent="0.25">
      <c r="A308" s="50"/>
      <c r="B308" s="47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8" t="s">
        <v>2195</v>
      </c>
      <c r="U308" s="2">
        <v>1984</v>
      </c>
      <c r="V308" s="2">
        <v>0.23</v>
      </c>
      <c r="W308" s="47" t="s">
        <v>2196</v>
      </c>
    </row>
    <row r="309" spans="1:23" x14ac:dyDescent="0.25">
      <c r="A309" s="50"/>
      <c r="B309" s="62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8" t="s">
        <v>2197</v>
      </c>
      <c r="U309" s="2">
        <v>1978</v>
      </c>
      <c r="V309" s="2">
        <v>0.04</v>
      </c>
      <c r="W309" s="47" t="s">
        <v>2198</v>
      </c>
    </row>
    <row r="310" spans="1:23" x14ac:dyDescent="0.25">
      <c r="A310" s="50"/>
      <c r="B310" s="62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8" t="s">
        <v>2199</v>
      </c>
      <c r="U310" s="2">
        <v>1981</v>
      </c>
      <c r="V310" s="2" t="s">
        <v>839</v>
      </c>
      <c r="W310" s="47" t="s">
        <v>2185</v>
      </c>
    </row>
    <row r="311" spans="1:23" x14ac:dyDescent="0.25">
      <c r="A311" s="50"/>
      <c r="B311" s="47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8" t="s">
        <v>2200</v>
      </c>
      <c r="U311" s="2">
        <v>1981</v>
      </c>
      <c r="V311" s="2">
        <v>0.2</v>
      </c>
      <c r="W311" s="47" t="s">
        <v>2201</v>
      </c>
    </row>
    <row r="312" spans="1:23" x14ac:dyDescent="0.25">
      <c r="A312" s="50"/>
      <c r="B312" s="47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8" t="s">
        <v>2200</v>
      </c>
      <c r="U312" s="2">
        <v>1981</v>
      </c>
      <c r="V312" s="2">
        <v>0.18</v>
      </c>
      <c r="W312" s="47" t="s">
        <v>2181</v>
      </c>
    </row>
    <row r="313" spans="1:23" x14ac:dyDescent="0.25">
      <c r="A313" s="50"/>
      <c r="B313" s="47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8" t="s">
        <v>2202</v>
      </c>
      <c r="U313" s="2">
        <v>1981</v>
      </c>
      <c r="V313" s="2">
        <v>0.23</v>
      </c>
      <c r="W313" s="47" t="s">
        <v>468</v>
      </c>
    </row>
    <row r="314" spans="1:23" x14ac:dyDescent="0.25">
      <c r="A314" s="50"/>
      <c r="B314" s="47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8" t="s">
        <v>2203</v>
      </c>
      <c r="U314" s="2">
        <v>1982</v>
      </c>
      <c r="V314" s="2">
        <v>0.05</v>
      </c>
      <c r="W314" s="47" t="s">
        <v>468</v>
      </c>
    </row>
    <row r="315" spans="1:23" x14ac:dyDescent="0.25">
      <c r="A315" s="50"/>
      <c r="B315" s="47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8" t="s">
        <v>2204</v>
      </c>
      <c r="U315" s="2">
        <v>1982</v>
      </c>
      <c r="V315" s="2">
        <v>0.23</v>
      </c>
      <c r="W315" s="47" t="s">
        <v>2205</v>
      </c>
    </row>
    <row r="316" spans="1:23" x14ac:dyDescent="0.25">
      <c r="A316" s="50"/>
      <c r="B316" s="47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8" t="s">
        <v>2206</v>
      </c>
      <c r="U316" s="2">
        <v>1983</v>
      </c>
      <c r="V316" s="2">
        <v>0.1</v>
      </c>
      <c r="W316" s="47" t="s">
        <v>2185</v>
      </c>
    </row>
    <row r="317" spans="1:23" x14ac:dyDescent="0.25">
      <c r="A317" s="50"/>
      <c r="B317" s="47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8" t="s">
        <v>2207</v>
      </c>
      <c r="U317" s="2">
        <v>1982</v>
      </c>
      <c r="V317" s="2">
        <v>0.08</v>
      </c>
      <c r="W317" s="47" t="s">
        <v>468</v>
      </c>
    </row>
    <row r="318" spans="1:23" x14ac:dyDescent="0.25">
      <c r="A318" s="50"/>
      <c r="B318" s="47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8" t="s">
        <v>2208</v>
      </c>
      <c r="U318" s="2">
        <v>1982</v>
      </c>
      <c r="V318" s="2">
        <v>0.08</v>
      </c>
      <c r="W318" s="47" t="s">
        <v>2209</v>
      </c>
    </row>
    <row r="319" spans="1:23" x14ac:dyDescent="0.25">
      <c r="A319" s="50"/>
      <c r="B319" s="47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8" t="s">
        <v>2208</v>
      </c>
      <c r="U319" s="2">
        <v>1982</v>
      </c>
      <c r="V319" s="2">
        <v>0.04</v>
      </c>
      <c r="W319" s="47" t="s">
        <v>2210</v>
      </c>
    </row>
    <row r="320" spans="1:23" x14ac:dyDescent="0.25">
      <c r="A320" s="50"/>
      <c r="B320" s="47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8" t="s">
        <v>2211</v>
      </c>
      <c r="U320" s="2">
        <v>1985</v>
      </c>
      <c r="V320" s="68">
        <v>0.18</v>
      </c>
      <c r="W320" s="47" t="s">
        <v>2212</v>
      </c>
    </row>
    <row r="321" spans="1:23" x14ac:dyDescent="0.25">
      <c r="A321" s="50"/>
      <c r="B321" s="47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8" t="s">
        <v>2213</v>
      </c>
      <c r="U321" s="2">
        <v>1986</v>
      </c>
      <c r="V321" s="68">
        <v>0.2</v>
      </c>
      <c r="W321" s="47" t="s">
        <v>2214</v>
      </c>
    </row>
    <row r="322" spans="1:23" x14ac:dyDescent="0.25">
      <c r="A322" s="47" t="s">
        <v>1250</v>
      </c>
      <c r="B322" s="50"/>
      <c r="C322" s="50"/>
      <c r="D322" s="50"/>
      <c r="E322" s="50"/>
      <c r="F322" s="50"/>
      <c r="G322" s="50"/>
      <c r="H322" s="50"/>
      <c r="I322" s="50"/>
      <c r="J322" s="47" t="s">
        <v>2215</v>
      </c>
      <c r="K322" s="50"/>
      <c r="L322" s="47" t="s">
        <v>22</v>
      </c>
      <c r="M322" s="50"/>
      <c r="N322" s="50"/>
      <c r="O322" s="50"/>
      <c r="P322" s="50"/>
      <c r="Q322" s="50"/>
      <c r="R322" s="50"/>
      <c r="S322" s="50"/>
      <c r="T322" s="47" t="s">
        <v>2216</v>
      </c>
      <c r="U322" s="47" t="s">
        <v>2122</v>
      </c>
      <c r="V322" s="2">
        <v>0.36</v>
      </c>
      <c r="W322" s="47" t="s">
        <v>30</v>
      </c>
    </row>
    <row r="323" spans="1:23" x14ac:dyDescent="0.25">
      <c r="A323" s="50"/>
      <c r="B323" s="47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8" t="s">
        <v>2217</v>
      </c>
      <c r="U323" s="2">
        <v>1989</v>
      </c>
      <c r="V323" s="2">
        <v>0.09</v>
      </c>
      <c r="W323" s="47" t="s">
        <v>419</v>
      </c>
    </row>
    <row r="324" spans="1:23" x14ac:dyDescent="0.25">
      <c r="A324" s="50"/>
      <c r="B324" s="47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8" t="s">
        <v>2217</v>
      </c>
      <c r="U324" s="2">
        <v>1989</v>
      </c>
      <c r="V324" s="2">
        <v>0.09</v>
      </c>
      <c r="W324" s="47" t="s">
        <v>419</v>
      </c>
    </row>
    <row r="325" spans="1:23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8" t="s">
        <v>2218</v>
      </c>
      <c r="U325" s="2">
        <v>1984</v>
      </c>
      <c r="V325" s="2">
        <v>0.08</v>
      </c>
      <c r="W325" s="47" t="s">
        <v>310</v>
      </c>
    </row>
    <row r="326" spans="1:23" x14ac:dyDescent="0.25">
      <c r="A326" s="50"/>
      <c r="B326" s="47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8" t="s">
        <v>2219</v>
      </c>
      <c r="U326" s="2">
        <v>1984</v>
      </c>
      <c r="V326" s="2">
        <v>0.08</v>
      </c>
      <c r="W326" s="47" t="s">
        <v>419</v>
      </c>
    </row>
    <row r="327" spans="1:23" x14ac:dyDescent="0.25">
      <c r="A327" s="50"/>
      <c r="B327" s="47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8" t="s">
        <v>2220</v>
      </c>
      <c r="U327" s="2">
        <v>1986</v>
      </c>
      <c r="V327" s="2">
        <v>0.17</v>
      </c>
      <c r="W327" s="47" t="s">
        <v>2221</v>
      </c>
    </row>
    <row r="328" spans="1:23" x14ac:dyDescent="0.25">
      <c r="A328" s="50"/>
      <c r="B328" s="62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8" t="s">
        <v>2222</v>
      </c>
      <c r="U328" s="2">
        <v>1986</v>
      </c>
      <c r="V328" s="2">
        <v>0.17</v>
      </c>
      <c r="W328" s="47" t="s">
        <v>2221</v>
      </c>
    </row>
    <row r="329" spans="1:23" x14ac:dyDescent="0.25">
      <c r="A329" s="50"/>
      <c r="B329" s="47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8" t="s">
        <v>2223</v>
      </c>
      <c r="U329" s="2">
        <v>1984</v>
      </c>
      <c r="V329" s="68">
        <v>0.11</v>
      </c>
      <c r="W329" s="47" t="s">
        <v>919</v>
      </c>
    </row>
    <row r="330" spans="1:23" x14ac:dyDescent="0.25">
      <c r="A330" s="50"/>
      <c r="B330" s="47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8" t="s">
        <v>2224</v>
      </c>
      <c r="U330" s="2">
        <v>1985</v>
      </c>
      <c r="V330" s="68">
        <v>0.22</v>
      </c>
      <c r="W330" s="47" t="s">
        <v>919</v>
      </c>
    </row>
    <row r="331" spans="1:23" x14ac:dyDescent="0.25">
      <c r="A331" s="50"/>
      <c r="B331" s="47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8" t="s">
        <v>2225</v>
      </c>
      <c r="U331" s="2">
        <v>1985</v>
      </c>
      <c r="V331" s="68">
        <v>0.18</v>
      </c>
      <c r="W331" s="47" t="s">
        <v>919</v>
      </c>
    </row>
    <row r="332" spans="1:23" x14ac:dyDescent="0.25">
      <c r="A332" s="50"/>
      <c r="B332" s="47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8" t="s">
        <v>2226</v>
      </c>
      <c r="U332" s="2">
        <v>1987</v>
      </c>
      <c r="V332" s="68">
        <v>0.1</v>
      </c>
      <c r="W332" s="47" t="s">
        <v>310</v>
      </c>
    </row>
    <row r="333" spans="1:23" x14ac:dyDescent="0.25">
      <c r="A333" s="50"/>
      <c r="B333" s="47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8" t="s">
        <v>2227</v>
      </c>
      <c r="U333" s="2">
        <v>1987</v>
      </c>
      <c r="V333" s="68">
        <v>0.08</v>
      </c>
      <c r="W333" s="47" t="s">
        <v>310</v>
      </c>
    </row>
    <row r="334" spans="1:23" x14ac:dyDescent="0.25">
      <c r="A334" s="50"/>
      <c r="B334" s="47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8" t="s">
        <v>2228</v>
      </c>
      <c r="U334" s="2">
        <v>1987</v>
      </c>
      <c r="V334" s="68">
        <v>0.04</v>
      </c>
      <c r="W334" s="47" t="s">
        <v>2229</v>
      </c>
    </row>
    <row r="335" spans="1:23" x14ac:dyDescent="0.25">
      <c r="A335" s="50"/>
      <c r="B335" s="47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8" t="s">
        <v>2230</v>
      </c>
      <c r="U335" s="2">
        <v>1987</v>
      </c>
      <c r="V335" s="68">
        <v>7.0000000000000007E-2</v>
      </c>
      <c r="W335" s="47" t="s">
        <v>364</v>
      </c>
    </row>
    <row r="336" spans="1:23" x14ac:dyDescent="0.25">
      <c r="A336" s="50"/>
      <c r="B336" s="47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8" t="s">
        <v>2231</v>
      </c>
      <c r="U336" s="2">
        <v>1987</v>
      </c>
      <c r="V336" s="2">
        <v>0.05</v>
      </c>
      <c r="W336" s="47" t="s">
        <v>364</v>
      </c>
    </row>
    <row r="337" spans="1:23" ht="38.25" x14ac:dyDescent="0.25">
      <c r="A337" s="50"/>
      <c r="B337" s="47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8" t="s">
        <v>2232</v>
      </c>
      <c r="N337" s="2">
        <v>2003</v>
      </c>
      <c r="O337" s="2">
        <v>0.28000000000000003</v>
      </c>
      <c r="P337" s="47" t="s">
        <v>1796</v>
      </c>
      <c r="Q337" s="2">
        <v>4</v>
      </c>
      <c r="R337" s="47"/>
      <c r="S337" s="2">
        <v>4</v>
      </c>
      <c r="T337" s="58" t="s">
        <v>2233</v>
      </c>
      <c r="U337" s="2">
        <v>1989</v>
      </c>
      <c r="V337" s="2">
        <v>0.28000000000000003</v>
      </c>
      <c r="W337" s="47" t="s">
        <v>310</v>
      </c>
    </row>
    <row r="338" spans="1:23" ht="25.5" x14ac:dyDescent="0.25">
      <c r="A338" s="50"/>
      <c r="B338" s="47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8" t="s">
        <v>2234</v>
      </c>
      <c r="N338" s="2">
        <v>2008</v>
      </c>
      <c r="O338" s="2">
        <v>0.5</v>
      </c>
      <c r="P338" s="47" t="s">
        <v>1754</v>
      </c>
      <c r="Q338" s="2">
        <v>14</v>
      </c>
      <c r="R338" s="47"/>
      <c r="S338" s="2">
        <v>14</v>
      </c>
      <c r="T338" s="58" t="s">
        <v>2235</v>
      </c>
      <c r="U338" s="2">
        <v>1990</v>
      </c>
      <c r="V338" s="2">
        <v>0.15</v>
      </c>
      <c r="W338" s="47" t="s">
        <v>1946</v>
      </c>
    </row>
    <row r="339" spans="1:23" x14ac:dyDescent="0.25">
      <c r="A339" s="50"/>
      <c r="B339" s="47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8" t="s">
        <v>2236</v>
      </c>
      <c r="U339" s="2">
        <v>1987</v>
      </c>
      <c r="V339" s="2">
        <v>0.05</v>
      </c>
      <c r="W339" s="47" t="s">
        <v>2237</v>
      </c>
    </row>
    <row r="340" spans="1:23" x14ac:dyDescent="0.25">
      <c r="A340" s="50"/>
      <c r="B340" s="47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8" t="s">
        <v>2238</v>
      </c>
      <c r="U340" s="2">
        <v>2011</v>
      </c>
      <c r="V340" s="2">
        <v>0.1</v>
      </c>
      <c r="W340" s="47" t="s">
        <v>2239</v>
      </c>
    </row>
    <row r="341" spans="1:23" x14ac:dyDescent="0.25">
      <c r="A341" s="50"/>
      <c r="B341" s="47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8" t="s">
        <v>2240</v>
      </c>
      <c r="U341" s="2">
        <v>2011</v>
      </c>
      <c r="V341" s="2">
        <v>0.1</v>
      </c>
      <c r="W341" s="47" t="s">
        <v>2239</v>
      </c>
    </row>
    <row r="342" spans="1:23" x14ac:dyDescent="0.25">
      <c r="A342" s="50"/>
      <c r="B342" s="47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8" t="s">
        <v>2241</v>
      </c>
      <c r="U342" s="2">
        <v>1987</v>
      </c>
      <c r="V342" s="2">
        <v>0.03</v>
      </c>
      <c r="W342" s="47" t="s">
        <v>2242</v>
      </c>
    </row>
    <row r="343" spans="1:23" x14ac:dyDescent="0.25">
      <c r="A343" s="47" t="s">
        <v>2243</v>
      </c>
      <c r="B343" s="47"/>
      <c r="C343" s="50"/>
      <c r="D343" s="50"/>
      <c r="E343" s="50"/>
      <c r="F343" s="50"/>
      <c r="G343" s="50"/>
      <c r="H343" s="50"/>
      <c r="I343" s="50"/>
      <c r="J343" s="47" t="s">
        <v>2244</v>
      </c>
      <c r="K343" s="50"/>
      <c r="L343" s="47" t="s">
        <v>22</v>
      </c>
      <c r="M343" s="50"/>
      <c r="N343" s="50"/>
      <c r="O343" s="50"/>
      <c r="P343" s="50"/>
      <c r="Q343" s="50"/>
      <c r="R343" s="50"/>
      <c r="S343" s="50"/>
      <c r="T343" s="47" t="s">
        <v>2245</v>
      </c>
      <c r="U343" s="47" t="s">
        <v>2246</v>
      </c>
      <c r="V343" s="2">
        <v>1.2</v>
      </c>
      <c r="W343" s="47" t="s">
        <v>270</v>
      </c>
    </row>
    <row r="344" spans="1:23" ht="38.25" x14ac:dyDescent="0.25">
      <c r="A344" s="50"/>
      <c r="B344" s="47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47" t="s">
        <v>2247</v>
      </c>
      <c r="N344" s="2">
        <v>2004</v>
      </c>
      <c r="O344" s="2">
        <v>0.25</v>
      </c>
      <c r="P344" s="47" t="s">
        <v>1750</v>
      </c>
      <c r="Q344" s="2">
        <v>3</v>
      </c>
      <c r="R344" s="47"/>
      <c r="S344" s="2">
        <v>3</v>
      </c>
      <c r="T344" s="58" t="s">
        <v>2248</v>
      </c>
      <c r="U344" s="2">
        <v>1996</v>
      </c>
      <c r="V344" s="2">
        <v>0.06</v>
      </c>
      <c r="W344" s="47" t="s">
        <v>2249</v>
      </c>
    </row>
    <row r="345" spans="1:23" ht="38.25" x14ac:dyDescent="0.25">
      <c r="A345" s="50"/>
      <c r="B345" s="47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47" t="s">
        <v>2250</v>
      </c>
      <c r="N345" s="2">
        <v>2007</v>
      </c>
      <c r="O345" s="2">
        <v>0.24</v>
      </c>
      <c r="P345" s="47" t="s">
        <v>1796</v>
      </c>
      <c r="Q345" s="2">
        <v>8</v>
      </c>
      <c r="R345" s="47"/>
      <c r="S345" s="2">
        <v>8</v>
      </c>
      <c r="T345" s="58" t="s">
        <v>2251</v>
      </c>
      <c r="U345" s="2">
        <v>1991</v>
      </c>
      <c r="V345" s="2">
        <v>0.1</v>
      </c>
      <c r="W345" s="47" t="s">
        <v>781</v>
      </c>
    </row>
    <row r="346" spans="1:23" ht="25.5" x14ac:dyDescent="0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8" t="s">
        <v>2252</v>
      </c>
      <c r="N346" s="2">
        <v>2013</v>
      </c>
      <c r="O346" s="2">
        <v>0.16</v>
      </c>
      <c r="P346" s="47" t="s">
        <v>2253</v>
      </c>
      <c r="Q346" s="561" t="s">
        <v>2254</v>
      </c>
      <c r="R346" s="47"/>
      <c r="S346" s="561" t="s">
        <v>2254</v>
      </c>
      <c r="T346" s="58" t="s">
        <v>2255</v>
      </c>
      <c r="U346" s="2">
        <v>1991</v>
      </c>
      <c r="V346" s="2">
        <v>0.1</v>
      </c>
      <c r="W346" s="47" t="s">
        <v>382</v>
      </c>
    </row>
    <row r="347" spans="1:23" ht="25.5" x14ac:dyDescent="0.25">
      <c r="A347" s="50"/>
      <c r="B347" s="47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8" t="s">
        <v>2256</v>
      </c>
      <c r="N347" s="2">
        <v>2013</v>
      </c>
      <c r="O347" s="2">
        <v>0.16</v>
      </c>
      <c r="P347" s="47" t="s">
        <v>2253</v>
      </c>
      <c r="Q347" s="561"/>
      <c r="R347" s="47"/>
      <c r="S347" s="561"/>
      <c r="T347" s="58" t="s">
        <v>2257</v>
      </c>
      <c r="U347" s="2">
        <v>1991</v>
      </c>
      <c r="V347" s="2">
        <v>0.14000000000000001</v>
      </c>
      <c r="W347" s="47" t="s">
        <v>382</v>
      </c>
    </row>
    <row r="348" spans="1:23" x14ac:dyDescent="0.25">
      <c r="A348" s="50"/>
      <c r="B348" s="62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8" t="s">
        <v>2258</v>
      </c>
      <c r="U348" s="2">
        <v>1991</v>
      </c>
      <c r="V348" s="2">
        <v>0.14000000000000001</v>
      </c>
      <c r="W348" s="47" t="s">
        <v>781</v>
      </c>
    </row>
    <row r="349" spans="1:23" x14ac:dyDescent="0.25">
      <c r="A349" s="50"/>
      <c r="B349" s="47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8" t="s">
        <v>2259</v>
      </c>
      <c r="U349" s="2">
        <v>1991</v>
      </c>
      <c r="V349" s="2">
        <v>7.0000000000000007E-2</v>
      </c>
      <c r="W349" s="47" t="s">
        <v>2260</v>
      </c>
    </row>
    <row r="350" spans="1:23" x14ac:dyDescent="0.25">
      <c r="A350" s="50"/>
      <c r="B350" s="47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8" t="s">
        <v>2261</v>
      </c>
      <c r="U350" s="2">
        <v>1991</v>
      </c>
      <c r="V350" s="2">
        <v>0.04</v>
      </c>
      <c r="W350" s="47" t="s">
        <v>1691</v>
      </c>
    </row>
    <row r="351" spans="1:23" x14ac:dyDescent="0.25">
      <c r="A351" s="50"/>
      <c r="B351" s="47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8" t="s">
        <v>2262</v>
      </c>
      <c r="U351" s="2">
        <v>2003</v>
      </c>
      <c r="V351" s="2">
        <v>0.2</v>
      </c>
      <c r="W351" s="47" t="s">
        <v>2263</v>
      </c>
    </row>
    <row r="352" spans="1:23" x14ac:dyDescent="0.25">
      <c r="A352" s="50"/>
      <c r="B352" s="47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8" t="s">
        <v>2262</v>
      </c>
      <c r="U352" s="2">
        <v>2003</v>
      </c>
      <c r="V352" s="2">
        <v>0.2</v>
      </c>
      <c r="W352" s="47" t="s">
        <v>2263</v>
      </c>
    </row>
    <row r="353" spans="1:23" ht="25.5" x14ac:dyDescent="0.25">
      <c r="A353" s="47" t="s">
        <v>1251</v>
      </c>
      <c r="B353" s="64" t="s">
        <v>2264</v>
      </c>
      <c r="C353" s="50"/>
      <c r="D353" s="50"/>
      <c r="E353" s="50"/>
      <c r="F353" s="50"/>
      <c r="G353" s="50"/>
      <c r="H353" s="50"/>
      <c r="I353" s="50"/>
      <c r="J353" s="47" t="s">
        <v>2265</v>
      </c>
      <c r="K353" s="50"/>
      <c r="L353" s="50"/>
      <c r="M353" s="50"/>
      <c r="N353" s="50"/>
      <c r="O353" s="50"/>
      <c r="P353" s="50"/>
      <c r="Q353" s="50"/>
      <c r="R353" s="50"/>
      <c r="S353" s="50"/>
      <c r="T353" s="47" t="s">
        <v>2266</v>
      </c>
      <c r="U353" s="47" t="s">
        <v>237</v>
      </c>
      <c r="V353" s="2">
        <v>1.5</v>
      </c>
      <c r="W353" s="47" t="s">
        <v>270</v>
      </c>
    </row>
    <row r="354" spans="1:23" ht="25.5" x14ac:dyDescent="0.25">
      <c r="A354" s="47" t="s">
        <v>1252</v>
      </c>
      <c r="B354" s="50"/>
      <c r="C354" s="50"/>
      <c r="D354" s="50"/>
      <c r="E354" s="50"/>
      <c r="F354" s="50"/>
      <c r="G354" s="50"/>
      <c r="H354" s="50"/>
      <c r="I354" s="50"/>
      <c r="J354" s="47" t="s">
        <v>2267</v>
      </c>
      <c r="K354" s="50"/>
      <c r="L354" s="47" t="s">
        <v>2119</v>
      </c>
      <c r="M354" s="50"/>
      <c r="N354" s="50"/>
      <c r="O354" s="50"/>
      <c r="P354" s="50"/>
      <c r="Q354" s="50"/>
      <c r="R354" s="50"/>
      <c r="S354" s="50"/>
      <c r="T354" s="47" t="s">
        <v>2268</v>
      </c>
      <c r="U354" s="47" t="s">
        <v>237</v>
      </c>
      <c r="V354" s="2">
        <v>1.4</v>
      </c>
      <c r="W354" s="47" t="s">
        <v>270</v>
      </c>
    </row>
    <row r="355" spans="1:23" ht="38.25" x14ac:dyDescent="0.25">
      <c r="A355" s="50"/>
      <c r="B355" s="47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8" t="s">
        <v>2269</v>
      </c>
      <c r="N355" s="2">
        <v>2003</v>
      </c>
      <c r="O355" s="2">
        <v>0.5</v>
      </c>
      <c r="P355" s="47" t="s">
        <v>1750</v>
      </c>
      <c r="Q355" s="2">
        <v>6</v>
      </c>
      <c r="R355" s="47"/>
      <c r="S355" s="2">
        <v>6</v>
      </c>
      <c r="T355" s="47" t="s">
        <v>2270</v>
      </c>
      <c r="U355" s="47"/>
      <c r="V355" s="2"/>
      <c r="W355" s="47"/>
    </row>
    <row r="356" spans="1:23" x14ac:dyDescent="0.25">
      <c r="A356" s="47"/>
      <c r="B356" s="62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47" t="s">
        <v>2271</v>
      </c>
      <c r="U356" s="47"/>
      <c r="V356" s="2"/>
      <c r="W356" s="47"/>
    </row>
    <row r="357" spans="1:23" x14ac:dyDescent="0.25">
      <c r="A357" s="50"/>
      <c r="B357" s="62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8" t="s">
        <v>2272</v>
      </c>
      <c r="U357" s="47"/>
      <c r="V357" s="2"/>
      <c r="W357" s="47"/>
    </row>
    <row r="358" spans="1:23" x14ac:dyDescent="0.25">
      <c r="A358" s="47"/>
      <c r="B358" s="64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8" t="s">
        <v>2273</v>
      </c>
      <c r="U358" s="47"/>
      <c r="V358" s="2"/>
      <c r="W358" s="47"/>
    </row>
    <row r="359" spans="1:23" x14ac:dyDescent="0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47" t="s">
        <v>2274</v>
      </c>
      <c r="U359" s="47"/>
      <c r="V359" s="2"/>
      <c r="W359" s="47"/>
    </row>
    <row r="360" spans="1:23" x14ac:dyDescent="0.25">
      <c r="A360" s="47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47" t="s">
        <v>2275</v>
      </c>
      <c r="U360" s="47"/>
      <c r="V360" s="2"/>
      <c r="W360" s="47"/>
    </row>
    <row r="361" spans="1:23" x14ac:dyDescent="0.25">
      <c r="A361" s="50"/>
      <c r="B361" s="47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47" t="s">
        <v>2276</v>
      </c>
      <c r="U361" s="47"/>
      <c r="V361" s="2"/>
      <c r="W361" s="47"/>
    </row>
    <row r="362" spans="1:23" x14ac:dyDescent="0.25">
      <c r="A362" s="47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47" t="s">
        <v>2277</v>
      </c>
      <c r="U362" s="47"/>
      <c r="V362" s="2"/>
      <c r="W362" s="47"/>
    </row>
    <row r="363" spans="1:23" x14ac:dyDescent="0.25">
      <c r="A363" s="47" t="s">
        <v>1243</v>
      </c>
      <c r="B363" s="47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47" t="s">
        <v>2278</v>
      </c>
      <c r="U363" s="47"/>
      <c r="V363" s="2"/>
      <c r="W363" s="47"/>
    </row>
    <row r="364" spans="1:23" x14ac:dyDescent="0.25">
      <c r="A364" s="50"/>
      <c r="B364" s="47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47" t="s">
        <v>2279</v>
      </c>
      <c r="U364" s="47"/>
      <c r="V364" s="2">
        <v>0.01</v>
      </c>
      <c r="W364" s="47" t="s">
        <v>2280</v>
      </c>
    </row>
    <row r="365" spans="1:23" x14ac:dyDescent="0.25">
      <c r="A365" s="47"/>
      <c r="B365" s="47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47" t="s">
        <v>2281</v>
      </c>
      <c r="U365" s="47"/>
      <c r="V365" s="2"/>
      <c r="W365" s="47"/>
    </row>
    <row r="366" spans="1:23" x14ac:dyDescent="0.25">
      <c r="A366" s="50"/>
      <c r="B366" s="47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47" t="s">
        <v>2282</v>
      </c>
      <c r="U366" s="47"/>
      <c r="V366" s="2"/>
      <c r="W366" s="47"/>
    </row>
    <row r="367" spans="1:23" x14ac:dyDescent="0.25">
      <c r="A367" s="47"/>
      <c r="B367" s="47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8" t="s">
        <v>2283</v>
      </c>
      <c r="U367" s="47"/>
      <c r="V367" s="47"/>
      <c r="W367" s="47"/>
    </row>
    <row r="368" spans="1:23" ht="25.5" x14ac:dyDescent="0.25">
      <c r="A368" s="47" t="s">
        <v>2284</v>
      </c>
      <c r="B368" s="47"/>
      <c r="C368" s="47" t="s">
        <v>1926</v>
      </c>
      <c r="D368" s="47" t="s">
        <v>2285</v>
      </c>
      <c r="E368" s="2">
        <v>0.5</v>
      </c>
      <c r="F368" s="47" t="s">
        <v>2286</v>
      </c>
      <c r="G368" s="2">
        <v>6</v>
      </c>
      <c r="H368" s="47"/>
      <c r="I368" s="2">
        <v>6</v>
      </c>
      <c r="J368" s="47" t="s">
        <v>2287</v>
      </c>
      <c r="K368" s="50"/>
      <c r="L368" s="47" t="s">
        <v>24</v>
      </c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</row>
    <row r="369" spans="1:23" ht="25.5" x14ac:dyDescent="0.25">
      <c r="A369" s="47" t="s">
        <v>1253</v>
      </c>
      <c r="B369" s="47"/>
      <c r="C369" s="47" t="s">
        <v>1926</v>
      </c>
      <c r="D369" s="47" t="s">
        <v>2288</v>
      </c>
      <c r="E369" s="2">
        <v>0.56000000000000005</v>
      </c>
      <c r="F369" s="47" t="s">
        <v>2286</v>
      </c>
      <c r="G369" s="2">
        <v>8</v>
      </c>
      <c r="H369" s="47"/>
      <c r="I369" s="2">
        <v>8</v>
      </c>
      <c r="J369" s="47" t="s">
        <v>2289</v>
      </c>
      <c r="K369" s="50"/>
      <c r="L369" s="47" t="s">
        <v>24</v>
      </c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</row>
    <row r="370" spans="1:23" ht="25.5" x14ac:dyDescent="0.25">
      <c r="A370" s="47" t="s">
        <v>1254</v>
      </c>
      <c r="B370" s="47"/>
      <c r="C370" s="47" t="s">
        <v>1926</v>
      </c>
      <c r="D370" s="47" t="s">
        <v>2290</v>
      </c>
      <c r="E370" s="2">
        <v>0.77</v>
      </c>
      <c r="F370" s="47" t="s">
        <v>2286</v>
      </c>
      <c r="G370" s="2">
        <v>11</v>
      </c>
      <c r="H370" s="47"/>
      <c r="I370" s="2">
        <v>11</v>
      </c>
      <c r="J370" s="47" t="s">
        <v>2291</v>
      </c>
      <c r="K370" s="50"/>
      <c r="L370" s="47" t="s">
        <v>24</v>
      </c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</row>
    <row r="371" spans="1:23" ht="25.5" x14ac:dyDescent="0.25">
      <c r="A371" s="47" t="s">
        <v>2292</v>
      </c>
      <c r="B371" s="47"/>
      <c r="C371" s="47" t="s">
        <v>1926</v>
      </c>
      <c r="D371" s="47" t="s">
        <v>2293</v>
      </c>
      <c r="E371" s="2">
        <v>0.56000000000000005</v>
      </c>
      <c r="F371" s="47" t="s">
        <v>2286</v>
      </c>
      <c r="G371" s="2">
        <v>8</v>
      </c>
      <c r="H371" s="47"/>
      <c r="I371" s="2">
        <v>8</v>
      </c>
      <c r="J371" s="47" t="s">
        <v>2294</v>
      </c>
      <c r="K371" s="50"/>
      <c r="L371" s="47" t="s">
        <v>57</v>
      </c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</row>
    <row r="372" spans="1:23" ht="25.5" x14ac:dyDescent="0.25">
      <c r="A372" s="50"/>
      <c r="B372" s="47"/>
      <c r="C372" s="47" t="s">
        <v>1926</v>
      </c>
      <c r="D372" s="47" t="s">
        <v>2295</v>
      </c>
      <c r="E372" s="2">
        <v>0.63</v>
      </c>
      <c r="F372" s="47" t="s">
        <v>2286</v>
      </c>
      <c r="G372" s="2">
        <v>8</v>
      </c>
      <c r="H372" s="47"/>
      <c r="I372" s="2">
        <v>8</v>
      </c>
      <c r="J372" s="47"/>
      <c r="K372" s="50"/>
      <c r="L372" s="47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</row>
    <row r="373" spans="1:23" ht="25.5" x14ac:dyDescent="0.25">
      <c r="A373" s="47" t="s">
        <v>2296</v>
      </c>
      <c r="B373" s="50"/>
      <c r="C373" s="47" t="s">
        <v>1926</v>
      </c>
      <c r="D373" s="47" t="s">
        <v>2297</v>
      </c>
      <c r="E373" s="2">
        <v>0.77</v>
      </c>
      <c r="F373" s="47" t="s">
        <v>2286</v>
      </c>
      <c r="G373" s="2">
        <v>10</v>
      </c>
      <c r="H373" s="47"/>
      <c r="I373" s="2">
        <v>10</v>
      </c>
      <c r="J373" s="47" t="s">
        <v>2298</v>
      </c>
      <c r="K373" s="50"/>
      <c r="L373" s="47" t="s">
        <v>24</v>
      </c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</row>
    <row r="374" spans="1:23" ht="25.5" x14ac:dyDescent="0.25">
      <c r="A374" s="47" t="s">
        <v>2299</v>
      </c>
      <c r="B374" s="50"/>
      <c r="C374" s="47" t="s">
        <v>1926</v>
      </c>
      <c r="D374" s="47" t="s">
        <v>2300</v>
      </c>
      <c r="E374" s="2">
        <v>0.77</v>
      </c>
      <c r="F374" s="47" t="s">
        <v>2286</v>
      </c>
      <c r="G374" s="2">
        <v>10</v>
      </c>
      <c r="H374" s="47"/>
      <c r="I374" s="2">
        <v>10</v>
      </c>
      <c r="J374" s="47" t="s">
        <v>2301</v>
      </c>
      <c r="K374" s="50"/>
      <c r="L374" s="47" t="s">
        <v>57</v>
      </c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</row>
    <row r="375" spans="1:23" ht="25.5" x14ac:dyDescent="0.25">
      <c r="A375" s="47" t="s">
        <v>2302</v>
      </c>
      <c r="B375" s="50"/>
      <c r="C375" s="47" t="s">
        <v>1926</v>
      </c>
      <c r="D375" s="47" t="s">
        <v>2303</v>
      </c>
      <c r="E375" s="2">
        <v>0.49</v>
      </c>
      <c r="F375" s="47" t="s">
        <v>2286</v>
      </c>
      <c r="G375" s="2">
        <v>6</v>
      </c>
      <c r="H375" s="47"/>
      <c r="I375" s="2">
        <v>6</v>
      </c>
      <c r="J375" s="47" t="s">
        <v>2304</v>
      </c>
      <c r="K375" s="50"/>
      <c r="L375" s="47" t="s">
        <v>24</v>
      </c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</row>
    <row r="376" spans="1:23" ht="25.5" x14ac:dyDescent="0.25">
      <c r="A376" s="47"/>
      <c r="B376" s="47"/>
      <c r="C376" s="47" t="s">
        <v>1926</v>
      </c>
      <c r="D376" s="47" t="s">
        <v>2305</v>
      </c>
      <c r="E376" s="2">
        <v>0.42</v>
      </c>
      <c r="F376" s="47" t="s">
        <v>2286</v>
      </c>
      <c r="G376" s="2">
        <v>5</v>
      </c>
      <c r="H376" s="47"/>
      <c r="I376" s="2">
        <v>5</v>
      </c>
      <c r="J376" s="47"/>
      <c r="K376" s="50"/>
      <c r="L376" s="47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</row>
    <row r="377" spans="1:23" ht="25.5" x14ac:dyDescent="0.25">
      <c r="A377" s="50"/>
      <c r="B377" s="50"/>
      <c r="C377" s="47" t="s">
        <v>1926</v>
      </c>
      <c r="D377" s="47" t="s">
        <v>2306</v>
      </c>
      <c r="E377" s="2">
        <v>0.7</v>
      </c>
      <c r="F377" s="47" t="s">
        <v>2286</v>
      </c>
      <c r="G377" s="2">
        <v>10</v>
      </c>
      <c r="H377" s="47"/>
      <c r="I377" s="2">
        <v>10</v>
      </c>
      <c r="J377" s="47"/>
      <c r="K377" s="50"/>
      <c r="L377" s="47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</row>
    <row r="378" spans="1:23" ht="25.5" x14ac:dyDescent="0.25">
      <c r="A378" s="47" t="s">
        <v>2307</v>
      </c>
      <c r="B378" s="47" t="s">
        <v>1243</v>
      </c>
      <c r="C378" s="47" t="s">
        <v>2308</v>
      </c>
      <c r="D378" s="47" t="s">
        <v>2309</v>
      </c>
      <c r="E378" s="2">
        <v>1.47</v>
      </c>
      <c r="F378" s="47" t="s">
        <v>2286</v>
      </c>
      <c r="G378" s="2">
        <v>21</v>
      </c>
      <c r="H378" s="47"/>
      <c r="I378" s="2">
        <v>21</v>
      </c>
      <c r="J378" s="47" t="s">
        <v>2310</v>
      </c>
      <c r="K378" s="50"/>
      <c r="L378" s="47" t="s">
        <v>29</v>
      </c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</row>
    <row r="379" spans="1:23" ht="25.5" x14ac:dyDescent="0.25">
      <c r="A379" s="47" t="s">
        <v>2311</v>
      </c>
      <c r="B379" s="50"/>
      <c r="C379" s="47" t="s">
        <v>1926</v>
      </c>
      <c r="D379" s="47" t="s">
        <v>2312</v>
      </c>
      <c r="E379" s="2">
        <v>1.4</v>
      </c>
      <c r="F379" s="47" t="s">
        <v>2286</v>
      </c>
      <c r="G379" s="2">
        <v>20</v>
      </c>
      <c r="H379" s="47"/>
      <c r="I379" s="2">
        <v>20</v>
      </c>
      <c r="J379" s="47" t="s">
        <v>2313</v>
      </c>
      <c r="K379" s="50"/>
      <c r="L379" s="47" t="s">
        <v>24</v>
      </c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</row>
    <row r="380" spans="1:23" ht="25.5" x14ac:dyDescent="0.25">
      <c r="A380" s="47" t="s">
        <v>2314</v>
      </c>
      <c r="B380" s="50"/>
      <c r="C380" s="47" t="s">
        <v>2308</v>
      </c>
      <c r="D380" s="47" t="s">
        <v>2315</v>
      </c>
      <c r="E380" s="2">
        <v>0.56000000000000005</v>
      </c>
      <c r="F380" s="47" t="s">
        <v>2286</v>
      </c>
      <c r="G380" s="2">
        <v>8</v>
      </c>
      <c r="H380" s="47"/>
      <c r="I380" s="2">
        <v>8</v>
      </c>
      <c r="J380" s="47" t="s">
        <v>2316</v>
      </c>
      <c r="K380" s="50"/>
      <c r="L380" s="47" t="s">
        <v>29</v>
      </c>
      <c r="M380" s="58" t="s">
        <v>2317</v>
      </c>
      <c r="N380" s="47" t="s">
        <v>1926</v>
      </c>
      <c r="O380" s="2"/>
      <c r="P380" s="47" t="s">
        <v>2318</v>
      </c>
      <c r="Q380" s="2"/>
      <c r="R380" s="2"/>
      <c r="S380" s="2"/>
      <c r="T380" s="50"/>
      <c r="U380" s="50"/>
      <c r="V380" s="50"/>
      <c r="W380" s="50"/>
    </row>
    <row r="381" spans="1:23" ht="25.5" x14ac:dyDescent="0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8" t="s">
        <v>2317</v>
      </c>
      <c r="N381" s="47" t="s">
        <v>1926</v>
      </c>
      <c r="O381" s="2"/>
      <c r="P381" s="47" t="s">
        <v>2318</v>
      </c>
      <c r="Q381" s="47"/>
      <c r="R381" s="47"/>
      <c r="S381" s="47"/>
      <c r="T381" s="50"/>
      <c r="U381" s="50"/>
      <c r="V381" s="50"/>
      <c r="W381" s="50"/>
    </row>
    <row r="382" spans="1:23" ht="25.5" x14ac:dyDescent="0.25">
      <c r="A382" s="47" t="s">
        <v>2319</v>
      </c>
      <c r="B382" s="50"/>
      <c r="C382" s="47" t="s">
        <v>2308</v>
      </c>
      <c r="D382" s="47" t="s">
        <v>2320</v>
      </c>
      <c r="E382" s="2">
        <v>1.1200000000000001</v>
      </c>
      <c r="F382" s="47" t="s">
        <v>2286</v>
      </c>
      <c r="G382" s="2">
        <v>16</v>
      </c>
      <c r="H382" s="47"/>
      <c r="I382" s="2">
        <v>16</v>
      </c>
      <c r="J382" s="47" t="s">
        <v>2321</v>
      </c>
      <c r="K382" s="50"/>
      <c r="L382" s="47" t="s">
        <v>24</v>
      </c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</row>
    <row r="383" spans="1:23" x14ac:dyDescent="0.25">
      <c r="A383" s="562" t="s">
        <v>2322</v>
      </c>
      <c r="B383" s="565"/>
      <c r="C383" s="562" t="s">
        <v>2323</v>
      </c>
      <c r="D383" s="562" t="s">
        <v>2324</v>
      </c>
      <c r="E383" s="557">
        <v>0.46700000000000003</v>
      </c>
      <c r="F383" s="557" t="s">
        <v>2325</v>
      </c>
      <c r="G383" s="557">
        <v>15</v>
      </c>
      <c r="H383" s="557"/>
      <c r="I383" s="557">
        <v>15</v>
      </c>
      <c r="J383" s="557" t="s">
        <v>2326</v>
      </c>
      <c r="K383" s="557"/>
      <c r="L383" s="557" t="s">
        <v>24</v>
      </c>
      <c r="M383" s="58" t="s">
        <v>2317</v>
      </c>
      <c r="N383" s="50">
        <v>2016</v>
      </c>
      <c r="O383" s="50">
        <v>0.64300000000000002</v>
      </c>
      <c r="P383" s="50" t="s">
        <v>1560</v>
      </c>
      <c r="Q383" s="50">
        <v>19</v>
      </c>
      <c r="R383" s="50"/>
      <c r="S383" s="50">
        <v>19</v>
      </c>
      <c r="T383" s="50"/>
      <c r="U383" s="50"/>
      <c r="V383" s="50"/>
      <c r="W383" s="50"/>
    </row>
    <row r="384" spans="1:23" x14ac:dyDescent="0.25">
      <c r="A384" s="563"/>
      <c r="B384" s="566"/>
      <c r="C384" s="563"/>
      <c r="D384" s="563"/>
      <c r="E384" s="558"/>
      <c r="F384" s="558"/>
      <c r="G384" s="558"/>
      <c r="H384" s="558"/>
      <c r="I384" s="558"/>
      <c r="J384" s="558"/>
      <c r="K384" s="558"/>
      <c r="L384" s="558"/>
      <c r="M384" s="58" t="s">
        <v>2317</v>
      </c>
      <c r="N384" s="50">
        <v>2016</v>
      </c>
      <c r="O384" s="50">
        <v>1.266</v>
      </c>
      <c r="P384" s="50" t="s">
        <v>2327</v>
      </c>
      <c r="Q384" s="50">
        <v>43</v>
      </c>
      <c r="R384" s="50"/>
      <c r="S384" s="50">
        <v>43</v>
      </c>
      <c r="T384" s="50"/>
      <c r="U384" s="50"/>
      <c r="V384" s="50"/>
      <c r="W384" s="50"/>
    </row>
    <row r="385" spans="1:23" x14ac:dyDescent="0.25">
      <c r="A385" s="564"/>
      <c r="B385" s="567"/>
      <c r="C385" s="564"/>
      <c r="D385" s="564"/>
      <c r="E385" s="559"/>
      <c r="F385" s="559"/>
      <c r="G385" s="559"/>
      <c r="H385" s="559"/>
      <c r="I385" s="559"/>
      <c r="J385" s="559"/>
      <c r="K385" s="559"/>
      <c r="L385" s="559"/>
      <c r="M385" s="58" t="s">
        <v>2317</v>
      </c>
      <c r="N385" s="50">
        <v>2016</v>
      </c>
      <c r="O385" s="50">
        <v>0.79700000000000004</v>
      </c>
      <c r="P385" s="50" t="s">
        <v>2328</v>
      </c>
      <c r="Q385" s="50"/>
      <c r="R385" s="50"/>
      <c r="S385" s="50"/>
      <c r="T385" s="50"/>
      <c r="U385" s="50"/>
      <c r="V385" s="50"/>
      <c r="W385" s="50"/>
    </row>
    <row r="386" spans="1:23" x14ac:dyDescent="0.25">
      <c r="A386" s="69" t="s">
        <v>2329</v>
      </c>
      <c r="B386" s="70"/>
      <c r="C386" s="69"/>
      <c r="D386" s="69"/>
      <c r="E386" s="71"/>
      <c r="F386" s="71"/>
      <c r="G386" s="71"/>
      <c r="H386" s="71"/>
      <c r="I386" s="71"/>
      <c r="J386" s="71" t="s">
        <v>2330</v>
      </c>
      <c r="K386" s="71"/>
      <c r="L386" s="71" t="s">
        <v>26</v>
      </c>
      <c r="M386" s="58"/>
      <c r="N386" s="50"/>
      <c r="O386" s="50"/>
      <c r="P386" s="50"/>
      <c r="Q386" s="50"/>
      <c r="R386" s="50"/>
      <c r="S386" s="50"/>
      <c r="T386" s="50"/>
      <c r="U386" s="50"/>
      <c r="V386" s="50"/>
      <c r="W386" s="50"/>
    </row>
    <row r="387" spans="1:23" ht="25.5" x14ac:dyDescent="0.25">
      <c r="A387" s="47" t="s">
        <v>2331</v>
      </c>
      <c r="B387" s="64" t="s">
        <v>2332</v>
      </c>
      <c r="C387" s="50"/>
      <c r="D387" s="50"/>
      <c r="E387" s="50"/>
      <c r="F387" s="50"/>
      <c r="G387" s="50"/>
      <c r="H387" s="50"/>
      <c r="I387" s="50"/>
      <c r="J387" s="47" t="s">
        <v>2333</v>
      </c>
      <c r="K387" s="50"/>
      <c r="L387" s="47" t="s">
        <v>26</v>
      </c>
      <c r="M387" s="50"/>
      <c r="N387" s="50"/>
      <c r="O387" s="50"/>
      <c r="P387" s="50"/>
      <c r="Q387" s="50"/>
      <c r="R387" s="50"/>
      <c r="S387" s="50"/>
      <c r="T387" s="47" t="s">
        <v>2334</v>
      </c>
      <c r="U387" s="47" t="s">
        <v>2335</v>
      </c>
      <c r="V387" s="2">
        <v>0.70799999999999996</v>
      </c>
      <c r="W387" s="47" t="s">
        <v>2336</v>
      </c>
    </row>
    <row r="388" spans="1:23" x14ac:dyDescent="0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8" t="s">
        <v>2337</v>
      </c>
      <c r="N388" s="47" t="s">
        <v>1786</v>
      </c>
      <c r="O388" s="2">
        <v>1.99</v>
      </c>
      <c r="P388" s="47" t="s">
        <v>243</v>
      </c>
      <c r="Q388" s="2">
        <v>31</v>
      </c>
      <c r="R388" s="2">
        <v>25</v>
      </c>
      <c r="S388" s="2">
        <v>56</v>
      </c>
      <c r="T388" s="58" t="s">
        <v>2338</v>
      </c>
      <c r="U388" s="47" t="s">
        <v>2110</v>
      </c>
      <c r="V388" s="2">
        <v>0.1</v>
      </c>
      <c r="W388" s="47" t="s">
        <v>919</v>
      </c>
    </row>
    <row r="389" spans="1:23" x14ac:dyDescent="0.25">
      <c r="A389" s="50"/>
      <c r="B389" s="62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8" t="s">
        <v>2339</v>
      </c>
      <c r="N389" s="47" t="s">
        <v>2110</v>
      </c>
      <c r="O389" s="2">
        <v>0.16</v>
      </c>
      <c r="P389" s="47" t="s">
        <v>243</v>
      </c>
      <c r="Q389" s="2">
        <v>7</v>
      </c>
      <c r="R389" s="47"/>
      <c r="S389" s="2">
        <v>7</v>
      </c>
      <c r="T389" s="58" t="s">
        <v>2340</v>
      </c>
      <c r="U389" s="47" t="s">
        <v>2110</v>
      </c>
      <c r="V389" s="2">
        <v>0.28000000000000003</v>
      </c>
      <c r="W389" s="47" t="s">
        <v>919</v>
      </c>
    </row>
    <row r="390" spans="1:23" ht="25.5" x14ac:dyDescent="0.25">
      <c r="A390" s="50"/>
      <c r="B390" s="58" t="s">
        <v>2317</v>
      </c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8" t="s">
        <v>2341</v>
      </c>
      <c r="N390" s="47" t="s">
        <v>2342</v>
      </c>
      <c r="O390" s="2">
        <v>0.4</v>
      </c>
      <c r="P390" s="47" t="s">
        <v>2343</v>
      </c>
      <c r="Q390" s="2">
        <v>10</v>
      </c>
      <c r="R390" s="47"/>
      <c r="S390" s="2">
        <v>10</v>
      </c>
      <c r="T390" s="58" t="s">
        <v>2344</v>
      </c>
      <c r="U390" s="50"/>
      <c r="V390" s="2">
        <v>0.14000000000000001</v>
      </c>
      <c r="W390" s="47" t="s">
        <v>359</v>
      </c>
    </row>
    <row r="391" spans="1:23" ht="25.5" x14ac:dyDescent="0.25">
      <c r="A391" s="47" t="s">
        <v>1255</v>
      </c>
      <c r="B391" s="64" t="s">
        <v>2345</v>
      </c>
      <c r="C391" s="50"/>
      <c r="D391" s="50"/>
      <c r="E391" s="50"/>
      <c r="F391" s="50"/>
      <c r="G391" s="50"/>
      <c r="H391" s="50"/>
      <c r="I391" s="50"/>
      <c r="J391" s="47" t="s">
        <v>2346</v>
      </c>
      <c r="K391" s="50"/>
      <c r="L391" s="47" t="s">
        <v>1898</v>
      </c>
      <c r="M391" s="50"/>
      <c r="N391" s="50"/>
      <c r="O391" s="50"/>
      <c r="P391" s="50"/>
      <c r="Q391" s="50"/>
      <c r="R391" s="50"/>
      <c r="S391" s="50"/>
      <c r="T391" s="47" t="s">
        <v>2347</v>
      </c>
      <c r="U391" s="47" t="s">
        <v>2348</v>
      </c>
      <c r="V391" s="2">
        <v>0.94</v>
      </c>
      <c r="W391" s="47" t="s">
        <v>2336</v>
      </c>
    </row>
    <row r="392" spans="1:23" x14ac:dyDescent="0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8" t="s">
        <v>2349</v>
      </c>
      <c r="N392" s="47" t="s">
        <v>2350</v>
      </c>
      <c r="O392" s="2">
        <v>0.28000000000000003</v>
      </c>
      <c r="P392" s="47" t="s">
        <v>243</v>
      </c>
      <c r="Q392" s="2">
        <v>8</v>
      </c>
      <c r="R392" s="47"/>
      <c r="S392" s="2">
        <v>8</v>
      </c>
      <c r="T392" s="58" t="s">
        <v>2351</v>
      </c>
      <c r="U392" s="47" t="s">
        <v>2350</v>
      </c>
      <c r="V392" s="2">
        <v>0.05</v>
      </c>
      <c r="W392" s="47" t="s">
        <v>2352</v>
      </c>
    </row>
    <row r="393" spans="1:23" x14ac:dyDescent="0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8" t="s">
        <v>2353</v>
      </c>
      <c r="U393" s="47" t="s">
        <v>2350</v>
      </c>
      <c r="V393" s="2">
        <v>0.12</v>
      </c>
      <c r="W393" s="47" t="s">
        <v>2352</v>
      </c>
    </row>
    <row r="394" spans="1:23" ht="25.5" x14ac:dyDescent="0.25">
      <c r="A394" s="47" t="s">
        <v>1256</v>
      </c>
      <c r="B394" s="64" t="s">
        <v>2354</v>
      </c>
      <c r="C394" s="47" t="s">
        <v>2355</v>
      </c>
      <c r="D394" s="47" t="s">
        <v>2356</v>
      </c>
      <c r="E394" s="2">
        <v>0.7</v>
      </c>
      <c r="F394" s="47" t="s">
        <v>2357</v>
      </c>
      <c r="G394" s="2">
        <v>13</v>
      </c>
      <c r="H394" s="47"/>
      <c r="I394" s="2">
        <v>13</v>
      </c>
      <c r="J394" s="47" t="s">
        <v>2346</v>
      </c>
      <c r="K394" s="50"/>
      <c r="L394" s="47" t="s">
        <v>2358</v>
      </c>
      <c r="M394" s="50"/>
      <c r="N394" s="50"/>
      <c r="O394" s="50"/>
      <c r="P394" s="50"/>
      <c r="Q394" s="50"/>
      <c r="R394" s="50"/>
      <c r="S394" s="50"/>
      <c r="T394" s="47" t="s">
        <v>2359</v>
      </c>
      <c r="U394" s="47" t="s">
        <v>2348</v>
      </c>
      <c r="V394" s="2">
        <v>0.24</v>
      </c>
      <c r="W394" s="47" t="s">
        <v>2336</v>
      </c>
    </row>
    <row r="395" spans="1:23" x14ac:dyDescent="0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47" t="s">
        <v>2360</v>
      </c>
      <c r="U395" s="47" t="s">
        <v>2355</v>
      </c>
      <c r="V395" s="2">
        <v>0.06</v>
      </c>
      <c r="W395" s="47" t="s">
        <v>2361</v>
      </c>
    </row>
    <row r="396" spans="1:23" x14ac:dyDescent="0.25">
      <c r="A396" s="47" t="s">
        <v>1257</v>
      </c>
      <c r="B396" s="50"/>
      <c r="C396" s="50"/>
      <c r="D396" s="50"/>
      <c r="E396" s="50"/>
      <c r="F396" s="50"/>
      <c r="G396" s="50"/>
      <c r="H396" s="50"/>
      <c r="I396" s="50"/>
      <c r="J396" s="47" t="s">
        <v>2362</v>
      </c>
      <c r="K396" s="50"/>
      <c r="L396" s="47" t="s">
        <v>2363</v>
      </c>
      <c r="M396" s="50"/>
      <c r="N396" s="50"/>
      <c r="O396" s="50"/>
      <c r="P396" s="50"/>
      <c r="Q396" s="50"/>
      <c r="R396" s="50"/>
      <c r="S396" s="50"/>
      <c r="T396" s="47" t="s">
        <v>2364</v>
      </c>
      <c r="U396" s="47" t="s">
        <v>2355</v>
      </c>
      <c r="V396" s="2">
        <v>0.14000000000000001</v>
      </c>
      <c r="W396" s="47" t="s">
        <v>2361</v>
      </c>
    </row>
    <row r="397" spans="1:23" ht="38.25" x14ac:dyDescent="0.25">
      <c r="A397" s="47" t="s">
        <v>1258</v>
      </c>
      <c r="B397" s="64" t="s">
        <v>2365</v>
      </c>
      <c r="C397" s="47" t="s">
        <v>1837</v>
      </c>
      <c r="D397" s="48" t="s">
        <v>2366</v>
      </c>
      <c r="E397" s="2">
        <v>0.21</v>
      </c>
      <c r="F397" s="47" t="s">
        <v>56</v>
      </c>
      <c r="G397" s="2">
        <v>4</v>
      </c>
      <c r="H397" s="47"/>
      <c r="I397" s="2">
        <v>4</v>
      </c>
      <c r="J397" s="47" t="s">
        <v>2367</v>
      </c>
      <c r="K397" s="50"/>
      <c r="L397" s="47" t="s">
        <v>23</v>
      </c>
      <c r="M397" s="47" t="s">
        <v>2368</v>
      </c>
      <c r="N397" s="2">
        <v>1.3</v>
      </c>
      <c r="O397" s="47" t="s">
        <v>2369</v>
      </c>
      <c r="P397" s="47" t="s">
        <v>27</v>
      </c>
      <c r="Q397" s="2">
        <v>30</v>
      </c>
      <c r="R397" s="47"/>
      <c r="S397" s="2">
        <v>30</v>
      </c>
      <c r="T397" s="50"/>
      <c r="U397" s="50"/>
      <c r="V397" s="50"/>
      <c r="W397" s="50"/>
    </row>
    <row r="398" spans="1:23" ht="38.25" x14ac:dyDescent="0.25">
      <c r="A398" s="50"/>
      <c r="B398" s="50"/>
      <c r="C398" s="47" t="s">
        <v>2370</v>
      </c>
      <c r="D398" s="47" t="s">
        <v>2371</v>
      </c>
      <c r="E398" s="2">
        <v>0.79</v>
      </c>
      <c r="F398" s="47" t="s">
        <v>1259</v>
      </c>
      <c r="G398" s="2">
        <v>8</v>
      </c>
      <c r="H398" s="47"/>
      <c r="I398" s="2">
        <v>8</v>
      </c>
      <c r="J398" s="50"/>
      <c r="K398" s="50"/>
      <c r="L398" s="50"/>
      <c r="M398" s="47" t="s">
        <v>2372</v>
      </c>
      <c r="N398" s="2">
        <v>1.7</v>
      </c>
      <c r="O398" s="47" t="s">
        <v>2369</v>
      </c>
      <c r="P398" s="47" t="s">
        <v>27</v>
      </c>
      <c r="Q398" s="2">
        <v>38</v>
      </c>
      <c r="R398" s="47"/>
      <c r="S398" s="2">
        <v>30</v>
      </c>
      <c r="T398" s="50"/>
      <c r="U398" s="50"/>
      <c r="V398" s="50"/>
      <c r="W398" s="50"/>
    </row>
  </sheetData>
  <mergeCells count="39">
    <mergeCell ref="I383:I385"/>
    <mergeCell ref="J383:J385"/>
    <mergeCell ref="K383:K385"/>
    <mergeCell ref="L383:L385"/>
    <mergeCell ref="A1:W1"/>
    <mergeCell ref="Q346:Q347"/>
    <mergeCell ref="S346:S347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Q4:S4"/>
    <mergeCell ref="W4:W5"/>
    <mergeCell ref="K4:K5"/>
    <mergeCell ref="L4:L5"/>
    <mergeCell ref="M4:M5"/>
    <mergeCell ref="N4:N5"/>
    <mergeCell ref="O4:O5"/>
    <mergeCell ref="P4:P5"/>
    <mergeCell ref="J4:J5"/>
    <mergeCell ref="A2:A5"/>
    <mergeCell ref="B2:B5"/>
    <mergeCell ref="C2:W2"/>
    <mergeCell ref="C3:I3"/>
    <mergeCell ref="J3:L3"/>
    <mergeCell ref="M3:S3"/>
    <mergeCell ref="T3:W3"/>
    <mergeCell ref="C4:C5"/>
    <mergeCell ref="D4:D5"/>
    <mergeCell ref="E4:E5"/>
    <mergeCell ref="F4:F5"/>
    <mergeCell ref="G4:I4"/>
    <mergeCell ref="T4:T5"/>
    <mergeCell ref="U4:U5"/>
    <mergeCell ref="V4:V5"/>
  </mergeCells>
  <pageMargins left="0.7" right="0.7" top="0.75" bottom="0.75" header="0.3" footer="0.3"/>
  <pageSetup paperSize="9" scale="10" orientation="portrait" r:id="rId1"/>
  <rowBreaks count="1" manualBreakCount="1">
    <brk id="14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4"/>
  <sheetViews>
    <sheetView view="pageBreakPreview" topLeftCell="A541" zoomScaleNormal="100" zoomScaleSheetLayoutView="100" workbookViewId="0">
      <selection sqref="A1:W1"/>
    </sheetView>
  </sheetViews>
  <sheetFormatPr defaultRowHeight="15" x14ac:dyDescent="0.25"/>
  <sheetData>
    <row r="1" spans="1:23" ht="15.75" x14ac:dyDescent="0.25">
      <c r="A1" s="568" t="s">
        <v>7139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</row>
    <row r="2" spans="1:23" x14ac:dyDescent="0.25">
      <c r="A2" s="569" t="s">
        <v>0</v>
      </c>
      <c r="B2" s="570" t="s">
        <v>1</v>
      </c>
      <c r="C2" s="569" t="s">
        <v>2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</row>
    <row r="3" spans="1:23" x14ac:dyDescent="0.25">
      <c r="A3" s="569"/>
      <c r="B3" s="570"/>
      <c r="C3" s="569" t="s">
        <v>3</v>
      </c>
      <c r="D3" s="569"/>
      <c r="E3" s="569"/>
      <c r="F3" s="569"/>
      <c r="G3" s="569"/>
      <c r="H3" s="569"/>
      <c r="I3" s="569"/>
      <c r="J3" s="569" t="s">
        <v>4</v>
      </c>
      <c r="K3" s="569"/>
      <c r="L3" s="569"/>
      <c r="M3" s="569" t="s">
        <v>5</v>
      </c>
      <c r="N3" s="569"/>
      <c r="O3" s="569"/>
      <c r="P3" s="569"/>
      <c r="Q3" s="569"/>
      <c r="R3" s="569"/>
      <c r="S3" s="569"/>
      <c r="T3" s="569" t="s">
        <v>54</v>
      </c>
      <c r="U3" s="569"/>
      <c r="V3" s="569"/>
      <c r="W3" s="569"/>
    </row>
    <row r="4" spans="1:23" x14ac:dyDescent="0.25">
      <c r="A4" s="569"/>
      <c r="B4" s="570"/>
      <c r="C4" s="571" t="s">
        <v>6</v>
      </c>
      <c r="D4" s="571" t="s">
        <v>7</v>
      </c>
      <c r="E4" s="571" t="s">
        <v>8</v>
      </c>
      <c r="F4" s="571" t="s">
        <v>9</v>
      </c>
      <c r="G4" s="569" t="s">
        <v>10</v>
      </c>
      <c r="H4" s="569"/>
      <c r="I4" s="569"/>
      <c r="J4" s="571" t="s">
        <v>11</v>
      </c>
      <c r="K4" s="571" t="s">
        <v>12</v>
      </c>
      <c r="L4" s="571" t="s">
        <v>13</v>
      </c>
      <c r="M4" s="571" t="s">
        <v>14</v>
      </c>
      <c r="N4" s="571" t="s">
        <v>6</v>
      </c>
      <c r="O4" s="571" t="s">
        <v>8</v>
      </c>
      <c r="P4" s="571" t="s">
        <v>15</v>
      </c>
      <c r="Q4" s="569" t="s">
        <v>10</v>
      </c>
      <c r="R4" s="569"/>
      <c r="S4" s="569"/>
      <c r="T4" s="575" t="s">
        <v>16</v>
      </c>
      <c r="U4" s="571" t="s">
        <v>17</v>
      </c>
      <c r="V4" s="571" t="s">
        <v>2373</v>
      </c>
      <c r="W4" s="571" t="s">
        <v>18</v>
      </c>
    </row>
    <row r="5" spans="1:23" ht="45.75" x14ac:dyDescent="0.25">
      <c r="A5" s="569"/>
      <c r="B5" s="570"/>
      <c r="C5" s="571"/>
      <c r="D5" s="571"/>
      <c r="E5" s="571"/>
      <c r="F5" s="571"/>
      <c r="G5" s="159" t="s">
        <v>19</v>
      </c>
      <c r="H5" s="159" t="s">
        <v>20</v>
      </c>
      <c r="I5" s="159" t="s">
        <v>21</v>
      </c>
      <c r="J5" s="571"/>
      <c r="K5" s="571"/>
      <c r="L5" s="571"/>
      <c r="M5" s="571"/>
      <c r="N5" s="571"/>
      <c r="O5" s="571"/>
      <c r="P5" s="571"/>
      <c r="Q5" s="159" t="s">
        <v>19</v>
      </c>
      <c r="R5" s="159" t="s">
        <v>20</v>
      </c>
      <c r="S5" s="159" t="s">
        <v>21</v>
      </c>
      <c r="T5" s="575"/>
      <c r="U5" s="571"/>
      <c r="V5" s="571"/>
      <c r="W5" s="571"/>
    </row>
    <row r="6" spans="1:23" x14ac:dyDescent="0.25">
      <c r="A6" s="160" t="s">
        <v>31</v>
      </c>
      <c r="B6" s="161" t="s">
        <v>32</v>
      </c>
      <c r="C6" s="160" t="s">
        <v>33</v>
      </c>
      <c r="D6" s="160" t="s">
        <v>34</v>
      </c>
      <c r="E6" s="160" t="s">
        <v>35</v>
      </c>
      <c r="F6" s="160" t="s">
        <v>36</v>
      </c>
      <c r="G6" s="160" t="s">
        <v>37</v>
      </c>
      <c r="H6" s="160" t="s">
        <v>38</v>
      </c>
      <c r="I6" s="160" t="s">
        <v>39</v>
      </c>
      <c r="J6" s="160" t="s">
        <v>40</v>
      </c>
      <c r="K6" s="160" t="s">
        <v>41</v>
      </c>
      <c r="L6" s="160" t="s">
        <v>42</v>
      </c>
      <c r="M6" s="160" t="s">
        <v>43</v>
      </c>
      <c r="N6" s="160" t="s">
        <v>44</v>
      </c>
      <c r="O6" s="160" t="s">
        <v>45</v>
      </c>
      <c r="P6" s="160" t="s">
        <v>46</v>
      </c>
      <c r="Q6" s="160" t="s">
        <v>47</v>
      </c>
      <c r="R6" s="160" t="s">
        <v>48</v>
      </c>
      <c r="S6" s="160" t="s">
        <v>49</v>
      </c>
      <c r="T6" s="162" t="s">
        <v>50</v>
      </c>
      <c r="U6" s="160" t="s">
        <v>51</v>
      </c>
      <c r="V6" s="160" t="s">
        <v>52</v>
      </c>
      <c r="W6" s="160" t="s">
        <v>53</v>
      </c>
    </row>
    <row r="7" spans="1:23" x14ac:dyDescent="0.25">
      <c r="A7" s="572">
        <v>1</v>
      </c>
      <c r="B7" s="573" t="s">
        <v>2374</v>
      </c>
      <c r="C7" s="574"/>
      <c r="D7" s="574"/>
      <c r="E7" s="574"/>
      <c r="F7" s="574"/>
      <c r="G7" s="574"/>
      <c r="H7" s="574"/>
      <c r="I7" s="574"/>
      <c r="J7" s="574" t="s">
        <v>2375</v>
      </c>
      <c r="K7" s="574" t="s">
        <v>2376</v>
      </c>
      <c r="L7" s="574" t="s">
        <v>1699</v>
      </c>
      <c r="M7" s="574" t="s">
        <v>2375</v>
      </c>
      <c r="N7" s="574">
        <v>60</v>
      </c>
      <c r="O7" s="574">
        <v>1100</v>
      </c>
      <c r="P7" s="574" t="s">
        <v>2377</v>
      </c>
      <c r="Q7" s="574">
        <v>27</v>
      </c>
      <c r="R7" s="574"/>
      <c r="S7" s="574">
        <v>27</v>
      </c>
      <c r="T7" s="576" t="s">
        <v>2378</v>
      </c>
      <c r="U7" s="574">
        <v>58</v>
      </c>
      <c r="V7" s="574">
        <v>304</v>
      </c>
      <c r="W7" s="163" t="s">
        <v>2379</v>
      </c>
    </row>
    <row r="8" spans="1:23" x14ac:dyDescent="0.25">
      <c r="A8" s="572"/>
      <c r="B8" s="573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6"/>
      <c r="U8" s="574"/>
      <c r="V8" s="574"/>
      <c r="W8" s="163" t="s">
        <v>2380</v>
      </c>
    </row>
    <row r="9" spans="1:23" x14ac:dyDescent="0.25">
      <c r="A9" s="572"/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6" t="s">
        <v>2381</v>
      </c>
      <c r="U9" s="574">
        <v>58</v>
      </c>
      <c r="V9" s="574">
        <v>270</v>
      </c>
      <c r="W9" s="163" t="s">
        <v>2379</v>
      </c>
    </row>
    <row r="10" spans="1:23" x14ac:dyDescent="0.25">
      <c r="A10" s="572"/>
      <c r="B10" s="573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6"/>
      <c r="U10" s="574"/>
      <c r="V10" s="574"/>
      <c r="W10" s="163" t="s">
        <v>2380</v>
      </c>
    </row>
    <row r="11" spans="1:23" x14ac:dyDescent="0.25">
      <c r="A11" s="572"/>
      <c r="B11" s="573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6" t="s">
        <v>2382</v>
      </c>
      <c r="U11" s="574">
        <v>58</v>
      </c>
      <c r="V11" s="574">
        <v>180</v>
      </c>
      <c r="W11" s="163" t="s">
        <v>2379</v>
      </c>
    </row>
    <row r="12" spans="1:23" x14ac:dyDescent="0.25">
      <c r="A12" s="572"/>
      <c r="B12" s="573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6"/>
      <c r="U12" s="574"/>
      <c r="V12" s="574"/>
      <c r="W12" s="163" t="s">
        <v>2383</v>
      </c>
    </row>
    <row r="13" spans="1:23" x14ac:dyDescent="0.25">
      <c r="A13" s="572"/>
      <c r="B13" s="573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6" t="s">
        <v>2384</v>
      </c>
      <c r="U13" s="574">
        <v>58</v>
      </c>
      <c r="V13" s="574">
        <v>60</v>
      </c>
      <c r="W13" s="163" t="s">
        <v>2379</v>
      </c>
    </row>
    <row r="14" spans="1:23" x14ac:dyDescent="0.25">
      <c r="A14" s="572"/>
      <c r="B14" s="573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6"/>
      <c r="U14" s="574"/>
      <c r="V14" s="574"/>
      <c r="W14" s="163" t="s">
        <v>2385</v>
      </c>
    </row>
    <row r="15" spans="1:23" x14ac:dyDescent="0.25">
      <c r="A15" s="572"/>
      <c r="B15" s="573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6" t="s">
        <v>2386</v>
      </c>
      <c r="U15" s="574">
        <v>58</v>
      </c>
      <c r="V15" s="574">
        <v>66</v>
      </c>
      <c r="W15" s="163" t="s">
        <v>2379</v>
      </c>
    </row>
    <row r="16" spans="1:23" x14ac:dyDescent="0.25">
      <c r="A16" s="572"/>
      <c r="B16" s="573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6"/>
      <c r="U16" s="574"/>
      <c r="V16" s="574"/>
      <c r="W16" s="163" t="s">
        <v>2387</v>
      </c>
    </row>
    <row r="17" spans="1:23" x14ac:dyDescent="0.25">
      <c r="A17" s="572"/>
      <c r="B17" s="573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6" t="s">
        <v>2388</v>
      </c>
      <c r="U17" s="574">
        <v>58</v>
      </c>
      <c r="V17" s="574">
        <v>66</v>
      </c>
      <c r="W17" s="163" t="s">
        <v>2379</v>
      </c>
    </row>
    <row r="18" spans="1:23" x14ac:dyDescent="0.25">
      <c r="A18" s="572"/>
      <c r="B18" s="573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6"/>
      <c r="U18" s="574"/>
      <c r="V18" s="574"/>
      <c r="W18" s="163" t="s">
        <v>2380</v>
      </c>
    </row>
    <row r="19" spans="1:23" x14ac:dyDescent="0.25">
      <c r="A19" s="572"/>
      <c r="B19" s="57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 t="s">
        <v>2389</v>
      </c>
      <c r="U19" s="163">
        <v>58</v>
      </c>
      <c r="V19" s="163">
        <v>385</v>
      </c>
      <c r="W19" s="163" t="s">
        <v>2390</v>
      </c>
    </row>
    <row r="20" spans="1:23" x14ac:dyDescent="0.25">
      <c r="A20" s="572"/>
      <c r="B20" s="573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6" t="s">
        <v>2391</v>
      </c>
      <c r="U20" s="574">
        <v>58</v>
      </c>
      <c r="V20" s="574">
        <v>460</v>
      </c>
      <c r="W20" s="163" t="s">
        <v>2392</v>
      </c>
    </row>
    <row r="21" spans="1:23" x14ac:dyDescent="0.25">
      <c r="A21" s="572"/>
      <c r="B21" s="573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6"/>
      <c r="U21" s="574"/>
      <c r="V21" s="574"/>
      <c r="W21" s="163" t="s">
        <v>2393</v>
      </c>
    </row>
    <row r="22" spans="1:23" x14ac:dyDescent="0.25">
      <c r="A22" s="572">
        <v>2</v>
      </c>
      <c r="B22" s="573" t="s">
        <v>2394</v>
      </c>
      <c r="C22" s="574"/>
      <c r="D22" s="574"/>
      <c r="E22" s="574"/>
      <c r="F22" s="574"/>
      <c r="G22" s="574"/>
      <c r="H22" s="574"/>
      <c r="I22" s="574"/>
      <c r="J22" s="574" t="s">
        <v>2395</v>
      </c>
      <c r="K22" s="574" t="s">
        <v>2376</v>
      </c>
      <c r="L22" s="574" t="s">
        <v>1862</v>
      </c>
      <c r="M22" s="574" t="s">
        <v>2395</v>
      </c>
      <c r="N22" s="574"/>
      <c r="O22" s="574"/>
      <c r="P22" s="574"/>
      <c r="Q22" s="574"/>
      <c r="R22" s="574"/>
      <c r="S22" s="574"/>
      <c r="T22" s="576" t="s">
        <v>2396</v>
      </c>
      <c r="U22" s="574">
        <v>71</v>
      </c>
      <c r="V22" s="574">
        <v>210</v>
      </c>
      <c r="W22" s="163" t="s">
        <v>2379</v>
      </c>
    </row>
    <row r="23" spans="1:23" x14ac:dyDescent="0.25">
      <c r="A23" s="572"/>
      <c r="B23" s="573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6"/>
      <c r="U23" s="574"/>
      <c r="V23" s="574"/>
      <c r="W23" s="163" t="s">
        <v>2387</v>
      </c>
    </row>
    <row r="24" spans="1:23" x14ac:dyDescent="0.25">
      <c r="A24" s="572"/>
      <c r="B24" s="573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6" t="s">
        <v>2397</v>
      </c>
      <c r="U24" s="574">
        <v>71</v>
      </c>
      <c r="V24" s="574">
        <v>250</v>
      </c>
      <c r="W24" s="163" t="s">
        <v>2379</v>
      </c>
    </row>
    <row r="25" spans="1:23" x14ac:dyDescent="0.25">
      <c r="A25" s="572"/>
      <c r="B25" s="573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6"/>
      <c r="U25" s="574"/>
      <c r="V25" s="574"/>
      <c r="W25" s="163" t="s">
        <v>2385</v>
      </c>
    </row>
    <row r="26" spans="1:23" x14ac:dyDescent="0.25">
      <c r="A26" s="572"/>
      <c r="B26" s="573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6" t="s">
        <v>2398</v>
      </c>
      <c r="U26" s="574">
        <v>86</v>
      </c>
      <c r="V26" s="574">
        <v>300</v>
      </c>
      <c r="W26" s="163" t="s">
        <v>2379</v>
      </c>
    </row>
    <row r="27" spans="1:23" x14ac:dyDescent="0.25">
      <c r="A27" s="572"/>
      <c r="B27" s="573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6"/>
      <c r="U27" s="574"/>
      <c r="V27" s="574"/>
      <c r="W27" s="163" t="s">
        <v>2385</v>
      </c>
    </row>
    <row r="28" spans="1:23" x14ac:dyDescent="0.25">
      <c r="A28" s="572"/>
      <c r="B28" s="573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6" t="s">
        <v>2399</v>
      </c>
      <c r="U28" s="574">
        <v>86</v>
      </c>
      <c r="V28" s="574">
        <v>300</v>
      </c>
      <c r="W28" s="163" t="s">
        <v>2379</v>
      </c>
    </row>
    <row r="29" spans="1:23" x14ac:dyDescent="0.25">
      <c r="A29" s="572"/>
      <c r="B29" s="573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6"/>
      <c r="U29" s="574"/>
      <c r="V29" s="574"/>
      <c r="W29" s="163" t="s">
        <v>2385</v>
      </c>
    </row>
    <row r="30" spans="1:23" x14ac:dyDescent="0.25">
      <c r="A30" s="572"/>
      <c r="B30" s="573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6" t="s">
        <v>2400</v>
      </c>
      <c r="U30" s="574">
        <v>86</v>
      </c>
      <c r="V30" s="574">
        <v>260</v>
      </c>
      <c r="W30" s="163" t="s">
        <v>2379</v>
      </c>
    </row>
    <row r="31" spans="1:23" x14ac:dyDescent="0.25">
      <c r="A31" s="572"/>
      <c r="B31" s="573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6"/>
      <c r="U31" s="574"/>
      <c r="V31" s="574"/>
      <c r="W31" s="163" t="s">
        <v>2385</v>
      </c>
    </row>
    <row r="32" spans="1:23" ht="25.5" x14ac:dyDescent="0.25">
      <c r="A32" s="572"/>
      <c r="B32" s="57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4" t="s">
        <v>2401</v>
      </c>
      <c r="U32" s="163">
        <v>71</v>
      </c>
      <c r="V32" s="163">
        <v>560</v>
      </c>
      <c r="W32" s="163" t="s">
        <v>2402</v>
      </c>
    </row>
    <row r="33" spans="1:23" x14ac:dyDescent="0.25">
      <c r="A33" s="572">
        <v>3</v>
      </c>
      <c r="B33" s="573" t="s">
        <v>2374</v>
      </c>
      <c r="C33" s="574"/>
      <c r="D33" s="574"/>
      <c r="E33" s="574"/>
      <c r="F33" s="574"/>
      <c r="G33" s="574"/>
      <c r="H33" s="574"/>
      <c r="I33" s="574"/>
      <c r="J33" s="574" t="s">
        <v>2403</v>
      </c>
      <c r="K33" s="574" t="s">
        <v>2376</v>
      </c>
      <c r="L33" s="574" t="s">
        <v>1862</v>
      </c>
      <c r="M33" s="574" t="s">
        <v>2403</v>
      </c>
      <c r="N33" s="574"/>
      <c r="O33" s="574"/>
      <c r="P33" s="574"/>
      <c r="Q33" s="574"/>
      <c r="R33" s="574"/>
      <c r="S33" s="574"/>
      <c r="T33" s="576" t="s">
        <v>2404</v>
      </c>
      <c r="U33" s="574">
        <v>65</v>
      </c>
      <c r="V33" s="574">
        <v>360</v>
      </c>
      <c r="W33" s="163" t="s">
        <v>2379</v>
      </c>
    </row>
    <row r="34" spans="1:23" x14ac:dyDescent="0.25">
      <c r="A34" s="572"/>
      <c r="B34" s="573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6"/>
      <c r="U34" s="574"/>
      <c r="V34" s="574"/>
      <c r="W34" s="163" t="s">
        <v>2405</v>
      </c>
    </row>
    <row r="35" spans="1:23" x14ac:dyDescent="0.25">
      <c r="A35" s="572"/>
      <c r="B35" s="573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6" t="s">
        <v>2406</v>
      </c>
      <c r="U35" s="574">
        <v>65</v>
      </c>
      <c r="V35" s="574">
        <v>200</v>
      </c>
      <c r="W35" s="163" t="s">
        <v>2379</v>
      </c>
    </row>
    <row r="36" spans="1:23" x14ac:dyDescent="0.25">
      <c r="A36" s="572"/>
      <c r="B36" s="573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6"/>
      <c r="U36" s="574"/>
      <c r="V36" s="574"/>
      <c r="W36" s="163" t="s">
        <v>2405</v>
      </c>
    </row>
    <row r="37" spans="1:23" x14ac:dyDescent="0.25">
      <c r="A37" s="572"/>
      <c r="B37" s="573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6" t="s">
        <v>2407</v>
      </c>
      <c r="U37" s="574">
        <v>65</v>
      </c>
      <c r="V37" s="574">
        <v>320</v>
      </c>
      <c r="W37" s="163" t="s">
        <v>2408</v>
      </c>
    </row>
    <row r="38" spans="1:23" x14ac:dyDescent="0.25">
      <c r="A38" s="572"/>
      <c r="B38" s="573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6"/>
      <c r="U38" s="574"/>
      <c r="V38" s="574"/>
      <c r="W38" s="163" t="s">
        <v>2409</v>
      </c>
    </row>
    <row r="39" spans="1:23" x14ac:dyDescent="0.25">
      <c r="A39" s="572"/>
      <c r="B39" s="573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6" t="s">
        <v>2410</v>
      </c>
      <c r="U39" s="574">
        <v>65</v>
      </c>
      <c r="V39" s="574">
        <v>210</v>
      </c>
      <c r="W39" s="163" t="s">
        <v>2411</v>
      </c>
    </row>
    <row r="40" spans="1:23" x14ac:dyDescent="0.25">
      <c r="A40" s="572"/>
      <c r="B40" s="573"/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6"/>
      <c r="U40" s="574"/>
      <c r="V40" s="574"/>
      <c r="W40" s="163" t="s">
        <v>2405</v>
      </c>
    </row>
    <row r="41" spans="1:23" x14ac:dyDescent="0.25">
      <c r="A41" s="572"/>
      <c r="B41" s="573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6" t="s">
        <v>2412</v>
      </c>
      <c r="U41" s="574">
        <v>65</v>
      </c>
      <c r="V41" s="574">
        <v>460</v>
      </c>
      <c r="W41" s="163" t="s">
        <v>2411</v>
      </c>
    </row>
    <row r="42" spans="1:23" x14ac:dyDescent="0.25">
      <c r="A42" s="572"/>
      <c r="B42" s="573"/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6"/>
      <c r="U42" s="574"/>
      <c r="V42" s="574"/>
      <c r="W42" s="163" t="s">
        <v>2413</v>
      </c>
    </row>
    <row r="43" spans="1:23" x14ac:dyDescent="0.25">
      <c r="A43" s="572"/>
      <c r="B43" s="573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6" t="s">
        <v>2414</v>
      </c>
      <c r="U43" s="574">
        <v>65</v>
      </c>
      <c r="V43" s="574">
        <v>240</v>
      </c>
      <c r="W43" s="163" t="s">
        <v>2411</v>
      </c>
    </row>
    <row r="44" spans="1:23" x14ac:dyDescent="0.25">
      <c r="A44" s="572"/>
      <c r="B44" s="573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6"/>
      <c r="U44" s="574"/>
      <c r="V44" s="574"/>
      <c r="W44" s="163" t="s">
        <v>2383</v>
      </c>
    </row>
    <row r="45" spans="1:23" ht="25.5" x14ac:dyDescent="0.25">
      <c r="A45" s="572"/>
      <c r="B45" s="57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4" t="s">
        <v>2415</v>
      </c>
      <c r="U45" s="163">
        <v>16</v>
      </c>
      <c r="V45" s="163">
        <v>175</v>
      </c>
      <c r="W45" s="163" t="s">
        <v>298</v>
      </c>
    </row>
    <row r="46" spans="1:23" x14ac:dyDescent="0.25">
      <c r="A46" s="572"/>
      <c r="B46" s="57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4" t="s">
        <v>2416</v>
      </c>
      <c r="U46" s="163">
        <v>72</v>
      </c>
      <c r="V46" s="163">
        <v>460</v>
      </c>
      <c r="W46" s="163" t="s">
        <v>2392</v>
      </c>
    </row>
    <row r="47" spans="1:23" x14ac:dyDescent="0.25">
      <c r="A47" s="572"/>
      <c r="B47" s="57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4" t="s">
        <v>2417</v>
      </c>
      <c r="U47" s="163">
        <v>65</v>
      </c>
      <c r="V47" s="163">
        <v>506</v>
      </c>
      <c r="W47" s="163" t="s">
        <v>1939</v>
      </c>
    </row>
    <row r="48" spans="1:23" x14ac:dyDescent="0.25">
      <c r="A48" s="572"/>
      <c r="B48" s="57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4" t="s">
        <v>2418</v>
      </c>
      <c r="U48" s="163">
        <v>74</v>
      </c>
      <c r="V48" s="163">
        <v>380</v>
      </c>
      <c r="W48" s="163" t="s">
        <v>1939</v>
      </c>
    </row>
    <row r="49" spans="1:23" x14ac:dyDescent="0.25">
      <c r="A49" s="572">
        <v>4</v>
      </c>
      <c r="B49" s="573" t="s">
        <v>2374</v>
      </c>
      <c r="C49" s="574"/>
      <c r="D49" s="574"/>
      <c r="E49" s="574"/>
      <c r="F49" s="574"/>
      <c r="G49" s="574"/>
      <c r="H49" s="574"/>
      <c r="I49" s="574"/>
      <c r="J49" s="574" t="s">
        <v>2419</v>
      </c>
      <c r="K49" s="574" t="s">
        <v>2376</v>
      </c>
      <c r="L49" s="574" t="s">
        <v>22</v>
      </c>
      <c r="M49" s="574" t="s">
        <v>2420</v>
      </c>
      <c r="N49" s="574"/>
      <c r="O49" s="574"/>
      <c r="P49" s="574"/>
      <c r="Q49" s="574"/>
      <c r="R49" s="574"/>
      <c r="S49" s="574"/>
      <c r="T49" s="576" t="s">
        <v>2421</v>
      </c>
      <c r="U49" s="574">
        <v>72</v>
      </c>
      <c r="V49" s="574">
        <v>120</v>
      </c>
      <c r="W49" s="163" t="s">
        <v>2379</v>
      </c>
    </row>
    <row r="50" spans="1:23" x14ac:dyDescent="0.25">
      <c r="A50" s="572"/>
      <c r="B50" s="573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6"/>
      <c r="U50" s="574"/>
      <c r="V50" s="574"/>
      <c r="W50" s="163" t="s">
        <v>2387</v>
      </c>
    </row>
    <row r="51" spans="1:23" x14ac:dyDescent="0.25">
      <c r="A51" s="572"/>
      <c r="B51" s="573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6" t="s">
        <v>2422</v>
      </c>
      <c r="U51" s="574">
        <v>72</v>
      </c>
      <c r="V51" s="574">
        <v>460</v>
      </c>
      <c r="W51" s="163" t="s">
        <v>2423</v>
      </c>
    </row>
    <row r="52" spans="1:23" x14ac:dyDescent="0.25">
      <c r="A52" s="572"/>
      <c r="B52" s="573"/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6"/>
      <c r="U52" s="574"/>
      <c r="V52" s="574"/>
      <c r="W52" s="163" t="s">
        <v>2380</v>
      </c>
    </row>
    <row r="53" spans="1:23" x14ac:dyDescent="0.25">
      <c r="A53" s="572"/>
      <c r="B53" s="573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6" t="s">
        <v>2424</v>
      </c>
      <c r="U53" s="574">
        <v>72</v>
      </c>
      <c r="V53" s="574">
        <v>260</v>
      </c>
      <c r="W53" s="163" t="s">
        <v>2423</v>
      </c>
    </row>
    <row r="54" spans="1:23" x14ac:dyDescent="0.25">
      <c r="A54" s="572"/>
      <c r="B54" s="573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6"/>
      <c r="U54" s="574"/>
      <c r="V54" s="574"/>
      <c r="W54" s="163" t="s">
        <v>2409</v>
      </c>
    </row>
    <row r="55" spans="1:23" ht="25.5" x14ac:dyDescent="0.25">
      <c r="A55" s="572"/>
      <c r="B55" s="57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4" t="s">
        <v>2425</v>
      </c>
      <c r="U55" s="163">
        <v>72</v>
      </c>
      <c r="V55" s="163">
        <v>50</v>
      </c>
      <c r="W55" s="163" t="s">
        <v>2426</v>
      </c>
    </row>
    <row r="56" spans="1:23" x14ac:dyDescent="0.25">
      <c r="A56" s="572"/>
      <c r="B56" s="573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6" t="s">
        <v>2427</v>
      </c>
      <c r="U56" s="574">
        <v>72</v>
      </c>
      <c r="V56" s="574">
        <v>280</v>
      </c>
      <c r="W56" s="163" t="s">
        <v>2379</v>
      </c>
    </row>
    <row r="57" spans="1:23" x14ac:dyDescent="0.25">
      <c r="A57" s="572"/>
      <c r="B57" s="573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6"/>
      <c r="U57" s="574"/>
      <c r="V57" s="574"/>
      <c r="W57" s="163" t="s">
        <v>2385</v>
      </c>
    </row>
    <row r="58" spans="1:23" x14ac:dyDescent="0.25">
      <c r="A58" s="572"/>
      <c r="B58" s="573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6" t="s">
        <v>2428</v>
      </c>
      <c r="U58" s="574">
        <v>72</v>
      </c>
      <c r="V58" s="574">
        <v>460</v>
      </c>
      <c r="W58" s="163" t="s">
        <v>2423</v>
      </c>
    </row>
    <row r="59" spans="1:23" x14ac:dyDescent="0.25">
      <c r="A59" s="572"/>
      <c r="B59" s="573"/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6"/>
      <c r="U59" s="574"/>
      <c r="V59" s="574"/>
      <c r="W59" s="163" t="s">
        <v>2380</v>
      </c>
    </row>
    <row r="60" spans="1:23" x14ac:dyDescent="0.25">
      <c r="A60" s="572"/>
      <c r="B60" s="573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6" t="s">
        <v>2429</v>
      </c>
      <c r="U60" s="574">
        <v>72</v>
      </c>
      <c r="V60" s="574">
        <v>260</v>
      </c>
      <c r="W60" s="163" t="s">
        <v>2423</v>
      </c>
    </row>
    <row r="61" spans="1:23" x14ac:dyDescent="0.25">
      <c r="A61" s="572"/>
      <c r="B61" s="573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6"/>
      <c r="U61" s="574"/>
      <c r="V61" s="574"/>
      <c r="W61" s="163" t="s">
        <v>2430</v>
      </c>
    </row>
    <row r="62" spans="1:23" x14ac:dyDescent="0.25">
      <c r="A62" s="572"/>
      <c r="B62" s="573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6" t="s">
        <v>2431</v>
      </c>
      <c r="U62" s="574">
        <v>72</v>
      </c>
      <c r="V62" s="574">
        <v>125</v>
      </c>
      <c r="W62" s="163" t="s">
        <v>2379</v>
      </c>
    </row>
    <row r="63" spans="1:23" x14ac:dyDescent="0.25">
      <c r="A63" s="572"/>
      <c r="B63" s="573"/>
      <c r="C63" s="574"/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6"/>
      <c r="U63" s="574"/>
      <c r="V63" s="574"/>
      <c r="W63" s="163" t="s">
        <v>2405</v>
      </c>
    </row>
    <row r="64" spans="1:23" x14ac:dyDescent="0.25">
      <c r="A64" s="572"/>
      <c r="B64" s="573"/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6" t="s">
        <v>2432</v>
      </c>
      <c r="U64" s="574">
        <v>72</v>
      </c>
      <c r="V64" s="574">
        <v>230</v>
      </c>
      <c r="W64" s="163" t="s">
        <v>2423</v>
      </c>
    </row>
    <row r="65" spans="1:23" x14ac:dyDescent="0.25">
      <c r="A65" s="572"/>
      <c r="B65" s="573"/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6"/>
      <c r="U65" s="574"/>
      <c r="V65" s="574"/>
      <c r="W65" s="163" t="s">
        <v>2380</v>
      </c>
    </row>
    <row r="66" spans="1:23" x14ac:dyDescent="0.25">
      <c r="A66" s="572"/>
      <c r="B66" s="57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4" t="s">
        <v>2433</v>
      </c>
      <c r="U66" s="163">
        <v>72</v>
      </c>
      <c r="V66" s="163">
        <v>460</v>
      </c>
      <c r="W66" s="163" t="s">
        <v>2392</v>
      </c>
    </row>
    <row r="67" spans="1:23" ht="25.5" x14ac:dyDescent="0.25">
      <c r="A67" s="572"/>
      <c r="B67" s="57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4" t="s">
        <v>2434</v>
      </c>
      <c r="U67" s="163">
        <v>74</v>
      </c>
      <c r="V67" s="163">
        <v>830</v>
      </c>
      <c r="W67" s="163" t="s">
        <v>1939</v>
      </c>
    </row>
    <row r="68" spans="1:23" ht="25.5" x14ac:dyDescent="0.25">
      <c r="A68" s="572"/>
      <c r="B68" s="57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4" t="s">
        <v>2435</v>
      </c>
      <c r="U68" s="163">
        <v>74</v>
      </c>
      <c r="V68" s="163">
        <v>460</v>
      </c>
      <c r="W68" s="163" t="s">
        <v>2436</v>
      </c>
    </row>
    <row r="69" spans="1:23" ht="25.5" x14ac:dyDescent="0.25">
      <c r="A69" s="572"/>
      <c r="B69" s="57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4" t="s">
        <v>2437</v>
      </c>
      <c r="U69" s="163">
        <v>71</v>
      </c>
      <c r="V69" s="163">
        <v>560</v>
      </c>
      <c r="W69" s="163" t="s">
        <v>2438</v>
      </c>
    </row>
    <row r="70" spans="1:23" x14ac:dyDescent="0.25">
      <c r="A70" s="572">
        <v>5</v>
      </c>
      <c r="B70" s="573" t="s">
        <v>2394</v>
      </c>
      <c r="C70" s="574"/>
      <c r="D70" s="574"/>
      <c r="E70" s="574"/>
      <c r="F70" s="574"/>
      <c r="G70" s="574"/>
      <c r="H70" s="574"/>
      <c r="I70" s="574"/>
      <c r="J70" s="574" t="s">
        <v>2439</v>
      </c>
      <c r="K70" s="574" t="s">
        <v>2376</v>
      </c>
      <c r="L70" s="574" t="s">
        <v>23</v>
      </c>
      <c r="M70" s="574" t="s">
        <v>2440</v>
      </c>
      <c r="N70" s="574">
        <v>59</v>
      </c>
      <c r="O70" s="574">
        <v>340</v>
      </c>
      <c r="P70" s="163" t="s">
        <v>2441</v>
      </c>
      <c r="Q70" s="574">
        <v>8</v>
      </c>
      <c r="R70" s="574"/>
      <c r="S70" s="574">
        <v>8</v>
      </c>
      <c r="T70" s="576" t="s">
        <v>2442</v>
      </c>
      <c r="U70" s="574">
        <v>71</v>
      </c>
      <c r="V70" s="574">
        <v>40</v>
      </c>
      <c r="W70" s="163" t="s">
        <v>2443</v>
      </c>
    </row>
    <row r="71" spans="1:23" x14ac:dyDescent="0.25">
      <c r="A71" s="572"/>
      <c r="B71" s="573"/>
      <c r="C71" s="574"/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4"/>
      <c r="P71" s="163" t="s">
        <v>2444</v>
      </c>
      <c r="Q71" s="574"/>
      <c r="R71" s="574"/>
      <c r="S71" s="574"/>
      <c r="T71" s="576"/>
      <c r="U71" s="574"/>
      <c r="V71" s="574"/>
      <c r="W71" s="163" t="s">
        <v>2445</v>
      </c>
    </row>
    <row r="72" spans="1:23" x14ac:dyDescent="0.25">
      <c r="A72" s="572"/>
      <c r="B72" s="573"/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6" t="s">
        <v>2446</v>
      </c>
      <c r="U72" s="574">
        <v>61</v>
      </c>
      <c r="V72" s="574">
        <v>140</v>
      </c>
      <c r="W72" s="163" t="s">
        <v>2447</v>
      </c>
    </row>
    <row r="73" spans="1:23" x14ac:dyDescent="0.25">
      <c r="A73" s="572"/>
      <c r="B73" s="573"/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6"/>
      <c r="U73" s="574"/>
      <c r="V73" s="574"/>
      <c r="W73" s="163" t="s">
        <v>2405</v>
      </c>
    </row>
    <row r="74" spans="1:23" x14ac:dyDescent="0.25">
      <c r="A74" s="572"/>
      <c r="B74" s="573"/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6" t="s">
        <v>2448</v>
      </c>
      <c r="U74" s="574">
        <v>61</v>
      </c>
      <c r="V74" s="574">
        <v>230</v>
      </c>
      <c r="W74" s="163" t="s">
        <v>2443</v>
      </c>
    </row>
    <row r="75" spans="1:23" x14ac:dyDescent="0.25">
      <c r="A75" s="572"/>
      <c r="B75" s="573"/>
      <c r="C75" s="574"/>
      <c r="D75" s="574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6"/>
      <c r="U75" s="574"/>
      <c r="V75" s="574"/>
      <c r="W75" s="163" t="s">
        <v>2387</v>
      </c>
    </row>
    <row r="76" spans="1:23" x14ac:dyDescent="0.25">
      <c r="A76" s="572"/>
      <c r="B76" s="573"/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6" t="s">
        <v>2449</v>
      </c>
      <c r="U76" s="574">
        <v>65</v>
      </c>
      <c r="V76" s="574">
        <v>300</v>
      </c>
      <c r="W76" s="163" t="s">
        <v>2450</v>
      </c>
    </row>
    <row r="77" spans="1:23" x14ac:dyDescent="0.25">
      <c r="A77" s="572"/>
      <c r="B77" s="573"/>
      <c r="C77" s="574"/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6"/>
      <c r="U77" s="574"/>
      <c r="V77" s="574"/>
      <c r="W77" s="163" t="s">
        <v>1939</v>
      </c>
    </row>
    <row r="78" spans="1:23" x14ac:dyDescent="0.25">
      <c r="A78" s="572"/>
      <c r="B78" s="573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6" t="s">
        <v>2451</v>
      </c>
      <c r="U78" s="574">
        <v>61</v>
      </c>
      <c r="V78" s="574">
        <v>180</v>
      </c>
      <c r="W78" s="163" t="s">
        <v>2443</v>
      </c>
    </row>
    <row r="79" spans="1:23" x14ac:dyDescent="0.25">
      <c r="A79" s="572"/>
      <c r="B79" s="573"/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6"/>
      <c r="U79" s="574"/>
      <c r="V79" s="574"/>
      <c r="W79" s="163" t="s">
        <v>2380</v>
      </c>
    </row>
    <row r="80" spans="1:23" x14ac:dyDescent="0.25">
      <c r="A80" s="572"/>
      <c r="B80" s="573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6" t="s">
        <v>2452</v>
      </c>
      <c r="U80" s="574">
        <v>70</v>
      </c>
      <c r="V80" s="574">
        <v>210</v>
      </c>
      <c r="W80" s="163" t="s">
        <v>2443</v>
      </c>
    </row>
    <row r="81" spans="1:23" x14ac:dyDescent="0.25">
      <c r="A81" s="572"/>
      <c r="B81" s="573"/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6"/>
      <c r="U81" s="574"/>
      <c r="V81" s="574"/>
      <c r="W81" s="163" t="s">
        <v>2387</v>
      </c>
    </row>
    <row r="82" spans="1:23" x14ac:dyDescent="0.25">
      <c r="A82" s="572">
        <v>6</v>
      </c>
      <c r="B82" s="573" t="s">
        <v>2453</v>
      </c>
      <c r="C82" s="574"/>
      <c r="D82" s="574"/>
      <c r="E82" s="574"/>
      <c r="F82" s="574"/>
      <c r="G82" s="574"/>
      <c r="H82" s="574"/>
      <c r="I82" s="574"/>
      <c r="J82" s="574" t="s">
        <v>2454</v>
      </c>
      <c r="K82" s="574" t="s">
        <v>2455</v>
      </c>
      <c r="L82" s="574" t="s">
        <v>22</v>
      </c>
      <c r="M82" s="574" t="s">
        <v>2454</v>
      </c>
      <c r="N82" s="574">
        <v>86</v>
      </c>
      <c r="O82" s="574">
        <v>120</v>
      </c>
      <c r="P82" s="574" t="s">
        <v>2456</v>
      </c>
      <c r="Q82" s="574">
        <v>5</v>
      </c>
      <c r="R82" s="574"/>
      <c r="S82" s="574">
        <v>5</v>
      </c>
      <c r="T82" s="576" t="s">
        <v>2457</v>
      </c>
      <c r="U82" s="574">
        <v>91</v>
      </c>
      <c r="V82" s="574">
        <v>200</v>
      </c>
      <c r="W82" s="163" t="s">
        <v>2443</v>
      </c>
    </row>
    <row r="83" spans="1:23" x14ac:dyDescent="0.25">
      <c r="A83" s="572"/>
      <c r="B83" s="573"/>
      <c r="C83" s="574"/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6"/>
      <c r="U83" s="574"/>
      <c r="V83" s="574"/>
      <c r="W83" s="163" t="s">
        <v>2409</v>
      </c>
    </row>
    <row r="84" spans="1:23" x14ac:dyDescent="0.25">
      <c r="A84" s="572"/>
      <c r="B84" s="573"/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6" t="s">
        <v>2458</v>
      </c>
      <c r="U84" s="574">
        <v>91</v>
      </c>
      <c r="V84" s="574">
        <v>305</v>
      </c>
      <c r="W84" s="163" t="s">
        <v>2459</v>
      </c>
    </row>
    <row r="85" spans="1:23" x14ac:dyDescent="0.25">
      <c r="A85" s="572"/>
      <c r="B85" s="573"/>
      <c r="C85" s="574"/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6"/>
      <c r="U85" s="574"/>
      <c r="V85" s="574"/>
      <c r="W85" s="163" t="s">
        <v>2405</v>
      </c>
    </row>
    <row r="86" spans="1:23" x14ac:dyDescent="0.25">
      <c r="A86" s="572"/>
      <c r="B86" s="573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6" t="s">
        <v>2460</v>
      </c>
      <c r="U86" s="574">
        <v>91</v>
      </c>
      <c r="V86" s="574">
        <v>120</v>
      </c>
      <c r="W86" s="163" t="s">
        <v>2461</v>
      </c>
    </row>
    <row r="87" spans="1:23" x14ac:dyDescent="0.25">
      <c r="A87" s="572"/>
      <c r="B87" s="573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6"/>
      <c r="U87" s="574"/>
      <c r="V87" s="574"/>
      <c r="W87" s="163" t="s">
        <v>2462</v>
      </c>
    </row>
    <row r="88" spans="1:23" x14ac:dyDescent="0.25">
      <c r="A88" s="572"/>
      <c r="B88" s="573"/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6" t="s">
        <v>2463</v>
      </c>
      <c r="U88" s="574">
        <v>91</v>
      </c>
      <c r="V88" s="574">
        <v>160</v>
      </c>
      <c r="W88" s="163" t="s">
        <v>2461</v>
      </c>
    </row>
    <row r="89" spans="1:23" x14ac:dyDescent="0.25">
      <c r="A89" s="572"/>
      <c r="B89" s="573"/>
      <c r="C89" s="574"/>
      <c r="D89" s="574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6"/>
      <c r="U89" s="574"/>
      <c r="V89" s="574"/>
      <c r="W89" s="163" t="s">
        <v>2462</v>
      </c>
    </row>
    <row r="90" spans="1:23" x14ac:dyDescent="0.25">
      <c r="A90" s="572"/>
      <c r="B90" s="573"/>
      <c r="C90" s="574"/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6" t="s">
        <v>2464</v>
      </c>
      <c r="U90" s="574">
        <v>91</v>
      </c>
      <c r="V90" s="574">
        <v>50</v>
      </c>
      <c r="W90" s="163" t="s">
        <v>2459</v>
      </c>
    </row>
    <row r="91" spans="1:23" x14ac:dyDescent="0.25">
      <c r="A91" s="572"/>
      <c r="B91" s="573"/>
      <c r="C91" s="574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6"/>
      <c r="U91" s="574"/>
      <c r="V91" s="574"/>
      <c r="W91" s="163" t="s">
        <v>2465</v>
      </c>
    </row>
    <row r="92" spans="1:23" x14ac:dyDescent="0.25">
      <c r="A92" s="572"/>
      <c r="B92" s="573"/>
      <c r="C92" s="574"/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6" t="s">
        <v>2466</v>
      </c>
      <c r="U92" s="574">
        <v>94</v>
      </c>
      <c r="V92" s="574">
        <v>2160</v>
      </c>
      <c r="W92" s="163" t="s">
        <v>2467</v>
      </c>
    </row>
    <row r="93" spans="1:23" x14ac:dyDescent="0.25">
      <c r="A93" s="572"/>
      <c r="B93" s="573"/>
      <c r="C93" s="574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6"/>
      <c r="U93" s="574"/>
      <c r="V93" s="574"/>
      <c r="W93" s="163" t="s">
        <v>2468</v>
      </c>
    </row>
    <row r="94" spans="1:23" x14ac:dyDescent="0.25">
      <c r="A94" s="572"/>
      <c r="B94" s="573"/>
      <c r="C94" s="574"/>
      <c r="D94" s="574"/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6" t="s">
        <v>2469</v>
      </c>
      <c r="U94" s="574">
        <v>94</v>
      </c>
      <c r="V94" s="574">
        <v>2340</v>
      </c>
      <c r="W94" s="163" t="s">
        <v>2467</v>
      </c>
    </row>
    <row r="95" spans="1:23" x14ac:dyDescent="0.25">
      <c r="A95" s="572"/>
      <c r="B95" s="573"/>
      <c r="C95" s="574"/>
      <c r="D95" s="574"/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6"/>
      <c r="U95" s="574"/>
      <c r="V95" s="574"/>
      <c r="W95" s="163" t="s">
        <v>2468</v>
      </c>
    </row>
    <row r="96" spans="1:23" x14ac:dyDescent="0.25">
      <c r="A96" s="572"/>
      <c r="B96" s="573"/>
      <c r="C96" s="574"/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6" t="s">
        <v>2470</v>
      </c>
      <c r="U96" s="574">
        <v>97</v>
      </c>
      <c r="V96" s="574">
        <v>1050</v>
      </c>
      <c r="W96" s="163" t="s">
        <v>2467</v>
      </c>
    </row>
    <row r="97" spans="1:23" x14ac:dyDescent="0.25">
      <c r="A97" s="572"/>
      <c r="B97" s="573"/>
      <c r="C97" s="574"/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6"/>
      <c r="U97" s="574"/>
      <c r="V97" s="574"/>
      <c r="W97" s="163" t="s">
        <v>2468</v>
      </c>
    </row>
    <row r="98" spans="1:23" ht="25.5" x14ac:dyDescent="0.25">
      <c r="A98" s="572"/>
      <c r="B98" s="57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4" t="s">
        <v>2471</v>
      </c>
      <c r="U98" s="163">
        <v>94</v>
      </c>
      <c r="V98" s="163">
        <v>570</v>
      </c>
      <c r="W98" s="163" t="s">
        <v>2392</v>
      </c>
    </row>
    <row r="99" spans="1:23" ht="25.5" x14ac:dyDescent="0.25">
      <c r="A99" s="572"/>
      <c r="B99" s="57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4" t="s">
        <v>2472</v>
      </c>
      <c r="U99" s="163">
        <v>94</v>
      </c>
      <c r="V99" s="163">
        <v>570</v>
      </c>
      <c r="W99" s="163" t="s">
        <v>2392</v>
      </c>
    </row>
    <row r="100" spans="1:23" ht="38.25" x14ac:dyDescent="0.25">
      <c r="A100" s="165"/>
      <c r="B100" s="166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 t="s">
        <v>1850</v>
      </c>
      <c r="N100" s="163">
        <v>2017</v>
      </c>
      <c r="O100" s="163">
        <v>259</v>
      </c>
      <c r="P100" s="163" t="s">
        <v>2473</v>
      </c>
      <c r="Q100" s="163"/>
      <c r="R100" s="163">
        <v>6</v>
      </c>
      <c r="S100" s="163"/>
      <c r="T100" s="164"/>
      <c r="U100" s="163"/>
      <c r="V100" s="163"/>
      <c r="W100" s="163"/>
    </row>
    <row r="101" spans="1:23" ht="51" x14ac:dyDescent="0.25">
      <c r="A101" s="165"/>
      <c r="B101" s="166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 t="s">
        <v>1850</v>
      </c>
      <c r="N101" s="163">
        <v>2018</v>
      </c>
      <c r="O101" s="163">
        <v>190</v>
      </c>
      <c r="P101" s="163" t="s">
        <v>2474</v>
      </c>
      <c r="Q101" s="163"/>
      <c r="R101" s="163">
        <v>7</v>
      </c>
      <c r="S101" s="163"/>
      <c r="T101" s="164"/>
      <c r="U101" s="163"/>
      <c r="V101" s="163"/>
      <c r="W101" s="163"/>
    </row>
    <row r="102" spans="1:23" x14ac:dyDescent="0.25">
      <c r="A102" s="572">
        <v>7</v>
      </c>
      <c r="B102" s="573" t="s">
        <v>2475</v>
      </c>
      <c r="C102" s="163"/>
      <c r="D102" s="163"/>
      <c r="E102" s="163"/>
      <c r="F102" s="163"/>
      <c r="G102" s="163"/>
      <c r="H102" s="163"/>
      <c r="I102" s="163"/>
      <c r="J102" s="163" t="s">
        <v>2476</v>
      </c>
      <c r="K102" s="163" t="s">
        <v>2376</v>
      </c>
      <c r="L102" s="163" t="s">
        <v>24</v>
      </c>
      <c r="M102" s="163" t="s">
        <v>2477</v>
      </c>
      <c r="N102" s="163">
        <v>75</v>
      </c>
      <c r="O102" s="163">
        <v>1360</v>
      </c>
      <c r="P102" s="163" t="s">
        <v>2478</v>
      </c>
      <c r="Q102" s="163">
        <v>40</v>
      </c>
      <c r="R102" s="163"/>
      <c r="S102" s="163">
        <v>40</v>
      </c>
      <c r="T102" s="164" t="s">
        <v>2479</v>
      </c>
      <c r="U102" s="163">
        <v>56</v>
      </c>
      <c r="V102" s="163">
        <v>1140</v>
      </c>
      <c r="W102" s="163" t="s">
        <v>2480</v>
      </c>
    </row>
    <row r="103" spans="1:23" x14ac:dyDescent="0.25">
      <c r="A103" s="572"/>
      <c r="B103" s="57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4" t="s">
        <v>2481</v>
      </c>
      <c r="U103" s="163">
        <v>80</v>
      </c>
      <c r="V103" s="163">
        <v>260</v>
      </c>
      <c r="W103" s="163" t="s">
        <v>2436</v>
      </c>
    </row>
    <row r="104" spans="1:23" x14ac:dyDescent="0.25">
      <c r="A104" s="572"/>
      <c r="B104" s="57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4" t="s">
        <v>2475</v>
      </c>
      <c r="U104" s="163">
        <v>56</v>
      </c>
      <c r="V104" s="163">
        <v>1800</v>
      </c>
      <c r="W104" s="163" t="s">
        <v>2480</v>
      </c>
    </row>
    <row r="105" spans="1:23" x14ac:dyDescent="0.25">
      <c r="A105" s="572">
        <v>8</v>
      </c>
      <c r="B105" s="167" t="s">
        <v>2475</v>
      </c>
      <c r="C105" s="574"/>
      <c r="D105" s="574"/>
      <c r="E105" s="574"/>
      <c r="F105" s="574"/>
      <c r="G105" s="574"/>
      <c r="H105" s="574"/>
      <c r="I105" s="574"/>
      <c r="J105" s="574" t="s">
        <v>2482</v>
      </c>
      <c r="K105" s="574" t="s">
        <v>2483</v>
      </c>
      <c r="L105" s="574" t="s">
        <v>24</v>
      </c>
      <c r="M105" s="574" t="s">
        <v>2484</v>
      </c>
      <c r="N105" s="574"/>
      <c r="O105" s="574"/>
      <c r="P105" s="574"/>
      <c r="Q105" s="574"/>
      <c r="R105" s="574"/>
      <c r="S105" s="574"/>
      <c r="T105" s="576" t="s">
        <v>2485</v>
      </c>
      <c r="U105" s="574">
        <v>63</v>
      </c>
      <c r="V105" s="574">
        <v>200</v>
      </c>
      <c r="W105" s="163" t="s">
        <v>2443</v>
      </c>
    </row>
    <row r="106" spans="1:23" x14ac:dyDescent="0.25">
      <c r="A106" s="572"/>
      <c r="B106" s="167"/>
      <c r="C106" s="574"/>
      <c r="D106" s="574"/>
      <c r="E106" s="574"/>
      <c r="F106" s="574"/>
      <c r="G106" s="574"/>
      <c r="H106" s="574"/>
      <c r="I106" s="574"/>
      <c r="J106" s="574"/>
      <c r="K106" s="574"/>
      <c r="L106" s="574"/>
      <c r="M106" s="574"/>
      <c r="N106" s="574"/>
      <c r="O106" s="574"/>
      <c r="P106" s="574"/>
      <c r="Q106" s="574"/>
      <c r="R106" s="574"/>
      <c r="S106" s="574"/>
      <c r="T106" s="576"/>
      <c r="U106" s="574"/>
      <c r="V106" s="574"/>
      <c r="W106" s="163" t="s">
        <v>2387</v>
      </c>
    </row>
    <row r="107" spans="1:23" x14ac:dyDescent="0.25">
      <c r="A107" s="572"/>
      <c r="B107" s="166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4" t="s">
        <v>2486</v>
      </c>
      <c r="U107" s="163">
        <v>68</v>
      </c>
      <c r="V107" s="163">
        <v>180</v>
      </c>
      <c r="W107" s="163" t="s">
        <v>2487</v>
      </c>
    </row>
    <row r="108" spans="1:23" x14ac:dyDescent="0.25">
      <c r="A108" s="572">
        <v>9</v>
      </c>
      <c r="B108" s="573" t="s">
        <v>2488</v>
      </c>
      <c r="C108" s="574"/>
      <c r="D108" s="574"/>
      <c r="E108" s="574"/>
      <c r="F108" s="574"/>
      <c r="G108" s="574"/>
      <c r="H108" s="574"/>
      <c r="I108" s="574"/>
      <c r="J108" s="574" t="s">
        <v>2489</v>
      </c>
      <c r="K108" s="574" t="s">
        <v>2455</v>
      </c>
      <c r="L108" s="574" t="s">
        <v>2490</v>
      </c>
      <c r="M108" s="574"/>
      <c r="N108" s="574"/>
      <c r="O108" s="574"/>
      <c r="P108" s="574"/>
      <c r="Q108" s="574"/>
      <c r="R108" s="574"/>
      <c r="S108" s="574"/>
      <c r="T108" s="576" t="s">
        <v>2491</v>
      </c>
      <c r="U108" s="574">
        <v>94</v>
      </c>
      <c r="V108" s="574">
        <v>2340</v>
      </c>
      <c r="W108" s="163" t="s">
        <v>2467</v>
      </c>
    </row>
    <row r="109" spans="1:23" x14ac:dyDescent="0.25">
      <c r="A109" s="572"/>
      <c r="B109" s="573"/>
      <c r="C109" s="574"/>
      <c r="D109" s="574"/>
      <c r="E109" s="574"/>
      <c r="F109" s="574"/>
      <c r="G109" s="574"/>
      <c r="H109" s="574"/>
      <c r="I109" s="574"/>
      <c r="J109" s="574"/>
      <c r="K109" s="574"/>
      <c r="L109" s="574"/>
      <c r="M109" s="574"/>
      <c r="N109" s="574"/>
      <c r="O109" s="574"/>
      <c r="P109" s="574"/>
      <c r="Q109" s="574"/>
      <c r="R109" s="574"/>
      <c r="S109" s="574"/>
      <c r="T109" s="576"/>
      <c r="U109" s="574"/>
      <c r="V109" s="574"/>
      <c r="W109" s="163" t="s">
        <v>2468</v>
      </c>
    </row>
    <row r="110" spans="1:23" x14ac:dyDescent="0.25">
      <c r="A110" s="572"/>
      <c r="B110" s="573"/>
      <c r="C110" s="574"/>
      <c r="D110" s="574"/>
      <c r="E110" s="574"/>
      <c r="F110" s="574"/>
      <c r="G110" s="574"/>
      <c r="H110" s="574"/>
      <c r="I110" s="574"/>
      <c r="J110" s="574"/>
      <c r="K110" s="574"/>
      <c r="L110" s="574"/>
      <c r="M110" s="574"/>
      <c r="N110" s="574"/>
      <c r="O110" s="574"/>
      <c r="P110" s="574"/>
      <c r="Q110" s="574"/>
      <c r="R110" s="574"/>
      <c r="S110" s="574"/>
      <c r="T110" s="576" t="s">
        <v>2492</v>
      </c>
      <c r="U110" s="574">
        <v>94</v>
      </c>
      <c r="V110" s="574">
        <v>2340</v>
      </c>
      <c r="W110" s="163" t="s">
        <v>2467</v>
      </c>
    </row>
    <row r="111" spans="1:23" x14ac:dyDescent="0.25">
      <c r="A111" s="572"/>
      <c r="B111" s="573"/>
      <c r="C111" s="574"/>
      <c r="D111" s="574"/>
      <c r="E111" s="574"/>
      <c r="F111" s="574"/>
      <c r="G111" s="574"/>
      <c r="H111" s="574"/>
      <c r="I111" s="574"/>
      <c r="J111" s="574"/>
      <c r="K111" s="574"/>
      <c r="L111" s="574"/>
      <c r="M111" s="574"/>
      <c r="N111" s="574"/>
      <c r="O111" s="574"/>
      <c r="P111" s="574"/>
      <c r="Q111" s="574"/>
      <c r="R111" s="574"/>
      <c r="S111" s="574"/>
      <c r="T111" s="576"/>
      <c r="U111" s="574"/>
      <c r="V111" s="574"/>
      <c r="W111" s="163" t="s">
        <v>2468</v>
      </c>
    </row>
    <row r="112" spans="1:23" x14ac:dyDescent="0.25">
      <c r="A112" s="572"/>
      <c r="B112" s="573"/>
      <c r="C112" s="163">
        <v>94</v>
      </c>
      <c r="D112" s="163" t="s">
        <v>2493</v>
      </c>
      <c r="E112" s="163">
        <v>1300</v>
      </c>
      <c r="F112" s="163" t="s">
        <v>2456</v>
      </c>
      <c r="G112" s="163">
        <v>24</v>
      </c>
      <c r="H112" s="163"/>
      <c r="I112" s="163">
        <v>24</v>
      </c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4"/>
      <c r="U112" s="163"/>
      <c r="V112" s="163"/>
      <c r="W112" s="163"/>
    </row>
    <row r="113" spans="1:23" ht="25.5" x14ac:dyDescent="0.25">
      <c r="A113" s="572">
        <v>10</v>
      </c>
      <c r="B113" s="573" t="s">
        <v>2394</v>
      </c>
      <c r="C113" s="163"/>
      <c r="D113" s="163"/>
      <c r="E113" s="163"/>
      <c r="F113" s="163"/>
      <c r="G113" s="163"/>
      <c r="H113" s="163"/>
      <c r="I113" s="163"/>
      <c r="J113" s="163" t="s">
        <v>2494</v>
      </c>
      <c r="K113" s="163" t="s">
        <v>2495</v>
      </c>
      <c r="L113" s="163" t="s">
        <v>1699</v>
      </c>
      <c r="M113" s="163"/>
      <c r="N113" s="163"/>
      <c r="O113" s="163"/>
      <c r="P113" s="163"/>
      <c r="Q113" s="163"/>
      <c r="R113" s="163"/>
      <c r="S113" s="163"/>
      <c r="T113" s="164" t="s">
        <v>2496</v>
      </c>
      <c r="U113" s="163">
        <v>56</v>
      </c>
      <c r="V113" s="163">
        <v>600</v>
      </c>
      <c r="W113" s="163" t="s">
        <v>2480</v>
      </c>
    </row>
    <row r="114" spans="1:23" ht="25.5" x14ac:dyDescent="0.25">
      <c r="A114" s="572"/>
      <c r="B114" s="57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4" t="s">
        <v>2497</v>
      </c>
      <c r="U114" s="163">
        <v>80</v>
      </c>
      <c r="V114" s="163">
        <v>425</v>
      </c>
      <c r="W114" s="163" t="s">
        <v>2436</v>
      </c>
    </row>
    <row r="115" spans="1:23" x14ac:dyDescent="0.25">
      <c r="A115" s="572"/>
      <c r="B115" s="57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4" t="s">
        <v>2394</v>
      </c>
      <c r="U115" s="163">
        <v>56</v>
      </c>
      <c r="V115" s="163">
        <v>1200</v>
      </c>
      <c r="W115" s="163" t="s">
        <v>2480</v>
      </c>
    </row>
    <row r="116" spans="1:23" x14ac:dyDescent="0.25">
      <c r="A116" s="572">
        <v>11</v>
      </c>
      <c r="B116" s="573" t="s">
        <v>2374</v>
      </c>
      <c r="C116" s="574"/>
      <c r="D116" s="574"/>
      <c r="E116" s="574"/>
      <c r="F116" s="574"/>
      <c r="G116" s="574"/>
      <c r="H116" s="574"/>
      <c r="I116" s="574"/>
      <c r="J116" s="574" t="s">
        <v>2498</v>
      </c>
      <c r="K116" s="574" t="s">
        <v>2376</v>
      </c>
      <c r="L116" s="574" t="s">
        <v>23</v>
      </c>
      <c r="M116" s="574"/>
      <c r="N116" s="574"/>
      <c r="O116" s="574"/>
      <c r="P116" s="574"/>
      <c r="Q116" s="574"/>
      <c r="R116" s="574"/>
      <c r="S116" s="574"/>
      <c r="T116" s="576" t="s">
        <v>2499</v>
      </c>
      <c r="U116" s="574">
        <v>80</v>
      </c>
      <c r="V116" s="574">
        <v>340</v>
      </c>
      <c r="W116" s="163" t="s">
        <v>2500</v>
      </c>
    </row>
    <row r="117" spans="1:23" x14ac:dyDescent="0.25">
      <c r="A117" s="572"/>
      <c r="B117" s="573"/>
      <c r="C117" s="574"/>
      <c r="D117" s="574"/>
      <c r="E117" s="574"/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6"/>
      <c r="U117" s="574"/>
      <c r="V117" s="574"/>
      <c r="W117" s="163" t="s">
        <v>2380</v>
      </c>
    </row>
    <row r="118" spans="1:23" x14ac:dyDescent="0.25">
      <c r="A118" s="572"/>
      <c r="B118" s="573"/>
      <c r="C118" s="574"/>
      <c r="D118" s="574"/>
      <c r="E118" s="574"/>
      <c r="F118" s="574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6" t="s">
        <v>2501</v>
      </c>
      <c r="U118" s="574">
        <v>80</v>
      </c>
      <c r="V118" s="574">
        <v>520</v>
      </c>
      <c r="W118" s="163" t="s">
        <v>2502</v>
      </c>
    </row>
    <row r="119" spans="1:23" x14ac:dyDescent="0.25">
      <c r="A119" s="572"/>
      <c r="B119" s="573"/>
      <c r="C119" s="574"/>
      <c r="D119" s="574"/>
      <c r="E119" s="574"/>
      <c r="F119" s="574"/>
      <c r="G119" s="574"/>
      <c r="H119" s="574"/>
      <c r="I119" s="574"/>
      <c r="J119" s="574"/>
      <c r="K119" s="574"/>
      <c r="L119" s="574"/>
      <c r="M119" s="574"/>
      <c r="N119" s="574"/>
      <c r="O119" s="574"/>
      <c r="P119" s="574"/>
      <c r="Q119" s="574"/>
      <c r="R119" s="574"/>
      <c r="S119" s="574"/>
      <c r="T119" s="576"/>
      <c r="U119" s="574"/>
      <c r="V119" s="574"/>
      <c r="W119" s="163" t="s">
        <v>2465</v>
      </c>
    </row>
    <row r="120" spans="1:23" x14ac:dyDescent="0.25">
      <c r="A120" s="572"/>
      <c r="B120" s="573"/>
      <c r="C120" s="574"/>
      <c r="D120" s="574"/>
      <c r="E120" s="574"/>
      <c r="F120" s="574"/>
      <c r="G120" s="574"/>
      <c r="H120" s="574"/>
      <c r="I120" s="574"/>
      <c r="J120" s="574"/>
      <c r="K120" s="574"/>
      <c r="L120" s="574"/>
      <c r="M120" s="574"/>
      <c r="N120" s="574"/>
      <c r="O120" s="574"/>
      <c r="P120" s="574"/>
      <c r="Q120" s="574"/>
      <c r="R120" s="574"/>
      <c r="S120" s="574"/>
      <c r="T120" s="576" t="s">
        <v>2503</v>
      </c>
      <c r="U120" s="574">
        <v>80</v>
      </c>
      <c r="V120" s="574">
        <v>160</v>
      </c>
      <c r="W120" s="163" t="s">
        <v>2379</v>
      </c>
    </row>
    <row r="121" spans="1:23" x14ac:dyDescent="0.25">
      <c r="A121" s="572"/>
      <c r="B121" s="573"/>
      <c r="C121" s="574"/>
      <c r="D121" s="574"/>
      <c r="E121" s="574"/>
      <c r="F121" s="574"/>
      <c r="G121" s="574"/>
      <c r="H121" s="574"/>
      <c r="I121" s="574"/>
      <c r="J121" s="57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6"/>
      <c r="U121" s="574"/>
      <c r="V121" s="574"/>
      <c r="W121" s="163" t="s">
        <v>2405</v>
      </c>
    </row>
    <row r="122" spans="1:23" x14ac:dyDescent="0.25">
      <c r="A122" s="572"/>
      <c r="B122" s="573"/>
      <c r="C122" s="574"/>
      <c r="D122" s="574"/>
      <c r="E122" s="574"/>
      <c r="F122" s="574"/>
      <c r="G122" s="574"/>
      <c r="H122" s="574"/>
      <c r="I122" s="574"/>
      <c r="J122" s="574"/>
      <c r="K122" s="574"/>
      <c r="L122" s="574"/>
      <c r="M122" s="574"/>
      <c r="N122" s="574"/>
      <c r="O122" s="574"/>
      <c r="P122" s="574"/>
      <c r="Q122" s="574"/>
      <c r="R122" s="574"/>
      <c r="S122" s="574"/>
      <c r="T122" s="576" t="s">
        <v>2504</v>
      </c>
      <c r="U122" s="574">
        <v>80</v>
      </c>
      <c r="V122" s="574">
        <v>140</v>
      </c>
      <c r="W122" s="163" t="s">
        <v>2467</v>
      </c>
    </row>
    <row r="123" spans="1:23" x14ac:dyDescent="0.25">
      <c r="A123" s="572"/>
      <c r="B123" s="573"/>
      <c r="C123" s="574"/>
      <c r="D123" s="574"/>
      <c r="E123" s="574"/>
      <c r="F123" s="574"/>
      <c r="G123" s="574"/>
      <c r="H123" s="574"/>
      <c r="I123" s="574"/>
      <c r="J123" s="574"/>
      <c r="K123" s="574"/>
      <c r="L123" s="574"/>
      <c r="M123" s="574"/>
      <c r="N123" s="574"/>
      <c r="O123" s="574"/>
      <c r="P123" s="574"/>
      <c r="Q123" s="574"/>
      <c r="R123" s="574"/>
      <c r="S123" s="574"/>
      <c r="T123" s="576"/>
      <c r="U123" s="574"/>
      <c r="V123" s="574"/>
      <c r="W123" s="163" t="s">
        <v>2505</v>
      </c>
    </row>
    <row r="124" spans="1:23" x14ac:dyDescent="0.25">
      <c r="A124" s="572"/>
      <c r="B124" s="573"/>
      <c r="C124" s="574"/>
      <c r="D124" s="574"/>
      <c r="E124" s="574"/>
      <c r="F124" s="574"/>
      <c r="G124" s="574"/>
      <c r="H124" s="574"/>
      <c r="I124" s="574"/>
      <c r="J124" s="574"/>
      <c r="K124" s="574"/>
      <c r="L124" s="574"/>
      <c r="M124" s="574"/>
      <c r="N124" s="574"/>
      <c r="O124" s="574"/>
      <c r="P124" s="574"/>
      <c r="Q124" s="574"/>
      <c r="R124" s="574"/>
      <c r="S124" s="574"/>
      <c r="T124" s="576" t="s">
        <v>2506</v>
      </c>
      <c r="U124" s="574">
        <v>80</v>
      </c>
      <c r="V124" s="574">
        <v>65</v>
      </c>
      <c r="W124" s="163" t="s">
        <v>2467</v>
      </c>
    </row>
    <row r="125" spans="1:23" x14ac:dyDescent="0.25">
      <c r="A125" s="572"/>
      <c r="B125" s="573"/>
      <c r="C125" s="574"/>
      <c r="D125" s="574"/>
      <c r="E125" s="574"/>
      <c r="F125" s="574"/>
      <c r="G125" s="574"/>
      <c r="H125" s="574"/>
      <c r="I125" s="574"/>
      <c r="J125" s="574"/>
      <c r="K125" s="574"/>
      <c r="L125" s="574"/>
      <c r="M125" s="574"/>
      <c r="N125" s="574"/>
      <c r="O125" s="574"/>
      <c r="P125" s="574"/>
      <c r="Q125" s="574"/>
      <c r="R125" s="574"/>
      <c r="S125" s="574"/>
      <c r="T125" s="576"/>
      <c r="U125" s="574"/>
      <c r="V125" s="574"/>
      <c r="W125" s="163" t="s">
        <v>2505</v>
      </c>
    </row>
    <row r="126" spans="1:23" x14ac:dyDescent="0.25">
      <c r="A126" s="572"/>
      <c r="B126" s="57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4" t="s">
        <v>2507</v>
      </c>
      <c r="U126" s="163">
        <v>74</v>
      </c>
      <c r="V126" s="163">
        <v>400</v>
      </c>
      <c r="W126" s="163" t="s">
        <v>2392</v>
      </c>
    </row>
    <row r="127" spans="1:23" x14ac:dyDescent="0.25">
      <c r="A127" s="572">
        <v>12</v>
      </c>
      <c r="B127" s="573" t="s">
        <v>2374</v>
      </c>
      <c r="C127" s="574"/>
      <c r="D127" s="574"/>
      <c r="E127" s="574"/>
      <c r="F127" s="574"/>
      <c r="G127" s="574"/>
      <c r="H127" s="574"/>
      <c r="I127" s="574"/>
      <c r="J127" s="574" t="s">
        <v>1815</v>
      </c>
      <c r="K127" s="574" t="s">
        <v>2495</v>
      </c>
      <c r="L127" s="574" t="s">
        <v>22</v>
      </c>
      <c r="M127" s="574"/>
      <c r="N127" s="574"/>
      <c r="O127" s="574"/>
      <c r="P127" s="574"/>
      <c r="Q127" s="574"/>
      <c r="R127" s="574"/>
      <c r="S127" s="574"/>
      <c r="T127" s="576" t="s">
        <v>2508</v>
      </c>
      <c r="U127" s="574">
        <v>72</v>
      </c>
      <c r="V127" s="574">
        <v>470</v>
      </c>
      <c r="W127" s="163" t="s">
        <v>2509</v>
      </c>
    </row>
    <row r="128" spans="1:23" x14ac:dyDescent="0.25">
      <c r="A128" s="572"/>
      <c r="B128" s="573"/>
      <c r="C128" s="574"/>
      <c r="D128" s="574"/>
      <c r="E128" s="574"/>
      <c r="F128" s="574"/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6"/>
      <c r="U128" s="574"/>
      <c r="V128" s="574"/>
      <c r="W128" s="163" t="s">
        <v>2405</v>
      </c>
    </row>
    <row r="129" spans="1:23" x14ac:dyDescent="0.25">
      <c r="A129" s="572"/>
      <c r="B129" s="573"/>
      <c r="C129" s="574"/>
      <c r="D129" s="574"/>
      <c r="E129" s="574"/>
      <c r="F129" s="574"/>
      <c r="G129" s="574"/>
      <c r="H129" s="574"/>
      <c r="I129" s="574"/>
      <c r="J129" s="57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6" t="s">
        <v>2510</v>
      </c>
      <c r="U129" s="574">
        <v>73</v>
      </c>
      <c r="V129" s="574">
        <v>400</v>
      </c>
      <c r="W129" s="163" t="s">
        <v>2511</v>
      </c>
    </row>
    <row r="130" spans="1:23" x14ac:dyDescent="0.25">
      <c r="A130" s="572"/>
      <c r="B130" s="573"/>
      <c r="C130" s="574"/>
      <c r="D130" s="574"/>
      <c r="E130" s="574"/>
      <c r="F130" s="574"/>
      <c r="G130" s="574"/>
      <c r="H130" s="574"/>
      <c r="I130" s="574"/>
      <c r="J130" s="57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6"/>
      <c r="U130" s="574"/>
      <c r="V130" s="574"/>
      <c r="W130" s="163" t="s">
        <v>2380</v>
      </c>
    </row>
    <row r="131" spans="1:23" x14ac:dyDescent="0.25">
      <c r="A131" s="572"/>
      <c r="B131" s="573"/>
      <c r="C131" s="574"/>
      <c r="D131" s="574"/>
      <c r="E131" s="574"/>
      <c r="F131" s="574"/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6" t="s">
        <v>2512</v>
      </c>
      <c r="U131" s="574">
        <v>74</v>
      </c>
      <c r="V131" s="574">
        <v>180</v>
      </c>
      <c r="W131" s="163" t="s">
        <v>2509</v>
      </c>
    </row>
    <row r="132" spans="1:23" x14ac:dyDescent="0.25">
      <c r="A132" s="572"/>
      <c r="B132" s="573"/>
      <c r="C132" s="574"/>
      <c r="D132" s="574"/>
      <c r="E132" s="574"/>
      <c r="F132" s="574"/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6"/>
      <c r="U132" s="574"/>
      <c r="V132" s="574"/>
      <c r="W132" s="163" t="s">
        <v>2405</v>
      </c>
    </row>
    <row r="133" spans="1:23" x14ac:dyDescent="0.25">
      <c r="A133" s="572"/>
      <c r="B133" s="573"/>
      <c r="C133" s="574"/>
      <c r="D133" s="574"/>
      <c r="E133" s="574"/>
      <c r="F133" s="574"/>
      <c r="G133" s="574"/>
      <c r="H133" s="574"/>
      <c r="I133" s="574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6" t="s">
        <v>2513</v>
      </c>
      <c r="U133" s="574">
        <v>74</v>
      </c>
      <c r="V133" s="574">
        <v>190</v>
      </c>
      <c r="W133" s="163" t="s">
        <v>2509</v>
      </c>
    </row>
    <row r="134" spans="1:23" x14ac:dyDescent="0.25">
      <c r="A134" s="572"/>
      <c r="B134" s="573"/>
      <c r="C134" s="574"/>
      <c r="D134" s="574"/>
      <c r="E134" s="574"/>
      <c r="F134" s="574"/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6"/>
      <c r="U134" s="574"/>
      <c r="V134" s="574"/>
      <c r="W134" s="163" t="s">
        <v>2405</v>
      </c>
    </row>
    <row r="135" spans="1:23" x14ac:dyDescent="0.25">
      <c r="A135" s="572"/>
      <c r="B135" s="573"/>
      <c r="C135" s="574"/>
      <c r="D135" s="574"/>
      <c r="E135" s="574"/>
      <c r="F135" s="574"/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6" t="s">
        <v>2514</v>
      </c>
      <c r="U135" s="574">
        <v>85</v>
      </c>
      <c r="V135" s="574">
        <v>600</v>
      </c>
      <c r="W135" s="163" t="s">
        <v>2467</v>
      </c>
    </row>
    <row r="136" spans="1:23" x14ac:dyDescent="0.25">
      <c r="A136" s="572"/>
      <c r="B136" s="573"/>
      <c r="C136" s="574"/>
      <c r="D136" s="574"/>
      <c r="E136" s="574"/>
      <c r="F136" s="574"/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6"/>
      <c r="U136" s="574"/>
      <c r="V136" s="574"/>
      <c r="W136" s="163" t="s">
        <v>2515</v>
      </c>
    </row>
    <row r="137" spans="1:23" ht="25.5" x14ac:dyDescent="0.25">
      <c r="A137" s="572"/>
      <c r="B137" s="57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4" t="s">
        <v>2516</v>
      </c>
      <c r="U137" s="163">
        <v>89</v>
      </c>
      <c r="V137" s="163">
        <v>650</v>
      </c>
      <c r="W137" s="163" t="s">
        <v>2436</v>
      </c>
    </row>
    <row r="138" spans="1:23" ht="25.5" x14ac:dyDescent="0.25">
      <c r="A138" s="572"/>
      <c r="B138" s="57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4" t="s">
        <v>2517</v>
      </c>
      <c r="U138" s="163">
        <v>77</v>
      </c>
      <c r="V138" s="163">
        <v>240</v>
      </c>
      <c r="W138" s="163" t="s">
        <v>2436</v>
      </c>
    </row>
    <row r="139" spans="1:23" ht="25.5" x14ac:dyDescent="0.25">
      <c r="A139" s="572"/>
      <c r="B139" s="57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4" t="s">
        <v>2518</v>
      </c>
      <c r="U139" s="163">
        <v>83</v>
      </c>
      <c r="V139" s="163">
        <v>760</v>
      </c>
      <c r="W139" s="163" t="s">
        <v>2393</v>
      </c>
    </row>
    <row r="140" spans="1:23" x14ac:dyDescent="0.25">
      <c r="A140" s="572">
        <v>13</v>
      </c>
      <c r="B140" s="573" t="s">
        <v>2488</v>
      </c>
      <c r="C140" s="163"/>
      <c r="D140" s="163"/>
      <c r="E140" s="163"/>
      <c r="F140" s="163"/>
      <c r="G140" s="163"/>
      <c r="H140" s="163"/>
      <c r="I140" s="163"/>
      <c r="J140" s="163" t="s">
        <v>2118</v>
      </c>
      <c r="K140" s="163" t="s">
        <v>2376</v>
      </c>
      <c r="L140" s="163" t="s">
        <v>22</v>
      </c>
      <c r="M140" s="163"/>
      <c r="N140" s="163"/>
      <c r="O140" s="163"/>
      <c r="P140" s="163"/>
      <c r="Q140" s="163"/>
      <c r="R140" s="163"/>
      <c r="S140" s="163"/>
      <c r="T140" s="164" t="s">
        <v>2519</v>
      </c>
      <c r="U140" s="163"/>
      <c r="V140" s="163"/>
      <c r="W140" s="163"/>
    </row>
    <row r="141" spans="1:23" x14ac:dyDescent="0.25">
      <c r="A141" s="572"/>
      <c r="B141" s="573"/>
      <c r="C141" s="574"/>
      <c r="D141" s="574"/>
      <c r="E141" s="574"/>
      <c r="F141" s="574"/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6" t="s">
        <v>2520</v>
      </c>
      <c r="U141" s="574">
        <v>86</v>
      </c>
      <c r="V141" s="574">
        <v>160</v>
      </c>
      <c r="W141" s="163" t="s">
        <v>2461</v>
      </c>
    </row>
    <row r="142" spans="1:23" x14ac:dyDescent="0.25">
      <c r="A142" s="572"/>
      <c r="B142" s="573"/>
      <c r="C142" s="574"/>
      <c r="D142" s="574"/>
      <c r="E142" s="574"/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6"/>
      <c r="U142" s="574"/>
      <c r="V142" s="574"/>
      <c r="W142" s="163" t="s">
        <v>2521</v>
      </c>
    </row>
    <row r="143" spans="1:23" x14ac:dyDescent="0.25">
      <c r="A143" s="572"/>
      <c r="B143" s="573"/>
      <c r="C143" s="574"/>
      <c r="D143" s="574"/>
      <c r="E143" s="574"/>
      <c r="F143" s="574"/>
      <c r="G143" s="574"/>
      <c r="H143" s="574"/>
      <c r="I143" s="574"/>
      <c r="J143" s="574"/>
      <c r="K143" s="574"/>
      <c r="L143" s="574"/>
      <c r="M143" s="574"/>
      <c r="N143" s="574"/>
      <c r="O143" s="574"/>
      <c r="P143" s="574"/>
      <c r="Q143" s="574"/>
      <c r="R143" s="574"/>
      <c r="S143" s="574"/>
      <c r="T143" s="576" t="s">
        <v>2522</v>
      </c>
      <c r="U143" s="574">
        <v>86</v>
      </c>
      <c r="V143" s="574">
        <v>270</v>
      </c>
      <c r="W143" s="163" t="s">
        <v>2523</v>
      </c>
    </row>
    <row r="144" spans="1:23" x14ac:dyDescent="0.25">
      <c r="A144" s="572"/>
      <c r="B144" s="573"/>
      <c r="C144" s="574"/>
      <c r="D144" s="574"/>
      <c r="E144" s="574"/>
      <c r="F144" s="574"/>
      <c r="G144" s="574"/>
      <c r="H144" s="574"/>
      <c r="I144" s="574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6"/>
      <c r="U144" s="574"/>
      <c r="V144" s="574"/>
      <c r="W144" s="163" t="s">
        <v>2524</v>
      </c>
    </row>
    <row r="145" spans="1:23" x14ac:dyDescent="0.25">
      <c r="A145" s="572"/>
      <c r="B145" s="573"/>
      <c r="C145" s="574"/>
      <c r="D145" s="574"/>
      <c r="E145" s="574"/>
      <c r="F145" s="574"/>
      <c r="G145" s="574"/>
      <c r="H145" s="574"/>
      <c r="I145" s="574"/>
      <c r="J145" s="574"/>
      <c r="K145" s="574"/>
      <c r="L145" s="574"/>
      <c r="M145" s="574"/>
      <c r="N145" s="574"/>
      <c r="O145" s="574"/>
      <c r="P145" s="574"/>
      <c r="Q145" s="574"/>
      <c r="R145" s="574"/>
      <c r="S145" s="574"/>
      <c r="T145" s="576" t="s">
        <v>2525</v>
      </c>
      <c r="U145" s="574">
        <v>87</v>
      </c>
      <c r="V145" s="574">
        <v>270</v>
      </c>
      <c r="W145" s="163" t="s">
        <v>2461</v>
      </c>
    </row>
    <row r="146" spans="1:23" x14ac:dyDescent="0.25">
      <c r="A146" s="572"/>
      <c r="B146" s="573"/>
      <c r="C146" s="574"/>
      <c r="D146" s="574"/>
      <c r="E146" s="574"/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6"/>
      <c r="U146" s="574"/>
      <c r="V146" s="574"/>
      <c r="W146" s="163" t="s">
        <v>2526</v>
      </c>
    </row>
    <row r="147" spans="1:23" x14ac:dyDescent="0.25">
      <c r="A147" s="572"/>
      <c r="B147" s="573"/>
      <c r="C147" s="574"/>
      <c r="D147" s="574"/>
      <c r="E147" s="574"/>
      <c r="F147" s="574"/>
      <c r="G147" s="574"/>
      <c r="H147" s="574"/>
      <c r="I147" s="574"/>
      <c r="J147" s="574"/>
      <c r="K147" s="574"/>
      <c r="L147" s="574"/>
      <c r="M147" s="574"/>
      <c r="N147" s="574"/>
      <c r="O147" s="574"/>
      <c r="P147" s="574"/>
      <c r="Q147" s="574"/>
      <c r="R147" s="574"/>
      <c r="S147" s="574"/>
      <c r="T147" s="576" t="s">
        <v>2527</v>
      </c>
      <c r="U147" s="574">
        <v>87</v>
      </c>
      <c r="V147" s="574">
        <v>270</v>
      </c>
      <c r="W147" s="163" t="s">
        <v>2461</v>
      </c>
    </row>
    <row r="148" spans="1:23" x14ac:dyDescent="0.25">
      <c r="A148" s="572"/>
      <c r="B148" s="573"/>
      <c r="C148" s="574"/>
      <c r="D148" s="574"/>
      <c r="E148" s="574"/>
      <c r="F148" s="574"/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  <c r="Q148" s="574"/>
      <c r="R148" s="574"/>
      <c r="S148" s="574"/>
      <c r="T148" s="576"/>
      <c r="U148" s="574"/>
      <c r="V148" s="574"/>
      <c r="W148" s="163" t="s">
        <v>2526</v>
      </c>
    </row>
    <row r="149" spans="1:23" ht="25.5" x14ac:dyDescent="0.25">
      <c r="A149" s="572"/>
      <c r="B149" s="57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4" t="s">
        <v>2528</v>
      </c>
      <c r="U149" s="163">
        <v>87</v>
      </c>
      <c r="V149" s="163">
        <v>350</v>
      </c>
      <c r="W149" s="163" t="s">
        <v>2529</v>
      </c>
    </row>
    <row r="150" spans="1:23" ht="25.5" x14ac:dyDescent="0.25">
      <c r="A150" s="572"/>
      <c r="B150" s="57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4" t="s">
        <v>2530</v>
      </c>
      <c r="U150" s="163">
        <v>86</v>
      </c>
      <c r="V150" s="163">
        <v>180</v>
      </c>
      <c r="W150" s="163" t="s">
        <v>2531</v>
      </c>
    </row>
    <row r="151" spans="1:23" x14ac:dyDescent="0.25">
      <c r="A151" s="572"/>
      <c r="B151" s="573"/>
      <c r="C151" s="574"/>
      <c r="D151" s="574"/>
      <c r="E151" s="574"/>
      <c r="F151" s="574"/>
      <c r="G151" s="574"/>
      <c r="H151" s="574"/>
      <c r="I151" s="574"/>
      <c r="J151" s="574"/>
      <c r="K151" s="574"/>
      <c r="L151" s="574"/>
      <c r="M151" s="574"/>
      <c r="N151" s="574"/>
      <c r="O151" s="574"/>
      <c r="P151" s="574"/>
      <c r="Q151" s="574"/>
      <c r="R151" s="574"/>
      <c r="S151" s="574"/>
      <c r="T151" s="576" t="s">
        <v>2532</v>
      </c>
      <c r="U151" s="574">
        <v>86</v>
      </c>
      <c r="V151" s="574">
        <v>210</v>
      </c>
      <c r="W151" s="163" t="s">
        <v>2523</v>
      </c>
    </row>
    <row r="152" spans="1:23" x14ac:dyDescent="0.25">
      <c r="A152" s="572"/>
      <c r="B152" s="573"/>
      <c r="C152" s="574"/>
      <c r="D152" s="574"/>
      <c r="E152" s="574"/>
      <c r="F152" s="574"/>
      <c r="G152" s="574"/>
      <c r="H152" s="574"/>
      <c r="I152" s="574"/>
      <c r="J152" s="574"/>
      <c r="K152" s="574"/>
      <c r="L152" s="574"/>
      <c r="M152" s="574"/>
      <c r="N152" s="574"/>
      <c r="O152" s="574"/>
      <c r="P152" s="574"/>
      <c r="Q152" s="574"/>
      <c r="R152" s="574"/>
      <c r="S152" s="574"/>
      <c r="T152" s="576"/>
      <c r="U152" s="574"/>
      <c r="V152" s="574"/>
      <c r="W152" s="163" t="s">
        <v>2524</v>
      </c>
    </row>
    <row r="153" spans="1:23" ht="25.5" x14ac:dyDescent="0.25">
      <c r="A153" s="572">
        <v>14</v>
      </c>
      <c r="B153" s="573" t="s">
        <v>2533</v>
      </c>
      <c r="C153" s="163">
        <v>63</v>
      </c>
      <c r="D153" s="163" t="s">
        <v>2534</v>
      </c>
      <c r="E153" s="163">
        <v>130</v>
      </c>
      <c r="F153" s="163" t="s">
        <v>2456</v>
      </c>
      <c r="G153" s="163">
        <v>3</v>
      </c>
      <c r="H153" s="163"/>
      <c r="I153" s="163">
        <v>3</v>
      </c>
      <c r="J153" s="163" t="s">
        <v>2267</v>
      </c>
      <c r="K153" s="163" t="s">
        <v>2376</v>
      </c>
      <c r="L153" s="163" t="s">
        <v>25</v>
      </c>
      <c r="M153" s="163" t="s">
        <v>2535</v>
      </c>
      <c r="N153" s="163">
        <v>63</v>
      </c>
      <c r="O153" s="163">
        <v>270</v>
      </c>
      <c r="P153" s="163" t="s">
        <v>2536</v>
      </c>
      <c r="Q153" s="163">
        <v>11</v>
      </c>
      <c r="R153" s="163"/>
      <c r="S153" s="163">
        <v>11</v>
      </c>
      <c r="T153" s="164" t="s">
        <v>2537</v>
      </c>
      <c r="U153" s="163">
        <v>79</v>
      </c>
      <c r="V153" s="163">
        <v>450</v>
      </c>
      <c r="W153" s="163" t="s">
        <v>2392</v>
      </c>
    </row>
    <row r="154" spans="1:23" ht="25.5" x14ac:dyDescent="0.25">
      <c r="A154" s="572"/>
      <c r="B154" s="57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 t="s">
        <v>2535</v>
      </c>
      <c r="N154" s="163">
        <v>6</v>
      </c>
      <c r="O154" s="163">
        <v>740</v>
      </c>
      <c r="P154" s="163" t="s">
        <v>2538</v>
      </c>
      <c r="Q154" s="163"/>
      <c r="R154" s="163">
        <v>25</v>
      </c>
      <c r="S154" s="163">
        <v>25</v>
      </c>
      <c r="T154" s="164" t="s">
        <v>2539</v>
      </c>
      <c r="U154" s="163">
        <v>63</v>
      </c>
      <c r="V154" s="163">
        <v>870</v>
      </c>
      <c r="W154" s="163" t="s">
        <v>2540</v>
      </c>
    </row>
    <row r="155" spans="1:23" ht="25.5" x14ac:dyDescent="0.25">
      <c r="A155" s="572"/>
      <c r="B155" s="57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4" t="s">
        <v>2541</v>
      </c>
      <c r="U155" s="163">
        <v>86</v>
      </c>
      <c r="V155" s="163">
        <v>260</v>
      </c>
      <c r="W155" s="163" t="s">
        <v>2393</v>
      </c>
    </row>
    <row r="156" spans="1:23" x14ac:dyDescent="0.25">
      <c r="A156" s="572">
        <v>15</v>
      </c>
      <c r="B156" s="573" t="s">
        <v>2394</v>
      </c>
      <c r="C156" s="574"/>
      <c r="D156" s="574"/>
      <c r="E156" s="574"/>
      <c r="F156" s="574"/>
      <c r="G156" s="574"/>
      <c r="H156" s="574"/>
      <c r="I156" s="574"/>
      <c r="J156" s="574" t="s">
        <v>2084</v>
      </c>
      <c r="K156" s="574" t="s">
        <v>2376</v>
      </c>
      <c r="L156" s="574" t="s">
        <v>26</v>
      </c>
      <c r="M156" s="574" t="s">
        <v>2084</v>
      </c>
      <c r="N156" s="574">
        <v>70</v>
      </c>
      <c r="O156" s="574">
        <v>210</v>
      </c>
      <c r="P156" s="574" t="s">
        <v>2542</v>
      </c>
      <c r="Q156" s="574">
        <v>7</v>
      </c>
      <c r="R156" s="574"/>
      <c r="S156" s="574">
        <v>7</v>
      </c>
      <c r="T156" s="576" t="s">
        <v>2543</v>
      </c>
      <c r="U156" s="574">
        <v>86</v>
      </c>
      <c r="V156" s="574">
        <v>590</v>
      </c>
      <c r="W156" s="163" t="s">
        <v>2523</v>
      </c>
    </row>
    <row r="157" spans="1:23" x14ac:dyDescent="0.25">
      <c r="A157" s="572"/>
      <c r="B157" s="573"/>
      <c r="C157" s="574"/>
      <c r="D157" s="574"/>
      <c r="E157" s="574"/>
      <c r="F157" s="574"/>
      <c r="G157" s="574"/>
      <c r="H157" s="574"/>
      <c r="I157" s="574"/>
      <c r="J157" s="574"/>
      <c r="K157" s="574"/>
      <c r="L157" s="574"/>
      <c r="M157" s="574"/>
      <c r="N157" s="574"/>
      <c r="O157" s="574"/>
      <c r="P157" s="574"/>
      <c r="Q157" s="574"/>
      <c r="R157" s="574"/>
      <c r="S157" s="574"/>
      <c r="T157" s="576"/>
      <c r="U157" s="574"/>
      <c r="V157" s="574"/>
      <c r="W157" s="163" t="s">
        <v>2524</v>
      </c>
    </row>
    <row r="158" spans="1:23" x14ac:dyDescent="0.25">
      <c r="A158" s="572"/>
      <c r="B158" s="573"/>
      <c r="C158" s="574"/>
      <c r="D158" s="574"/>
      <c r="E158" s="574"/>
      <c r="F158" s="574"/>
      <c r="G158" s="574"/>
      <c r="H158" s="574"/>
      <c r="I158" s="574"/>
      <c r="J158" s="574"/>
      <c r="K158" s="574"/>
      <c r="L158" s="574"/>
      <c r="M158" s="574"/>
      <c r="N158" s="574"/>
      <c r="O158" s="574"/>
      <c r="P158" s="574"/>
      <c r="Q158" s="574"/>
      <c r="R158" s="574"/>
      <c r="S158" s="574"/>
      <c r="T158" s="576" t="s">
        <v>2544</v>
      </c>
      <c r="U158" s="574">
        <v>86</v>
      </c>
      <c r="V158" s="574">
        <v>90</v>
      </c>
      <c r="W158" s="163" t="s">
        <v>2523</v>
      </c>
    </row>
    <row r="159" spans="1:23" x14ac:dyDescent="0.25">
      <c r="A159" s="572"/>
      <c r="B159" s="573"/>
      <c r="C159" s="574"/>
      <c r="D159" s="574"/>
      <c r="E159" s="574"/>
      <c r="F159" s="574"/>
      <c r="G159" s="574"/>
      <c r="H159" s="574"/>
      <c r="I159" s="574"/>
      <c r="J159" s="574"/>
      <c r="K159" s="574"/>
      <c r="L159" s="574"/>
      <c r="M159" s="574"/>
      <c r="N159" s="574"/>
      <c r="O159" s="574"/>
      <c r="P159" s="574"/>
      <c r="Q159" s="574"/>
      <c r="R159" s="574"/>
      <c r="S159" s="574"/>
      <c r="T159" s="576"/>
      <c r="U159" s="574"/>
      <c r="V159" s="574"/>
      <c r="W159" s="163" t="s">
        <v>2524</v>
      </c>
    </row>
    <row r="160" spans="1:23" ht="25.5" x14ac:dyDescent="0.25">
      <c r="A160" s="572"/>
      <c r="B160" s="57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4" t="s">
        <v>2545</v>
      </c>
      <c r="U160" s="163">
        <v>86</v>
      </c>
      <c r="V160" s="163">
        <v>770</v>
      </c>
      <c r="W160" s="163" t="s">
        <v>2436</v>
      </c>
    </row>
    <row r="161" spans="1:23" x14ac:dyDescent="0.25">
      <c r="A161" s="572"/>
      <c r="B161" s="573"/>
      <c r="C161" s="574"/>
      <c r="D161" s="574"/>
      <c r="E161" s="574"/>
      <c r="F161" s="574"/>
      <c r="G161" s="574"/>
      <c r="H161" s="574"/>
      <c r="I161" s="574"/>
      <c r="J161" s="574"/>
      <c r="K161" s="574"/>
      <c r="L161" s="574"/>
      <c r="M161" s="574"/>
      <c r="N161" s="574"/>
      <c r="O161" s="574"/>
      <c r="P161" s="574"/>
      <c r="Q161" s="574"/>
      <c r="R161" s="574"/>
      <c r="S161" s="574"/>
      <c r="T161" s="576" t="s">
        <v>2546</v>
      </c>
      <c r="U161" s="574">
        <v>86</v>
      </c>
      <c r="V161" s="574">
        <v>580</v>
      </c>
      <c r="W161" s="574" t="s">
        <v>2436</v>
      </c>
    </row>
    <row r="162" spans="1:23" x14ac:dyDescent="0.25">
      <c r="A162" s="572"/>
      <c r="B162" s="573"/>
      <c r="C162" s="574"/>
      <c r="D162" s="574"/>
      <c r="E162" s="574"/>
      <c r="F162" s="574"/>
      <c r="G162" s="574"/>
      <c r="H162" s="574"/>
      <c r="I162" s="574"/>
      <c r="J162" s="574"/>
      <c r="K162" s="574"/>
      <c r="L162" s="574"/>
      <c r="M162" s="574"/>
      <c r="N162" s="574"/>
      <c r="O162" s="574"/>
      <c r="P162" s="574"/>
      <c r="Q162" s="574"/>
      <c r="R162" s="574"/>
      <c r="S162" s="574"/>
      <c r="T162" s="576"/>
      <c r="U162" s="574"/>
      <c r="V162" s="574"/>
      <c r="W162" s="574"/>
    </row>
    <row r="163" spans="1:23" x14ac:dyDescent="0.25">
      <c r="A163" s="572">
        <v>16</v>
      </c>
      <c r="B163" s="573" t="s">
        <v>2394</v>
      </c>
      <c r="C163" s="574"/>
      <c r="D163" s="574"/>
      <c r="E163" s="574"/>
      <c r="F163" s="574"/>
      <c r="G163" s="574"/>
      <c r="H163" s="574"/>
      <c r="I163" s="574"/>
      <c r="J163" s="574" t="s">
        <v>1895</v>
      </c>
      <c r="K163" s="574" t="s">
        <v>2495</v>
      </c>
      <c r="L163" s="574" t="s">
        <v>22</v>
      </c>
      <c r="M163" s="574" t="s">
        <v>1895</v>
      </c>
      <c r="N163" s="574">
        <v>72</v>
      </c>
      <c r="O163" s="574">
        <v>320</v>
      </c>
      <c r="P163" s="574" t="s">
        <v>2542</v>
      </c>
      <c r="Q163" s="574">
        <v>11</v>
      </c>
      <c r="R163" s="574"/>
      <c r="S163" s="574">
        <v>11</v>
      </c>
      <c r="T163" s="576" t="s">
        <v>2547</v>
      </c>
      <c r="U163" s="574">
        <v>60</v>
      </c>
      <c r="V163" s="574">
        <v>480</v>
      </c>
      <c r="W163" s="163" t="s">
        <v>2509</v>
      </c>
    </row>
    <row r="164" spans="1:23" x14ac:dyDescent="0.25">
      <c r="A164" s="572"/>
      <c r="B164" s="573"/>
      <c r="C164" s="574"/>
      <c r="D164" s="574"/>
      <c r="E164" s="574"/>
      <c r="F164" s="574"/>
      <c r="G164" s="574"/>
      <c r="H164" s="574"/>
      <c r="I164" s="574"/>
      <c r="J164" s="574"/>
      <c r="K164" s="574"/>
      <c r="L164" s="574"/>
      <c r="M164" s="574"/>
      <c r="N164" s="574"/>
      <c r="O164" s="574"/>
      <c r="P164" s="574"/>
      <c r="Q164" s="574"/>
      <c r="R164" s="574"/>
      <c r="S164" s="574"/>
      <c r="T164" s="576"/>
      <c r="U164" s="574"/>
      <c r="V164" s="574"/>
      <c r="W164" s="163" t="s">
        <v>2405</v>
      </c>
    </row>
    <row r="165" spans="1:23" x14ac:dyDescent="0.25">
      <c r="A165" s="572"/>
      <c r="B165" s="573"/>
      <c r="C165" s="574"/>
      <c r="D165" s="574"/>
      <c r="E165" s="574"/>
      <c r="F165" s="574"/>
      <c r="G165" s="574"/>
      <c r="H165" s="574"/>
      <c r="I165" s="574"/>
      <c r="J165" s="574"/>
      <c r="K165" s="574"/>
      <c r="L165" s="574"/>
      <c r="M165" s="574"/>
      <c r="N165" s="574"/>
      <c r="O165" s="574"/>
      <c r="P165" s="574"/>
      <c r="Q165" s="574"/>
      <c r="R165" s="574"/>
      <c r="S165" s="574"/>
      <c r="T165" s="576" t="s">
        <v>2548</v>
      </c>
      <c r="U165" s="574">
        <v>60</v>
      </c>
      <c r="V165" s="574">
        <v>120</v>
      </c>
      <c r="W165" s="163" t="s">
        <v>2443</v>
      </c>
    </row>
    <row r="166" spans="1:23" x14ac:dyDescent="0.25">
      <c r="A166" s="572"/>
      <c r="B166" s="573"/>
      <c r="C166" s="574"/>
      <c r="D166" s="574"/>
      <c r="E166" s="574"/>
      <c r="F166" s="574"/>
      <c r="G166" s="574"/>
      <c r="H166" s="574"/>
      <c r="I166" s="574"/>
      <c r="J166" s="574"/>
      <c r="K166" s="574"/>
      <c r="L166" s="574"/>
      <c r="M166" s="574"/>
      <c r="N166" s="574"/>
      <c r="O166" s="574"/>
      <c r="P166" s="574"/>
      <c r="Q166" s="574"/>
      <c r="R166" s="574"/>
      <c r="S166" s="574"/>
      <c r="T166" s="576"/>
      <c r="U166" s="574"/>
      <c r="V166" s="574"/>
      <c r="W166" s="163" t="s">
        <v>2387</v>
      </c>
    </row>
    <row r="167" spans="1:23" x14ac:dyDescent="0.25">
      <c r="A167" s="572"/>
      <c r="B167" s="573"/>
      <c r="C167" s="574"/>
      <c r="D167" s="574"/>
      <c r="E167" s="574"/>
      <c r="F167" s="574"/>
      <c r="G167" s="574"/>
      <c r="H167" s="574"/>
      <c r="I167" s="574"/>
      <c r="J167" s="574"/>
      <c r="K167" s="574"/>
      <c r="L167" s="574"/>
      <c r="M167" s="574"/>
      <c r="N167" s="574"/>
      <c r="O167" s="574"/>
      <c r="P167" s="574"/>
      <c r="Q167" s="574"/>
      <c r="R167" s="574"/>
      <c r="S167" s="574"/>
      <c r="T167" s="576" t="s">
        <v>2549</v>
      </c>
      <c r="U167" s="574">
        <v>60</v>
      </c>
      <c r="V167" s="574">
        <v>180</v>
      </c>
      <c r="W167" s="163" t="s">
        <v>2443</v>
      </c>
    </row>
    <row r="168" spans="1:23" x14ac:dyDescent="0.25">
      <c r="A168" s="572"/>
      <c r="B168" s="573"/>
      <c r="C168" s="574"/>
      <c r="D168" s="574"/>
      <c r="E168" s="574"/>
      <c r="F168" s="574"/>
      <c r="G168" s="574"/>
      <c r="H168" s="574"/>
      <c r="I168" s="574"/>
      <c r="J168" s="574"/>
      <c r="K168" s="574"/>
      <c r="L168" s="574"/>
      <c r="M168" s="574"/>
      <c r="N168" s="574"/>
      <c r="O168" s="574"/>
      <c r="P168" s="574"/>
      <c r="Q168" s="574"/>
      <c r="R168" s="574"/>
      <c r="S168" s="574"/>
      <c r="T168" s="576"/>
      <c r="U168" s="574"/>
      <c r="V168" s="574"/>
      <c r="W168" s="163" t="s">
        <v>2387</v>
      </c>
    </row>
    <row r="169" spans="1:23" x14ac:dyDescent="0.25">
      <c r="A169" s="572"/>
      <c r="B169" s="573"/>
      <c r="C169" s="574"/>
      <c r="D169" s="574"/>
      <c r="E169" s="574"/>
      <c r="F169" s="574"/>
      <c r="G169" s="574"/>
      <c r="H169" s="574"/>
      <c r="I169" s="574"/>
      <c r="J169" s="574"/>
      <c r="K169" s="574"/>
      <c r="L169" s="574"/>
      <c r="M169" s="574"/>
      <c r="N169" s="574"/>
      <c r="O169" s="574"/>
      <c r="P169" s="574"/>
      <c r="Q169" s="574"/>
      <c r="R169" s="574"/>
      <c r="S169" s="574"/>
      <c r="T169" s="576" t="s">
        <v>2550</v>
      </c>
      <c r="U169" s="574">
        <v>60</v>
      </c>
      <c r="V169" s="574">
        <v>50</v>
      </c>
      <c r="W169" s="163" t="s">
        <v>2509</v>
      </c>
    </row>
    <row r="170" spans="1:23" x14ac:dyDescent="0.25">
      <c r="A170" s="572"/>
      <c r="B170" s="573"/>
      <c r="C170" s="574"/>
      <c r="D170" s="574"/>
      <c r="E170" s="574"/>
      <c r="F170" s="574"/>
      <c r="G170" s="574"/>
      <c r="H170" s="574"/>
      <c r="I170" s="574"/>
      <c r="J170" s="574"/>
      <c r="K170" s="574"/>
      <c r="L170" s="574"/>
      <c r="M170" s="574"/>
      <c r="N170" s="574"/>
      <c r="O170" s="574"/>
      <c r="P170" s="574"/>
      <c r="Q170" s="574"/>
      <c r="R170" s="574"/>
      <c r="S170" s="574"/>
      <c r="T170" s="576"/>
      <c r="U170" s="574"/>
      <c r="V170" s="574"/>
      <c r="W170" s="163" t="s">
        <v>2405</v>
      </c>
    </row>
    <row r="171" spans="1:23" x14ac:dyDescent="0.25">
      <c r="A171" s="572"/>
      <c r="B171" s="573"/>
      <c r="C171" s="574"/>
      <c r="D171" s="574"/>
      <c r="E171" s="574"/>
      <c r="F171" s="574"/>
      <c r="G171" s="574"/>
      <c r="H171" s="574"/>
      <c r="I171" s="574"/>
      <c r="J171" s="574"/>
      <c r="K171" s="574"/>
      <c r="L171" s="574"/>
      <c r="M171" s="574"/>
      <c r="N171" s="574"/>
      <c r="O171" s="574"/>
      <c r="P171" s="574"/>
      <c r="Q171" s="574"/>
      <c r="R171" s="574"/>
      <c r="S171" s="574"/>
      <c r="T171" s="576" t="s">
        <v>2551</v>
      </c>
      <c r="U171" s="574">
        <v>72</v>
      </c>
      <c r="V171" s="574">
        <v>120</v>
      </c>
      <c r="W171" s="163" t="s">
        <v>2443</v>
      </c>
    </row>
    <row r="172" spans="1:23" x14ac:dyDescent="0.25">
      <c r="A172" s="572"/>
      <c r="B172" s="573"/>
      <c r="C172" s="574"/>
      <c r="D172" s="574"/>
      <c r="E172" s="574"/>
      <c r="F172" s="574"/>
      <c r="G172" s="574"/>
      <c r="H172" s="574"/>
      <c r="I172" s="574"/>
      <c r="J172" s="574"/>
      <c r="K172" s="574"/>
      <c r="L172" s="574"/>
      <c r="M172" s="574"/>
      <c r="N172" s="574"/>
      <c r="O172" s="574"/>
      <c r="P172" s="574"/>
      <c r="Q172" s="574"/>
      <c r="R172" s="574"/>
      <c r="S172" s="574"/>
      <c r="T172" s="576"/>
      <c r="U172" s="574"/>
      <c r="V172" s="574"/>
      <c r="W172" s="163" t="s">
        <v>2465</v>
      </c>
    </row>
    <row r="173" spans="1:23" x14ac:dyDescent="0.25">
      <c r="A173" s="572"/>
      <c r="B173" s="573"/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  <c r="Q173" s="574"/>
      <c r="R173" s="574"/>
      <c r="S173" s="574"/>
      <c r="T173" s="576" t="s">
        <v>2552</v>
      </c>
      <c r="U173" s="574">
        <v>72</v>
      </c>
      <c r="V173" s="574">
        <v>320</v>
      </c>
      <c r="W173" s="163" t="s">
        <v>2447</v>
      </c>
    </row>
    <row r="174" spans="1:23" x14ac:dyDescent="0.25">
      <c r="A174" s="572"/>
      <c r="B174" s="573"/>
      <c r="C174" s="574"/>
      <c r="D174" s="574"/>
      <c r="E174" s="574"/>
      <c r="F174" s="574"/>
      <c r="G174" s="574"/>
      <c r="H174" s="574"/>
      <c r="I174" s="574"/>
      <c r="J174" s="574"/>
      <c r="K174" s="574"/>
      <c r="L174" s="574"/>
      <c r="M174" s="574"/>
      <c r="N174" s="574"/>
      <c r="O174" s="574"/>
      <c r="P174" s="574"/>
      <c r="Q174" s="574"/>
      <c r="R174" s="574"/>
      <c r="S174" s="574"/>
      <c r="T174" s="576"/>
      <c r="U174" s="574"/>
      <c r="V174" s="574"/>
      <c r="W174" s="163" t="s">
        <v>2387</v>
      </c>
    </row>
    <row r="175" spans="1:23" x14ac:dyDescent="0.25">
      <c r="A175" s="572"/>
      <c r="B175" s="573"/>
      <c r="C175" s="574"/>
      <c r="D175" s="574"/>
      <c r="E175" s="574"/>
      <c r="F175" s="574"/>
      <c r="G175" s="574"/>
      <c r="H175" s="574"/>
      <c r="I175" s="574"/>
      <c r="J175" s="574"/>
      <c r="K175" s="574"/>
      <c r="L175" s="574"/>
      <c r="M175" s="574"/>
      <c r="N175" s="574"/>
      <c r="O175" s="574"/>
      <c r="P175" s="574"/>
      <c r="Q175" s="574"/>
      <c r="R175" s="574"/>
      <c r="S175" s="574"/>
      <c r="T175" s="576" t="s">
        <v>2553</v>
      </c>
      <c r="U175" s="574">
        <v>72</v>
      </c>
      <c r="V175" s="574">
        <v>120</v>
      </c>
      <c r="W175" s="163" t="s">
        <v>2443</v>
      </c>
    </row>
    <row r="176" spans="1:23" x14ac:dyDescent="0.25">
      <c r="A176" s="572"/>
      <c r="B176" s="573"/>
      <c r="C176" s="574"/>
      <c r="D176" s="574"/>
      <c r="E176" s="574"/>
      <c r="F176" s="574"/>
      <c r="G176" s="574"/>
      <c r="H176" s="574"/>
      <c r="I176" s="574"/>
      <c r="J176" s="574"/>
      <c r="K176" s="574"/>
      <c r="L176" s="574"/>
      <c r="M176" s="574"/>
      <c r="N176" s="574"/>
      <c r="O176" s="574"/>
      <c r="P176" s="574"/>
      <c r="Q176" s="574"/>
      <c r="R176" s="574"/>
      <c r="S176" s="574"/>
      <c r="T176" s="576"/>
      <c r="U176" s="574"/>
      <c r="V176" s="574"/>
      <c r="W176" s="163" t="s">
        <v>2465</v>
      </c>
    </row>
    <row r="177" spans="1:23" x14ac:dyDescent="0.25">
      <c r="A177" s="572"/>
      <c r="B177" s="573"/>
      <c r="C177" s="574"/>
      <c r="D177" s="574"/>
      <c r="E177" s="574"/>
      <c r="F177" s="574"/>
      <c r="G177" s="574"/>
      <c r="H177" s="574"/>
      <c r="I177" s="574"/>
      <c r="J177" s="574"/>
      <c r="K177" s="574"/>
      <c r="L177" s="574"/>
      <c r="M177" s="574"/>
      <c r="N177" s="574"/>
      <c r="O177" s="574"/>
      <c r="P177" s="574"/>
      <c r="Q177" s="574"/>
      <c r="R177" s="574"/>
      <c r="S177" s="574"/>
      <c r="T177" s="576" t="s">
        <v>2554</v>
      </c>
      <c r="U177" s="574">
        <v>60</v>
      </c>
      <c r="V177" s="574">
        <v>150</v>
      </c>
      <c r="W177" s="163" t="s">
        <v>2447</v>
      </c>
    </row>
    <row r="178" spans="1:23" x14ac:dyDescent="0.25">
      <c r="A178" s="572"/>
      <c r="B178" s="573"/>
      <c r="C178" s="574"/>
      <c r="D178" s="574"/>
      <c r="E178" s="574"/>
      <c r="F178" s="574"/>
      <c r="G178" s="574"/>
      <c r="H178" s="574"/>
      <c r="I178" s="574"/>
      <c r="J178" s="574"/>
      <c r="K178" s="574"/>
      <c r="L178" s="574"/>
      <c r="M178" s="574"/>
      <c r="N178" s="574"/>
      <c r="O178" s="574"/>
      <c r="P178" s="574"/>
      <c r="Q178" s="574"/>
      <c r="R178" s="574"/>
      <c r="S178" s="574"/>
      <c r="T178" s="576"/>
      <c r="U178" s="574"/>
      <c r="V178" s="574"/>
      <c r="W178" s="163" t="s">
        <v>2387</v>
      </c>
    </row>
    <row r="179" spans="1:23" ht="25.5" x14ac:dyDescent="0.25">
      <c r="A179" s="572"/>
      <c r="B179" s="57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4" t="s">
        <v>2555</v>
      </c>
      <c r="U179" s="163">
        <v>16</v>
      </c>
      <c r="V179" s="163">
        <v>216</v>
      </c>
      <c r="W179" s="163" t="s">
        <v>2556</v>
      </c>
    </row>
    <row r="180" spans="1:23" x14ac:dyDescent="0.25">
      <c r="A180" s="572"/>
      <c r="B180" s="57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4" t="s">
        <v>2557</v>
      </c>
      <c r="U180" s="163">
        <v>71</v>
      </c>
      <c r="V180" s="163">
        <v>50</v>
      </c>
      <c r="W180" s="163"/>
    </row>
    <row r="181" spans="1:23" x14ac:dyDescent="0.25">
      <c r="A181" s="572"/>
      <c r="B181" s="573"/>
      <c r="C181" s="574"/>
      <c r="D181" s="574"/>
      <c r="E181" s="574"/>
      <c r="F181" s="574"/>
      <c r="G181" s="574"/>
      <c r="H181" s="574"/>
      <c r="I181" s="574"/>
      <c r="J181" s="574"/>
      <c r="K181" s="574"/>
      <c r="L181" s="574"/>
      <c r="M181" s="574"/>
      <c r="N181" s="574"/>
      <c r="O181" s="574"/>
      <c r="P181" s="574"/>
      <c r="Q181" s="574"/>
      <c r="R181" s="574"/>
      <c r="S181" s="574"/>
      <c r="T181" s="576" t="s">
        <v>2558</v>
      </c>
      <c r="U181" s="574">
        <v>82</v>
      </c>
      <c r="V181" s="574">
        <v>600</v>
      </c>
      <c r="W181" s="163" t="s">
        <v>2511</v>
      </c>
    </row>
    <row r="182" spans="1:23" x14ac:dyDescent="0.25">
      <c r="A182" s="572"/>
      <c r="B182" s="573"/>
      <c r="C182" s="574"/>
      <c r="D182" s="574"/>
      <c r="E182" s="574"/>
      <c r="F182" s="574"/>
      <c r="G182" s="574"/>
      <c r="H182" s="574"/>
      <c r="I182" s="574"/>
      <c r="J182" s="574"/>
      <c r="K182" s="574"/>
      <c r="L182" s="574"/>
      <c r="M182" s="574"/>
      <c r="N182" s="574"/>
      <c r="O182" s="574"/>
      <c r="P182" s="574"/>
      <c r="Q182" s="574"/>
      <c r="R182" s="574"/>
      <c r="S182" s="574"/>
      <c r="T182" s="576"/>
      <c r="U182" s="574"/>
      <c r="V182" s="574"/>
      <c r="W182" s="163" t="s">
        <v>2465</v>
      </c>
    </row>
    <row r="183" spans="1:23" x14ac:dyDescent="0.25">
      <c r="A183" s="572"/>
      <c r="B183" s="573"/>
      <c r="C183" s="574"/>
      <c r="D183" s="574"/>
      <c r="E183" s="574"/>
      <c r="F183" s="574"/>
      <c r="G183" s="574"/>
      <c r="H183" s="574"/>
      <c r="I183" s="574"/>
      <c r="J183" s="574"/>
      <c r="K183" s="574"/>
      <c r="L183" s="574"/>
      <c r="M183" s="574"/>
      <c r="N183" s="574"/>
      <c r="O183" s="574"/>
      <c r="P183" s="574"/>
      <c r="Q183" s="574"/>
      <c r="R183" s="574"/>
      <c r="S183" s="574"/>
      <c r="T183" s="576" t="s">
        <v>2559</v>
      </c>
      <c r="U183" s="574">
        <v>82</v>
      </c>
      <c r="V183" s="574">
        <v>880</v>
      </c>
      <c r="W183" s="163" t="s">
        <v>2511</v>
      </c>
    </row>
    <row r="184" spans="1:23" x14ac:dyDescent="0.25">
      <c r="A184" s="572"/>
      <c r="B184" s="573"/>
      <c r="C184" s="574"/>
      <c r="D184" s="574"/>
      <c r="E184" s="574"/>
      <c r="F184" s="574"/>
      <c r="G184" s="574"/>
      <c r="H184" s="574"/>
      <c r="I184" s="574"/>
      <c r="J184" s="574"/>
      <c r="K184" s="574"/>
      <c r="L184" s="574"/>
      <c r="M184" s="574"/>
      <c r="N184" s="574"/>
      <c r="O184" s="574"/>
      <c r="P184" s="574"/>
      <c r="Q184" s="574"/>
      <c r="R184" s="574"/>
      <c r="S184" s="574"/>
      <c r="T184" s="576"/>
      <c r="U184" s="574"/>
      <c r="V184" s="574"/>
      <c r="W184" s="163" t="s">
        <v>2380</v>
      </c>
    </row>
    <row r="185" spans="1:23" x14ac:dyDescent="0.25">
      <c r="A185" s="572"/>
      <c r="B185" s="573"/>
      <c r="C185" s="574"/>
      <c r="D185" s="574"/>
      <c r="E185" s="574"/>
      <c r="F185" s="574"/>
      <c r="G185" s="574"/>
      <c r="H185" s="574"/>
      <c r="I185" s="574"/>
      <c r="J185" s="574"/>
      <c r="K185" s="574"/>
      <c r="L185" s="574"/>
      <c r="M185" s="574"/>
      <c r="N185" s="574"/>
      <c r="O185" s="574"/>
      <c r="P185" s="574"/>
      <c r="Q185" s="574"/>
      <c r="R185" s="574"/>
      <c r="S185" s="574"/>
      <c r="T185" s="576" t="s">
        <v>2560</v>
      </c>
      <c r="U185" s="574">
        <v>82</v>
      </c>
      <c r="V185" s="574">
        <v>900</v>
      </c>
      <c r="W185" s="163" t="s">
        <v>2561</v>
      </c>
    </row>
    <row r="186" spans="1:23" x14ac:dyDescent="0.25">
      <c r="A186" s="572"/>
      <c r="B186" s="573"/>
      <c r="C186" s="574"/>
      <c r="D186" s="574"/>
      <c r="E186" s="574"/>
      <c r="F186" s="574"/>
      <c r="G186" s="574"/>
      <c r="H186" s="574"/>
      <c r="I186" s="574"/>
      <c r="J186" s="574"/>
      <c r="K186" s="574"/>
      <c r="L186" s="574"/>
      <c r="M186" s="574"/>
      <c r="N186" s="574"/>
      <c r="O186" s="574"/>
      <c r="P186" s="574"/>
      <c r="Q186" s="574"/>
      <c r="R186" s="574"/>
      <c r="S186" s="574"/>
      <c r="T186" s="576"/>
      <c r="U186" s="574"/>
      <c r="V186" s="574"/>
      <c r="W186" s="163" t="s">
        <v>2562</v>
      </c>
    </row>
    <row r="187" spans="1:23" x14ac:dyDescent="0.25">
      <c r="A187" s="572"/>
      <c r="B187" s="57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4" t="s">
        <v>2563</v>
      </c>
      <c r="U187" s="163">
        <v>70</v>
      </c>
      <c r="V187" s="163">
        <v>440</v>
      </c>
      <c r="W187" s="163" t="s">
        <v>2436</v>
      </c>
    </row>
    <row r="188" spans="1:23" x14ac:dyDescent="0.25">
      <c r="A188" s="572"/>
      <c r="B188" s="57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4" t="s">
        <v>2564</v>
      </c>
      <c r="U188" s="163">
        <v>69</v>
      </c>
      <c r="V188" s="163">
        <v>560</v>
      </c>
      <c r="W188" s="163" t="s">
        <v>2565</v>
      </c>
    </row>
    <row r="189" spans="1:23" x14ac:dyDescent="0.25">
      <c r="A189" s="572"/>
      <c r="B189" s="57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4" t="s">
        <v>2566</v>
      </c>
      <c r="U189" s="163">
        <v>58</v>
      </c>
      <c r="V189" s="163">
        <v>455</v>
      </c>
      <c r="W189" s="163" t="s">
        <v>2392</v>
      </c>
    </row>
    <row r="190" spans="1:23" ht="38.25" x14ac:dyDescent="0.25">
      <c r="A190" s="165"/>
      <c r="B190" s="166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 t="s">
        <v>1895</v>
      </c>
      <c r="N190" s="163">
        <v>2017</v>
      </c>
      <c r="O190" s="163">
        <v>200</v>
      </c>
      <c r="P190" s="163" t="s">
        <v>2473</v>
      </c>
      <c r="Q190" s="163"/>
      <c r="R190" s="163">
        <v>6</v>
      </c>
      <c r="S190" s="163"/>
      <c r="T190" s="164"/>
      <c r="U190" s="163"/>
      <c r="V190" s="163"/>
      <c r="W190" s="163"/>
    </row>
    <row r="191" spans="1:23" x14ac:dyDescent="0.25">
      <c r="A191" s="572">
        <v>17</v>
      </c>
      <c r="B191" s="573"/>
      <c r="C191" s="574"/>
      <c r="D191" s="574"/>
      <c r="E191" s="574"/>
      <c r="F191" s="574"/>
      <c r="G191" s="574"/>
      <c r="H191" s="574"/>
      <c r="I191" s="574"/>
      <c r="J191" s="574" t="s">
        <v>2149</v>
      </c>
      <c r="K191" s="574" t="s">
        <v>2495</v>
      </c>
      <c r="L191" s="574" t="s">
        <v>23</v>
      </c>
      <c r="M191" s="574"/>
      <c r="N191" s="574"/>
      <c r="O191" s="574"/>
      <c r="P191" s="574"/>
      <c r="Q191" s="574"/>
      <c r="R191" s="574"/>
      <c r="S191" s="574"/>
      <c r="T191" s="576" t="s">
        <v>2567</v>
      </c>
      <c r="U191" s="574">
        <v>81</v>
      </c>
      <c r="V191" s="574">
        <v>60</v>
      </c>
      <c r="W191" s="163" t="s">
        <v>2509</v>
      </c>
    </row>
    <row r="192" spans="1:23" x14ac:dyDescent="0.25">
      <c r="A192" s="572"/>
      <c r="B192" s="573"/>
      <c r="C192" s="574"/>
      <c r="D192" s="574"/>
      <c r="E192" s="574"/>
      <c r="F192" s="574"/>
      <c r="G192" s="574"/>
      <c r="H192" s="574"/>
      <c r="I192" s="574"/>
      <c r="J192" s="574"/>
      <c r="K192" s="574"/>
      <c r="L192" s="574"/>
      <c r="M192" s="574"/>
      <c r="N192" s="574"/>
      <c r="O192" s="574"/>
      <c r="P192" s="574"/>
      <c r="Q192" s="574"/>
      <c r="R192" s="574"/>
      <c r="S192" s="574"/>
      <c r="T192" s="576"/>
      <c r="U192" s="574"/>
      <c r="V192" s="574"/>
      <c r="W192" s="163" t="s">
        <v>2405</v>
      </c>
    </row>
    <row r="193" spans="1:23" x14ac:dyDescent="0.25">
      <c r="A193" s="572"/>
      <c r="B193" s="573"/>
      <c r="C193" s="574"/>
      <c r="D193" s="574"/>
      <c r="E193" s="574"/>
      <c r="F193" s="574"/>
      <c r="G193" s="574"/>
      <c r="H193" s="574"/>
      <c r="I193" s="574"/>
      <c r="J193" s="574"/>
      <c r="K193" s="574"/>
      <c r="L193" s="574"/>
      <c r="M193" s="574"/>
      <c r="N193" s="574"/>
      <c r="O193" s="574"/>
      <c r="P193" s="574"/>
      <c r="Q193" s="574"/>
      <c r="R193" s="574"/>
      <c r="S193" s="574"/>
      <c r="T193" s="576" t="s">
        <v>2568</v>
      </c>
      <c r="U193" s="574">
        <v>81</v>
      </c>
      <c r="V193" s="574">
        <v>90</v>
      </c>
      <c r="W193" s="163" t="s">
        <v>2509</v>
      </c>
    </row>
    <row r="194" spans="1:23" x14ac:dyDescent="0.25">
      <c r="A194" s="572"/>
      <c r="B194" s="573"/>
      <c r="C194" s="574"/>
      <c r="D194" s="574"/>
      <c r="E194" s="574"/>
      <c r="F194" s="574"/>
      <c r="G194" s="574"/>
      <c r="H194" s="574"/>
      <c r="I194" s="574"/>
      <c r="J194" s="574"/>
      <c r="K194" s="574"/>
      <c r="L194" s="574"/>
      <c r="M194" s="574"/>
      <c r="N194" s="574"/>
      <c r="O194" s="574"/>
      <c r="P194" s="574"/>
      <c r="Q194" s="574"/>
      <c r="R194" s="574"/>
      <c r="S194" s="574"/>
      <c r="T194" s="576"/>
      <c r="U194" s="574"/>
      <c r="V194" s="574"/>
      <c r="W194" s="163" t="s">
        <v>2405</v>
      </c>
    </row>
    <row r="195" spans="1:23" x14ac:dyDescent="0.25">
      <c r="A195" s="572"/>
      <c r="B195" s="573"/>
      <c r="C195" s="574"/>
      <c r="D195" s="574"/>
      <c r="E195" s="574"/>
      <c r="F195" s="574"/>
      <c r="G195" s="574"/>
      <c r="H195" s="574"/>
      <c r="I195" s="574"/>
      <c r="J195" s="574"/>
      <c r="K195" s="574"/>
      <c r="L195" s="574"/>
      <c r="M195" s="574"/>
      <c r="N195" s="574"/>
      <c r="O195" s="574"/>
      <c r="P195" s="574"/>
      <c r="Q195" s="574"/>
      <c r="R195" s="574"/>
      <c r="S195" s="574"/>
      <c r="T195" s="576" t="s">
        <v>2569</v>
      </c>
      <c r="U195" s="574">
        <v>81</v>
      </c>
      <c r="V195" s="574">
        <v>160</v>
      </c>
      <c r="W195" s="163" t="s">
        <v>2509</v>
      </c>
    </row>
    <row r="196" spans="1:23" x14ac:dyDescent="0.25">
      <c r="A196" s="572"/>
      <c r="B196" s="573"/>
      <c r="C196" s="574"/>
      <c r="D196" s="574"/>
      <c r="E196" s="574"/>
      <c r="F196" s="574"/>
      <c r="G196" s="574"/>
      <c r="H196" s="574"/>
      <c r="I196" s="574"/>
      <c r="J196" s="574"/>
      <c r="K196" s="574"/>
      <c r="L196" s="574"/>
      <c r="M196" s="574"/>
      <c r="N196" s="574"/>
      <c r="O196" s="574"/>
      <c r="P196" s="574"/>
      <c r="Q196" s="574"/>
      <c r="R196" s="574"/>
      <c r="S196" s="574"/>
      <c r="T196" s="576"/>
      <c r="U196" s="574"/>
      <c r="V196" s="574"/>
      <c r="W196" s="163" t="s">
        <v>2405</v>
      </c>
    </row>
    <row r="197" spans="1:23" x14ac:dyDescent="0.25">
      <c r="A197" s="572"/>
      <c r="B197" s="573"/>
      <c r="C197" s="574"/>
      <c r="D197" s="574"/>
      <c r="E197" s="574"/>
      <c r="F197" s="574"/>
      <c r="G197" s="574"/>
      <c r="H197" s="574"/>
      <c r="I197" s="574"/>
      <c r="J197" s="574"/>
      <c r="K197" s="574"/>
      <c r="L197" s="574"/>
      <c r="M197" s="574"/>
      <c r="N197" s="574"/>
      <c r="O197" s="574"/>
      <c r="P197" s="574"/>
      <c r="Q197" s="574"/>
      <c r="R197" s="574"/>
      <c r="S197" s="574"/>
      <c r="T197" s="576" t="s">
        <v>2570</v>
      </c>
      <c r="U197" s="574">
        <v>82</v>
      </c>
      <c r="V197" s="574">
        <v>70</v>
      </c>
      <c r="W197" s="163" t="s">
        <v>2509</v>
      </c>
    </row>
    <row r="198" spans="1:23" x14ac:dyDescent="0.25">
      <c r="A198" s="572"/>
      <c r="B198" s="573"/>
      <c r="C198" s="574"/>
      <c r="D198" s="574"/>
      <c r="E198" s="574"/>
      <c r="F198" s="574"/>
      <c r="G198" s="574"/>
      <c r="H198" s="574"/>
      <c r="I198" s="574"/>
      <c r="J198" s="574"/>
      <c r="K198" s="574"/>
      <c r="L198" s="574"/>
      <c r="M198" s="574"/>
      <c r="N198" s="574"/>
      <c r="O198" s="574"/>
      <c r="P198" s="574"/>
      <c r="Q198" s="574"/>
      <c r="R198" s="574"/>
      <c r="S198" s="574"/>
      <c r="T198" s="576"/>
      <c r="U198" s="574"/>
      <c r="V198" s="574"/>
      <c r="W198" s="163" t="s">
        <v>2405</v>
      </c>
    </row>
    <row r="199" spans="1:23" x14ac:dyDescent="0.25">
      <c r="A199" s="572">
        <v>18</v>
      </c>
      <c r="B199" s="573"/>
      <c r="C199" s="574"/>
      <c r="D199" s="574"/>
      <c r="E199" s="574"/>
      <c r="F199" s="574"/>
      <c r="G199" s="574"/>
      <c r="H199" s="574"/>
      <c r="I199" s="574"/>
      <c r="J199" s="574" t="s">
        <v>1936</v>
      </c>
      <c r="K199" s="574" t="s">
        <v>2495</v>
      </c>
      <c r="L199" s="574" t="s">
        <v>23</v>
      </c>
      <c r="M199" s="574"/>
      <c r="N199" s="574"/>
      <c r="O199" s="574"/>
      <c r="P199" s="574"/>
      <c r="Q199" s="574"/>
      <c r="R199" s="574"/>
      <c r="S199" s="574"/>
      <c r="T199" s="576" t="s">
        <v>2571</v>
      </c>
      <c r="U199" s="574">
        <v>56</v>
      </c>
      <c r="V199" s="574">
        <v>120</v>
      </c>
      <c r="W199" s="163" t="s">
        <v>2509</v>
      </c>
    </row>
    <row r="200" spans="1:23" x14ac:dyDescent="0.25">
      <c r="A200" s="572"/>
      <c r="B200" s="573"/>
      <c r="C200" s="574"/>
      <c r="D200" s="574"/>
      <c r="E200" s="574"/>
      <c r="F200" s="574"/>
      <c r="G200" s="574"/>
      <c r="H200" s="574"/>
      <c r="I200" s="574"/>
      <c r="J200" s="574"/>
      <c r="K200" s="574"/>
      <c r="L200" s="574"/>
      <c r="M200" s="574"/>
      <c r="N200" s="574"/>
      <c r="O200" s="574"/>
      <c r="P200" s="574"/>
      <c r="Q200" s="574"/>
      <c r="R200" s="574"/>
      <c r="S200" s="574"/>
      <c r="T200" s="576"/>
      <c r="U200" s="574"/>
      <c r="V200" s="574"/>
      <c r="W200" s="163" t="s">
        <v>2405</v>
      </c>
    </row>
    <row r="201" spans="1:23" x14ac:dyDescent="0.25">
      <c r="A201" s="572"/>
      <c r="B201" s="573"/>
      <c r="C201" s="574"/>
      <c r="D201" s="574"/>
      <c r="E201" s="574"/>
      <c r="F201" s="574"/>
      <c r="G201" s="574"/>
      <c r="H201" s="574"/>
      <c r="I201" s="574"/>
      <c r="J201" s="574"/>
      <c r="K201" s="574"/>
      <c r="L201" s="574"/>
      <c r="M201" s="574"/>
      <c r="N201" s="574"/>
      <c r="O201" s="574"/>
      <c r="P201" s="574"/>
      <c r="Q201" s="574"/>
      <c r="R201" s="574"/>
      <c r="S201" s="574"/>
      <c r="T201" s="576" t="s">
        <v>2572</v>
      </c>
      <c r="U201" s="574">
        <v>74</v>
      </c>
      <c r="V201" s="574">
        <v>400</v>
      </c>
      <c r="W201" s="163" t="s">
        <v>2379</v>
      </c>
    </row>
    <row r="202" spans="1:23" x14ac:dyDescent="0.25">
      <c r="A202" s="572"/>
      <c r="B202" s="573"/>
      <c r="C202" s="574"/>
      <c r="D202" s="574"/>
      <c r="E202" s="574"/>
      <c r="F202" s="574"/>
      <c r="G202" s="574"/>
      <c r="H202" s="574"/>
      <c r="I202" s="574"/>
      <c r="J202" s="574"/>
      <c r="K202" s="574"/>
      <c r="L202" s="574"/>
      <c r="M202" s="574"/>
      <c r="N202" s="574"/>
      <c r="O202" s="574"/>
      <c r="P202" s="574"/>
      <c r="Q202" s="574"/>
      <c r="R202" s="574"/>
      <c r="S202" s="574"/>
      <c r="T202" s="576"/>
      <c r="U202" s="574"/>
      <c r="V202" s="574"/>
      <c r="W202" s="163" t="s">
        <v>2383</v>
      </c>
    </row>
    <row r="203" spans="1:23" x14ac:dyDescent="0.25">
      <c r="A203" s="572"/>
      <c r="B203" s="573"/>
      <c r="C203" s="574"/>
      <c r="D203" s="574"/>
      <c r="E203" s="574"/>
      <c r="F203" s="574"/>
      <c r="G203" s="574"/>
      <c r="H203" s="574"/>
      <c r="I203" s="574"/>
      <c r="J203" s="574"/>
      <c r="K203" s="574"/>
      <c r="L203" s="574"/>
      <c r="M203" s="574"/>
      <c r="N203" s="574"/>
      <c r="O203" s="574"/>
      <c r="P203" s="574"/>
      <c r="Q203" s="574"/>
      <c r="R203" s="574"/>
      <c r="S203" s="574"/>
      <c r="T203" s="576" t="s">
        <v>2573</v>
      </c>
      <c r="U203" s="574">
        <v>78</v>
      </c>
      <c r="V203" s="574">
        <v>120</v>
      </c>
      <c r="W203" s="163" t="s">
        <v>2379</v>
      </c>
    </row>
    <row r="204" spans="1:23" x14ac:dyDescent="0.25">
      <c r="A204" s="572"/>
      <c r="B204" s="573"/>
      <c r="C204" s="574"/>
      <c r="D204" s="574"/>
      <c r="E204" s="574"/>
      <c r="F204" s="574"/>
      <c r="G204" s="574"/>
      <c r="H204" s="574"/>
      <c r="I204" s="574"/>
      <c r="J204" s="574"/>
      <c r="K204" s="574"/>
      <c r="L204" s="574"/>
      <c r="M204" s="574"/>
      <c r="N204" s="574"/>
      <c r="O204" s="574"/>
      <c r="P204" s="574"/>
      <c r="Q204" s="574"/>
      <c r="R204" s="574"/>
      <c r="S204" s="574"/>
      <c r="T204" s="576"/>
      <c r="U204" s="574"/>
      <c r="V204" s="574"/>
      <c r="W204" s="163" t="s">
        <v>2385</v>
      </c>
    </row>
    <row r="205" spans="1:23" x14ac:dyDescent="0.25">
      <c r="A205" s="572"/>
      <c r="B205" s="573"/>
      <c r="C205" s="574"/>
      <c r="D205" s="574"/>
      <c r="E205" s="574"/>
      <c r="F205" s="574"/>
      <c r="G205" s="574"/>
      <c r="H205" s="574"/>
      <c r="I205" s="574"/>
      <c r="J205" s="574"/>
      <c r="K205" s="574"/>
      <c r="L205" s="574"/>
      <c r="M205" s="574"/>
      <c r="N205" s="574"/>
      <c r="O205" s="574"/>
      <c r="P205" s="574"/>
      <c r="Q205" s="574"/>
      <c r="R205" s="574"/>
      <c r="S205" s="574"/>
      <c r="T205" s="576" t="s">
        <v>2574</v>
      </c>
      <c r="U205" s="574">
        <v>75</v>
      </c>
      <c r="V205" s="574">
        <v>340</v>
      </c>
      <c r="W205" s="163" t="s">
        <v>2379</v>
      </c>
    </row>
    <row r="206" spans="1:23" x14ac:dyDescent="0.25">
      <c r="A206" s="572"/>
      <c r="B206" s="573"/>
      <c r="C206" s="574"/>
      <c r="D206" s="574"/>
      <c r="E206" s="574"/>
      <c r="F206" s="574"/>
      <c r="G206" s="574"/>
      <c r="H206" s="574"/>
      <c r="I206" s="574"/>
      <c r="J206" s="574"/>
      <c r="K206" s="574"/>
      <c r="L206" s="574"/>
      <c r="M206" s="574"/>
      <c r="N206" s="574"/>
      <c r="O206" s="574"/>
      <c r="P206" s="574"/>
      <c r="Q206" s="574"/>
      <c r="R206" s="574"/>
      <c r="S206" s="574"/>
      <c r="T206" s="576"/>
      <c r="U206" s="574"/>
      <c r="V206" s="574"/>
      <c r="W206" s="163" t="s">
        <v>2383</v>
      </c>
    </row>
    <row r="207" spans="1:23" x14ac:dyDescent="0.25">
      <c r="A207" s="572"/>
      <c r="B207" s="573"/>
      <c r="C207" s="574"/>
      <c r="D207" s="574"/>
      <c r="E207" s="574"/>
      <c r="F207" s="574"/>
      <c r="G207" s="574"/>
      <c r="H207" s="574"/>
      <c r="I207" s="574"/>
      <c r="J207" s="574"/>
      <c r="K207" s="574"/>
      <c r="L207" s="574"/>
      <c r="M207" s="574"/>
      <c r="N207" s="574"/>
      <c r="O207" s="574"/>
      <c r="P207" s="574"/>
      <c r="Q207" s="574"/>
      <c r="R207" s="574"/>
      <c r="S207" s="574"/>
      <c r="T207" s="576" t="s">
        <v>2575</v>
      </c>
      <c r="U207" s="574">
        <v>76</v>
      </c>
      <c r="V207" s="574">
        <v>160</v>
      </c>
      <c r="W207" s="163" t="s">
        <v>2379</v>
      </c>
    </row>
    <row r="208" spans="1:23" x14ac:dyDescent="0.25">
      <c r="A208" s="572"/>
      <c r="B208" s="573"/>
      <c r="C208" s="574"/>
      <c r="D208" s="574"/>
      <c r="E208" s="574"/>
      <c r="F208" s="574"/>
      <c r="G208" s="574"/>
      <c r="H208" s="574"/>
      <c r="I208" s="574"/>
      <c r="J208" s="574"/>
      <c r="K208" s="574"/>
      <c r="L208" s="574"/>
      <c r="M208" s="574"/>
      <c r="N208" s="574"/>
      <c r="O208" s="574"/>
      <c r="P208" s="574"/>
      <c r="Q208" s="574"/>
      <c r="R208" s="574"/>
      <c r="S208" s="574"/>
      <c r="T208" s="576"/>
      <c r="U208" s="574"/>
      <c r="V208" s="574"/>
      <c r="W208" s="163" t="s">
        <v>2383</v>
      </c>
    </row>
    <row r="209" spans="1:23" x14ac:dyDescent="0.25">
      <c r="A209" s="572"/>
      <c r="B209" s="57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4" t="s">
        <v>2576</v>
      </c>
      <c r="U209" s="163">
        <v>56</v>
      </c>
      <c r="V209" s="163">
        <v>782</v>
      </c>
      <c r="W209" s="163" t="s">
        <v>2577</v>
      </c>
    </row>
    <row r="210" spans="1:23" ht="25.5" x14ac:dyDescent="0.25">
      <c r="A210" s="572"/>
      <c r="B210" s="57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4" t="s">
        <v>2578</v>
      </c>
      <c r="U210" s="163">
        <v>56</v>
      </c>
      <c r="V210" s="163">
        <v>630</v>
      </c>
      <c r="W210" s="163" t="s">
        <v>2540</v>
      </c>
    </row>
    <row r="211" spans="1:23" ht="25.5" x14ac:dyDescent="0.25">
      <c r="A211" s="572"/>
      <c r="B211" s="57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4" t="s">
        <v>2579</v>
      </c>
      <c r="U211" s="163">
        <v>56</v>
      </c>
      <c r="V211" s="163">
        <v>630</v>
      </c>
      <c r="W211" s="163" t="s">
        <v>2577</v>
      </c>
    </row>
    <row r="212" spans="1:23" x14ac:dyDescent="0.25">
      <c r="A212" s="572">
        <v>19</v>
      </c>
      <c r="B212" s="573" t="s">
        <v>2580</v>
      </c>
      <c r="C212" s="574"/>
      <c r="D212" s="574"/>
      <c r="E212" s="574"/>
      <c r="F212" s="574"/>
      <c r="G212" s="574"/>
      <c r="H212" s="574"/>
      <c r="I212" s="574"/>
      <c r="J212" s="574" t="s">
        <v>2581</v>
      </c>
      <c r="K212" s="574" t="s">
        <v>2376</v>
      </c>
      <c r="L212" s="574" t="s">
        <v>1699</v>
      </c>
      <c r="M212" s="574" t="s">
        <v>2581</v>
      </c>
      <c r="N212" s="574"/>
      <c r="O212" s="574">
        <v>800</v>
      </c>
      <c r="P212" s="574" t="s">
        <v>2377</v>
      </c>
      <c r="Q212" s="574">
        <v>23</v>
      </c>
      <c r="R212" s="574"/>
      <c r="S212" s="574">
        <v>23</v>
      </c>
      <c r="T212" s="576" t="s">
        <v>2582</v>
      </c>
      <c r="U212" s="574"/>
      <c r="V212" s="574">
        <v>102</v>
      </c>
      <c r="W212" s="163" t="s">
        <v>2583</v>
      </c>
    </row>
    <row r="213" spans="1:23" x14ac:dyDescent="0.25">
      <c r="A213" s="572"/>
      <c r="B213" s="573"/>
      <c r="C213" s="574"/>
      <c r="D213" s="574"/>
      <c r="E213" s="574"/>
      <c r="F213" s="574"/>
      <c r="G213" s="574"/>
      <c r="H213" s="574"/>
      <c r="I213" s="574"/>
      <c r="J213" s="574"/>
      <c r="K213" s="574"/>
      <c r="L213" s="574"/>
      <c r="M213" s="574"/>
      <c r="N213" s="574"/>
      <c r="O213" s="574"/>
      <c r="P213" s="574"/>
      <c r="Q213" s="574"/>
      <c r="R213" s="574"/>
      <c r="S213" s="574"/>
      <c r="T213" s="576"/>
      <c r="U213" s="574"/>
      <c r="V213" s="574"/>
      <c r="W213" s="163" t="s">
        <v>2387</v>
      </c>
    </row>
    <row r="214" spans="1:23" x14ac:dyDescent="0.25">
      <c r="A214" s="572"/>
      <c r="B214" s="573"/>
      <c r="C214" s="574"/>
      <c r="D214" s="574"/>
      <c r="E214" s="574"/>
      <c r="F214" s="574"/>
      <c r="G214" s="574"/>
      <c r="H214" s="574"/>
      <c r="I214" s="574"/>
      <c r="J214" s="574"/>
      <c r="K214" s="574"/>
      <c r="L214" s="574"/>
      <c r="M214" s="574" t="s">
        <v>2581</v>
      </c>
      <c r="N214" s="574"/>
      <c r="O214" s="574">
        <v>460</v>
      </c>
      <c r="P214" s="574" t="s">
        <v>2377</v>
      </c>
      <c r="Q214" s="574">
        <v>13</v>
      </c>
      <c r="R214" s="574"/>
      <c r="S214" s="574">
        <v>13</v>
      </c>
      <c r="T214" s="576" t="s">
        <v>2584</v>
      </c>
      <c r="U214" s="574"/>
      <c r="V214" s="574">
        <v>70</v>
      </c>
      <c r="W214" s="163" t="s">
        <v>2583</v>
      </c>
    </row>
    <row r="215" spans="1:23" x14ac:dyDescent="0.25">
      <c r="A215" s="572"/>
      <c r="B215" s="573"/>
      <c r="C215" s="574"/>
      <c r="D215" s="574"/>
      <c r="E215" s="574"/>
      <c r="F215" s="574"/>
      <c r="G215" s="574"/>
      <c r="H215" s="574"/>
      <c r="I215" s="574"/>
      <c r="J215" s="574"/>
      <c r="K215" s="574"/>
      <c r="L215" s="574"/>
      <c r="M215" s="574"/>
      <c r="N215" s="574"/>
      <c r="O215" s="574"/>
      <c r="P215" s="574"/>
      <c r="Q215" s="574"/>
      <c r="R215" s="574"/>
      <c r="S215" s="574"/>
      <c r="T215" s="576"/>
      <c r="U215" s="574"/>
      <c r="V215" s="574"/>
      <c r="W215" s="163" t="s">
        <v>2585</v>
      </c>
    </row>
    <row r="216" spans="1:23" x14ac:dyDescent="0.25">
      <c r="A216" s="572"/>
      <c r="B216" s="573"/>
      <c r="C216" s="574"/>
      <c r="D216" s="574"/>
      <c r="E216" s="574"/>
      <c r="F216" s="574"/>
      <c r="G216" s="574"/>
      <c r="H216" s="574"/>
      <c r="I216" s="574"/>
      <c r="J216" s="574"/>
      <c r="K216" s="574"/>
      <c r="L216" s="574"/>
      <c r="M216" s="574"/>
      <c r="N216" s="574"/>
      <c r="O216" s="574"/>
      <c r="P216" s="574"/>
      <c r="Q216" s="574"/>
      <c r="R216" s="574"/>
      <c r="S216" s="574"/>
      <c r="T216" s="576" t="s">
        <v>2586</v>
      </c>
      <c r="U216" s="574"/>
      <c r="V216" s="574">
        <v>500</v>
      </c>
      <c r="W216" s="163" t="s">
        <v>2583</v>
      </c>
    </row>
    <row r="217" spans="1:23" x14ac:dyDescent="0.25">
      <c r="A217" s="572"/>
      <c r="B217" s="573"/>
      <c r="C217" s="574"/>
      <c r="D217" s="574"/>
      <c r="E217" s="574"/>
      <c r="F217" s="574"/>
      <c r="G217" s="574"/>
      <c r="H217" s="574"/>
      <c r="I217" s="574"/>
      <c r="J217" s="574"/>
      <c r="K217" s="574"/>
      <c r="L217" s="574"/>
      <c r="M217" s="574"/>
      <c r="N217" s="574"/>
      <c r="O217" s="574"/>
      <c r="P217" s="574"/>
      <c r="Q217" s="574"/>
      <c r="R217" s="574"/>
      <c r="S217" s="574"/>
      <c r="T217" s="576"/>
      <c r="U217" s="574"/>
      <c r="V217" s="574"/>
      <c r="W217" s="163" t="s">
        <v>2587</v>
      </c>
    </row>
    <row r="218" spans="1:23" x14ac:dyDescent="0.25">
      <c r="A218" s="572"/>
      <c r="B218" s="573"/>
      <c r="C218" s="574"/>
      <c r="D218" s="574"/>
      <c r="E218" s="574"/>
      <c r="F218" s="574"/>
      <c r="G218" s="574"/>
      <c r="H218" s="574"/>
      <c r="I218" s="574"/>
      <c r="J218" s="574"/>
      <c r="K218" s="574"/>
      <c r="L218" s="574"/>
      <c r="M218" s="574"/>
      <c r="N218" s="574"/>
      <c r="O218" s="574"/>
      <c r="P218" s="574"/>
      <c r="Q218" s="574"/>
      <c r="R218" s="574"/>
      <c r="S218" s="574"/>
      <c r="T218" s="576" t="s">
        <v>2588</v>
      </c>
      <c r="U218" s="574"/>
      <c r="V218" s="574">
        <v>170</v>
      </c>
      <c r="W218" s="163" t="s">
        <v>2583</v>
      </c>
    </row>
    <row r="219" spans="1:23" x14ac:dyDescent="0.25">
      <c r="A219" s="572"/>
      <c r="B219" s="573"/>
      <c r="C219" s="574"/>
      <c r="D219" s="574"/>
      <c r="E219" s="574"/>
      <c r="F219" s="574"/>
      <c r="G219" s="574"/>
      <c r="H219" s="574"/>
      <c r="I219" s="574"/>
      <c r="J219" s="574"/>
      <c r="K219" s="574"/>
      <c r="L219" s="574"/>
      <c r="M219" s="574"/>
      <c r="N219" s="574"/>
      <c r="O219" s="574"/>
      <c r="P219" s="574"/>
      <c r="Q219" s="574"/>
      <c r="R219" s="574"/>
      <c r="S219" s="574"/>
      <c r="T219" s="576"/>
      <c r="U219" s="574"/>
      <c r="V219" s="574"/>
      <c r="W219" s="163" t="s">
        <v>2585</v>
      </c>
    </row>
    <row r="220" spans="1:23" x14ac:dyDescent="0.25">
      <c r="A220" s="572"/>
      <c r="B220" s="573"/>
      <c r="C220" s="574"/>
      <c r="D220" s="574"/>
      <c r="E220" s="574"/>
      <c r="F220" s="574"/>
      <c r="G220" s="574"/>
      <c r="H220" s="574"/>
      <c r="I220" s="574"/>
      <c r="J220" s="574"/>
      <c r="K220" s="574"/>
      <c r="L220" s="574"/>
      <c r="M220" s="574"/>
      <c r="N220" s="574"/>
      <c r="O220" s="574"/>
      <c r="P220" s="574"/>
      <c r="Q220" s="574"/>
      <c r="R220" s="574"/>
      <c r="S220" s="574"/>
      <c r="T220" s="576" t="s">
        <v>2589</v>
      </c>
      <c r="U220" s="574"/>
      <c r="V220" s="574">
        <v>110</v>
      </c>
      <c r="W220" s="163" t="s">
        <v>2583</v>
      </c>
    </row>
    <row r="221" spans="1:23" x14ac:dyDescent="0.25">
      <c r="A221" s="572"/>
      <c r="B221" s="573"/>
      <c r="C221" s="574"/>
      <c r="D221" s="574"/>
      <c r="E221" s="574"/>
      <c r="F221" s="574"/>
      <c r="G221" s="574"/>
      <c r="H221" s="574"/>
      <c r="I221" s="574"/>
      <c r="J221" s="574"/>
      <c r="K221" s="574"/>
      <c r="L221" s="574"/>
      <c r="M221" s="574"/>
      <c r="N221" s="574"/>
      <c r="O221" s="574"/>
      <c r="P221" s="574"/>
      <c r="Q221" s="574"/>
      <c r="R221" s="574"/>
      <c r="S221" s="574"/>
      <c r="T221" s="576"/>
      <c r="U221" s="574"/>
      <c r="V221" s="574"/>
      <c r="W221" s="163" t="s">
        <v>2585</v>
      </c>
    </row>
    <row r="222" spans="1:23" x14ac:dyDescent="0.25">
      <c r="A222" s="572"/>
      <c r="B222" s="573"/>
      <c r="C222" s="574"/>
      <c r="D222" s="574"/>
      <c r="E222" s="574"/>
      <c r="F222" s="574"/>
      <c r="G222" s="574"/>
      <c r="H222" s="574"/>
      <c r="I222" s="574"/>
      <c r="J222" s="574"/>
      <c r="K222" s="574"/>
      <c r="L222" s="574"/>
      <c r="M222" s="574"/>
      <c r="N222" s="574"/>
      <c r="O222" s="574"/>
      <c r="P222" s="574"/>
      <c r="Q222" s="574"/>
      <c r="R222" s="574"/>
      <c r="S222" s="574"/>
      <c r="T222" s="576" t="s">
        <v>2590</v>
      </c>
      <c r="U222" s="574"/>
      <c r="V222" s="574">
        <v>50</v>
      </c>
      <c r="W222" s="163" t="s">
        <v>2583</v>
      </c>
    </row>
    <row r="223" spans="1:23" x14ac:dyDescent="0.25">
      <c r="A223" s="572"/>
      <c r="B223" s="573"/>
      <c r="C223" s="574"/>
      <c r="D223" s="574"/>
      <c r="E223" s="574"/>
      <c r="F223" s="574"/>
      <c r="G223" s="574"/>
      <c r="H223" s="574"/>
      <c r="I223" s="574"/>
      <c r="J223" s="574"/>
      <c r="K223" s="574"/>
      <c r="L223" s="574"/>
      <c r="M223" s="574"/>
      <c r="N223" s="574"/>
      <c r="O223" s="574"/>
      <c r="P223" s="574"/>
      <c r="Q223" s="574"/>
      <c r="R223" s="574"/>
      <c r="S223" s="574"/>
      <c r="T223" s="576"/>
      <c r="U223" s="574"/>
      <c r="V223" s="574"/>
      <c r="W223" s="163" t="s">
        <v>2387</v>
      </c>
    </row>
    <row r="224" spans="1:23" x14ac:dyDescent="0.25">
      <c r="A224" s="572"/>
      <c r="B224" s="573"/>
      <c r="C224" s="574"/>
      <c r="D224" s="574"/>
      <c r="E224" s="574"/>
      <c r="F224" s="574"/>
      <c r="G224" s="574"/>
      <c r="H224" s="574"/>
      <c r="I224" s="574"/>
      <c r="J224" s="574"/>
      <c r="K224" s="574"/>
      <c r="L224" s="574"/>
      <c r="M224" s="574"/>
      <c r="N224" s="574"/>
      <c r="O224" s="574"/>
      <c r="P224" s="574"/>
      <c r="Q224" s="574"/>
      <c r="R224" s="574"/>
      <c r="S224" s="574"/>
      <c r="T224" s="576" t="s">
        <v>2591</v>
      </c>
      <c r="U224" s="574"/>
      <c r="V224" s="574">
        <v>80</v>
      </c>
      <c r="W224" s="163" t="s">
        <v>2583</v>
      </c>
    </row>
    <row r="225" spans="1:23" x14ac:dyDescent="0.25">
      <c r="A225" s="572"/>
      <c r="B225" s="573"/>
      <c r="C225" s="574"/>
      <c r="D225" s="574"/>
      <c r="E225" s="574"/>
      <c r="F225" s="574"/>
      <c r="G225" s="574"/>
      <c r="H225" s="574"/>
      <c r="I225" s="574"/>
      <c r="J225" s="574"/>
      <c r="K225" s="574"/>
      <c r="L225" s="574"/>
      <c r="M225" s="574"/>
      <c r="N225" s="574"/>
      <c r="O225" s="574"/>
      <c r="P225" s="574"/>
      <c r="Q225" s="574"/>
      <c r="R225" s="574"/>
      <c r="S225" s="574"/>
      <c r="T225" s="576"/>
      <c r="U225" s="574"/>
      <c r="V225" s="574"/>
      <c r="W225" s="163" t="s">
        <v>2387</v>
      </c>
    </row>
    <row r="226" spans="1:23" x14ac:dyDescent="0.25">
      <c r="A226" s="572"/>
      <c r="B226" s="573"/>
      <c r="C226" s="574"/>
      <c r="D226" s="574"/>
      <c r="E226" s="574"/>
      <c r="F226" s="574"/>
      <c r="G226" s="574"/>
      <c r="H226" s="574"/>
      <c r="I226" s="574"/>
      <c r="J226" s="574"/>
      <c r="K226" s="574"/>
      <c r="L226" s="574"/>
      <c r="M226" s="574"/>
      <c r="N226" s="574"/>
      <c r="O226" s="574"/>
      <c r="P226" s="574"/>
      <c r="Q226" s="574"/>
      <c r="R226" s="574"/>
      <c r="S226" s="574"/>
      <c r="T226" s="576" t="s">
        <v>2592</v>
      </c>
      <c r="U226" s="574"/>
      <c r="V226" s="574">
        <v>250</v>
      </c>
      <c r="W226" s="163" t="s">
        <v>2583</v>
      </c>
    </row>
    <row r="227" spans="1:23" x14ac:dyDescent="0.25">
      <c r="A227" s="572"/>
      <c r="B227" s="573"/>
      <c r="C227" s="574"/>
      <c r="D227" s="574"/>
      <c r="E227" s="574"/>
      <c r="F227" s="574"/>
      <c r="G227" s="574"/>
      <c r="H227" s="574"/>
      <c r="I227" s="574"/>
      <c r="J227" s="574"/>
      <c r="K227" s="574"/>
      <c r="L227" s="574"/>
      <c r="M227" s="574"/>
      <c r="N227" s="574"/>
      <c r="O227" s="574"/>
      <c r="P227" s="574"/>
      <c r="Q227" s="574"/>
      <c r="R227" s="574"/>
      <c r="S227" s="574"/>
      <c r="T227" s="576"/>
      <c r="U227" s="574"/>
      <c r="V227" s="574"/>
      <c r="W227" s="163" t="s">
        <v>2387</v>
      </c>
    </row>
    <row r="228" spans="1:23" x14ac:dyDescent="0.25">
      <c r="A228" s="572"/>
      <c r="B228" s="57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4" t="s">
        <v>2593</v>
      </c>
      <c r="U228" s="163"/>
      <c r="V228" s="163">
        <v>470</v>
      </c>
      <c r="W228" s="163" t="s">
        <v>2594</v>
      </c>
    </row>
    <row r="229" spans="1:23" x14ac:dyDescent="0.25">
      <c r="A229" s="572"/>
      <c r="B229" s="57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4" t="s">
        <v>2595</v>
      </c>
      <c r="U229" s="163"/>
      <c r="V229" s="163">
        <v>870</v>
      </c>
      <c r="W229" s="163" t="s">
        <v>2596</v>
      </c>
    </row>
    <row r="230" spans="1:23" x14ac:dyDescent="0.25">
      <c r="A230" s="572"/>
      <c r="B230" s="57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4" t="s">
        <v>2597</v>
      </c>
      <c r="U230" s="163"/>
      <c r="V230" s="163">
        <v>550</v>
      </c>
      <c r="W230" s="163" t="s">
        <v>2598</v>
      </c>
    </row>
    <row r="231" spans="1:23" x14ac:dyDescent="0.25">
      <c r="A231" s="572"/>
      <c r="B231" s="57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4" t="s">
        <v>2599</v>
      </c>
      <c r="U231" s="163"/>
      <c r="V231" s="163">
        <v>470</v>
      </c>
      <c r="W231" s="163" t="s">
        <v>2600</v>
      </c>
    </row>
    <row r="232" spans="1:23" x14ac:dyDescent="0.25">
      <c r="A232" s="572"/>
      <c r="B232" s="57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4" t="s">
        <v>2601</v>
      </c>
      <c r="U232" s="163"/>
      <c r="V232" s="163">
        <v>580</v>
      </c>
      <c r="W232" s="163" t="s">
        <v>2602</v>
      </c>
    </row>
    <row r="233" spans="1:23" x14ac:dyDescent="0.25">
      <c r="A233" s="572"/>
      <c r="B233" s="57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4" t="s">
        <v>2603</v>
      </c>
      <c r="U233" s="163"/>
      <c r="V233" s="163">
        <v>250</v>
      </c>
      <c r="W233" s="163" t="s">
        <v>2604</v>
      </c>
    </row>
    <row r="234" spans="1:23" x14ac:dyDescent="0.25">
      <c r="A234" s="572"/>
      <c r="B234" s="57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4" t="s">
        <v>2605</v>
      </c>
      <c r="U234" s="163"/>
      <c r="V234" s="163">
        <v>630</v>
      </c>
      <c r="W234" s="163" t="s">
        <v>2606</v>
      </c>
    </row>
    <row r="235" spans="1:23" ht="25.5" x14ac:dyDescent="0.25">
      <c r="A235" s="165">
        <v>20</v>
      </c>
      <c r="B235" s="166" t="s">
        <v>2607</v>
      </c>
      <c r="C235" s="163"/>
      <c r="D235" s="163"/>
      <c r="E235" s="163"/>
      <c r="F235" s="163"/>
      <c r="G235" s="163"/>
      <c r="H235" s="163"/>
      <c r="I235" s="163"/>
      <c r="J235" s="163" t="s">
        <v>2608</v>
      </c>
      <c r="K235" s="163" t="s">
        <v>2483</v>
      </c>
      <c r="L235" s="163">
        <v>250</v>
      </c>
      <c r="M235" s="163"/>
      <c r="N235" s="163">
        <v>2000</v>
      </c>
      <c r="O235" s="163"/>
      <c r="P235" s="163"/>
      <c r="Q235" s="163"/>
      <c r="R235" s="163"/>
      <c r="S235" s="163"/>
      <c r="T235" s="164"/>
      <c r="U235" s="163"/>
      <c r="V235" s="163"/>
      <c r="W235" s="163"/>
    </row>
    <row r="236" spans="1:23" ht="38.25" x14ac:dyDescent="0.25">
      <c r="A236" s="572">
        <v>21</v>
      </c>
      <c r="B236" s="573" t="s">
        <v>2609</v>
      </c>
      <c r="C236" s="163">
        <v>2006</v>
      </c>
      <c r="D236" s="163"/>
      <c r="E236" s="163"/>
      <c r="F236" s="163"/>
      <c r="G236" s="163"/>
      <c r="H236" s="163"/>
      <c r="I236" s="163"/>
      <c r="J236" s="574" t="s">
        <v>2610</v>
      </c>
      <c r="K236" s="574" t="s">
        <v>2483</v>
      </c>
      <c r="L236" s="574" t="s">
        <v>22</v>
      </c>
      <c r="M236" s="163"/>
      <c r="N236" s="163">
        <v>2015</v>
      </c>
      <c r="O236" s="163">
        <v>170</v>
      </c>
      <c r="P236" s="163" t="s">
        <v>2473</v>
      </c>
      <c r="Q236" s="163"/>
      <c r="R236" s="163">
        <v>6</v>
      </c>
      <c r="S236" s="163">
        <v>6</v>
      </c>
      <c r="T236" s="164"/>
      <c r="U236" s="163"/>
      <c r="V236" s="163"/>
      <c r="W236" s="163"/>
    </row>
    <row r="237" spans="1:23" ht="102" x14ac:dyDescent="0.25">
      <c r="A237" s="572"/>
      <c r="B237" s="573"/>
      <c r="C237" s="163"/>
      <c r="D237" s="163"/>
      <c r="E237" s="163"/>
      <c r="F237" s="163"/>
      <c r="G237" s="163"/>
      <c r="H237" s="163"/>
      <c r="I237" s="163"/>
      <c r="J237" s="574"/>
      <c r="K237" s="574"/>
      <c r="L237" s="574"/>
      <c r="M237" s="163"/>
      <c r="N237" s="163">
        <v>2015</v>
      </c>
      <c r="O237" s="163">
        <v>1870</v>
      </c>
      <c r="P237" s="163" t="s">
        <v>2611</v>
      </c>
      <c r="Q237" s="163">
        <v>2</v>
      </c>
      <c r="R237" s="163">
        <v>88</v>
      </c>
      <c r="S237" s="163">
        <v>90</v>
      </c>
      <c r="T237" s="164"/>
      <c r="U237" s="163"/>
      <c r="V237" s="163"/>
      <c r="W237" s="163"/>
    </row>
    <row r="238" spans="1:23" ht="38.25" x14ac:dyDescent="0.25">
      <c r="A238" s="572">
        <v>22</v>
      </c>
      <c r="B238" s="573" t="s">
        <v>2394</v>
      </c>
      <c r="C238" s="163"/>
      <c r="D238" s="163"/>
      <c r="E238" s="163"/>
      <c r="F238" s="163"/>
      <c r="G238" s="163"/>
      <c r="H238" s="163"/>
      <c r="I238" s="163"/>
      <c r="J238" s="163" t="s">
        <v>2333</v>
      </c>
      <c r="K238" s="163" t="s">
        <v>2376</v>
      </c>
      <c r="L238" s="163">
        <v>250</v>
      </c>
      <c r="M238" s="163"/>
      <c r="N238" s="163">
        <v>2016</v>
      </c>
      <c r="O238" s="163">
        <v>239</v>
      </c>
      <c r="P238" s="163" t="s">
        <v>2612</v>
      </c>
      <c r="Q238" s="163"/>
      <c r="R238" s="163">
        <v>9</v>
      </c>
      <c r="S238" s="163">
        <v>9</v>
      </c>
      <c r="T238" s="164" t="s">
        <v>2605</v>
      </c>
      <c r="U238" s="163"/>
      <c r="V238" s="163">
        <v>630</v>
      </c>
      <c r="W238" s="163" t="s">
        <v>2606</v>
      </c>
    </row>
    <row r="239" spans="1:23" ht="25.5" x14ac:dyDescent="0.25">
      <c r="A239" s="572"/>
      <c r="B239" s="57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4" t="s">
        <v>2496</v>
      </c>
      <c r="U239" s="163">
        <v>56</v>
      </c>
      <c r="V239" s="163">
        <v>600</v>
      </c>
      <c r="W239" s="163" t="s">
        <v>2480</v>
      </c>
    </row>
    <row r="240" spans="1:23" ht="25.5" x14ac:dyDescent="0.25">
      <c r="A240" s="572"/>
      <c r="B240" s="57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4" t="s">
        <v>2613</v>
      </c>
      <c r="U240" s="163">
        <v>76</v>
      </c>
      <c r="V240" s="163">
        <v>180</v>
      </c>
      <c r="W240" s="163" t="s">
        <v>2577</v>
      </c>
    </row>
    <row r="241" spans="1:23" x14ac:dyDescent="0.25">
      <c r="A241" s="572"/>
      <c r="B241" s="573"/>
      <c r="C241" s="574"/>
      <c r="D241" s="574"/>
      <c r="E241" s="574"/>
      <c r="F241" s="574"/>
      <c r="G241" s="574"/>
      <c r="H241" s="574"/>
      <c r="I241" s="574"/>
      <c r="J241" s="574"/>
      <c r="K241" s="574"/>
      <c r="L241" s="574"/>
      <c r="M241" s="574"/>
      <c r="N241" s="574"/>
      <c r="O241" s="574"/>
      <c r="P241" s="574" t="s">
        <v>2542</v>
      </c>
      <c r="Q241" s="574">
        <v>13</v>
      </c>
      <c r="R241" s="574"/>
      <c r="S241" s="574">
        <v>13</v>
      </c>
      <c r="T241" s="576" t="s">
        <v>2614</v>
      </c>
      <c r="U241" s="574"/>
      <c r="V241" s="574">
        <v>300</v>
      </c>
      <c r="W241" s="163" t="s">
        <v>2379</v>
      </c>
    </row>
    <row r="242" spans="1:23" x14ac:dyDescent="0.25">
      <c r="A242" s="572"/>
      <c r="B242" s="573"/>
      <c r="C242" s="574"/>
      <c r="D242" s="574"/>
      <c r="E242" s="574"/>
      <c r="F242" s="574"/>
      <c r="G242" s="574"/>
      <c r="H242" s="574"/>
      <c r="I242" s="574"/>
      <c r="J242" s="574"/>
      <c r="K242" s="574"/>
      <c r="L242" s="574"/>
      <c r="M242" s="574"/>
      <c r="N242" s="574"/>
      <c r="O242" s="574"/>
      <c r="P242" s="574"/>
      <c r="Q242" s="574"/>
      <c r="R242" s="574"/>
      <c r="S242" s="574"/>
      <c r="T242" s="576"/>
      <c r="U242" s="574"/>
      <c r="V242" s="574"/>
      <c r="W242" s="163" t="s">
        <v>2387</v>
      </c>
    </row>
    <row r="243" spans="1:23" x14ac:dyDescent="0.25">
      <c r="A243" s="572">
        <v>23</v>
      </c>
      <c r="B243" s="573" t="s">
        <v>2394</v>
      </c>
      <c r="C243" s="574"/>
      <c r="D243" s="574"/>
      <c r="E243" s="574"/>
      <c r="F243" s="574"/>
      <c r="G243" s="574"/>
      <c r="H243" s="574"/>
      <c r="I243" s="574"/>
      <c r="J243" s="574" t="s">
        <v>2160</v>
      </c>
      <c r="K243" s="574" t="s">
        <v>2376</v>
      </c>
      <c r="L243" s="574">
        <v>315</v>
      </c>
      <c r="M243" s="574"/>
      <c r="N243" s="574"/>
      <c r="O243" s="574"/>
      <c r="P243" s="574"/>
      <c r="Q243" s="574"/>
      <c r="R243" s="574"/>
      <c r="S243" s="574"/>
      <c r="T243" s="576" t="s">
        <v>2615</v>
      </c>
      <c r="U243" s="574">
        <v>76</v>
      </c>
      <c r="V243" s="574">
        <v>150</v>
      </c>
      <c r="W243" s="163" t="s">
        <v>2379</v>
      </c>
    </row>
    <row r="244" spans="1:23" x14ac:dyDescent="0.25">
      <c r="A244" s="572"/>
      <c r="B244" s="573"/>
      <c r="C244" s="574"/>
      <c r="D244" s="574"/>
      <c r="E244" s="574"/>
      <c r="F244" s="574"/>
      <c r="G244" s="574"/>
      <c r="H244" s="574"/>
      <c r="I244" s="574"/>
      <c r="J244" s="574"/>
      <c r="K244" s="574"/>
      <c r="L244" s="574"/>
      <c r="M244" s="574"/>
      <c r="N244" s="574"/>
      <c r="O244" s="574"/>
      <c r="P244" s="574"/>
      <c r="Q244" s="574"/>
      <c r="R244" s="574"/>
      <c r="S244" s="574"/>
      <c r="T244" s="576"/>
      <c r="U244" s="574"/>
      <c r="V244" s="574"/>
      <c r="W244" s="163" t="s">
        <v>2380</v>
      </c>
    </row>
    <row r="245" spans="1:23" x14ac:dyDescent="0.25">
      <c r="A245" s="572"/>
      <c r="B245" s="573"/>
      <c r="C245" s="574"/>
      <c r="D245" s="574"/>
      <c r="E245" s="574"/>
      <c r="F245" s="574"/>
      <c r="G245" s="574"/>
      <c r="H245" s="574"/>
      <c r="I245" s="574"/>
      <c r="J245" s="574"/>
      <c r="K245" s="574"/>
      <c r="L245" s="574"/>
      <c r="M245" s="574"/>
      <c r="N245" s="574"/>
      <c r="O245" s="574"/>
      <c r="P245" s="574"/>
      <c r="Q245" s="574"/>
      <c r="R245" s="574"/>
      <c r="S245" s="574"/>
      <c r="T245" s="576" t="s">
        <v>2616</v>
      </c>
      <c r="U245" s="574"/>
      <c r="V245" s="574">
        <v>120</v>
      </c>
      <c r="W245" s="163" t="s">
        <v>2379</v>
      </c>
    </row>
    <row r="246" spans="1:23" x14ac:dyDescent="0.25">
      <c r="A246" s="572"/>
      <c r="B246" s="573"/>
      <c r="C246" s="574"/>
      <c r="D246" s="574"/>
      <c r="E246" s="574"/>
      <c r="F246" s="574"/>
      <c r="G246" s="574"/>
      <c r="H246" s="574"/>
      <c r="I246" s="574"/>
      <c r="J246" s="574"/>
      <c r="K246" s="574"/>
      <c r="L246" s="574"/>
      <c r="M246" s="574"/>
      <c r="N246" s="574"/>
      <c r="O246" s="574"/>
      <c r="P246" s="574"/>
      <c r="Q246" s="574"/>
      <c r="R246" s="574"/>
      <c r="S246" s="574"/>
      <c r="T246" s="576"/>
      <c r="U246" s="574"/>
      <c r="V246" s="574"/>
      <c r="W246" s="163" t="s">
        <v>2380</v>
      </c>
    </row>
    <row r="247" spans="1:23" x14ac:dyDescent="0.25">
      <c r="A247" s="572"/>
      <c r="B247" s="573"/>
      <c r="C247" s="574"/>
      <c r="D247" s="574"/>
      <c r="E247" s="574"/>
      <c r="F247" s="574"/>
      <c r="G247" s="574"/>
      <c r="H247" s="574"/>
      <c r="I247" s="574"/>
      <c r="J247" s="574"/>
      <c r="K247" s="574"/>
      <c r="L247" s="574"/>
      <c r="M247" s="574"/>
      <c r="N247" s="574"/>
      <c r="O247" s="574"/>
      <c r="P247" s="574"/>
      <c r="Q247" s="574"/>
      <c r="R247" s="574"/>
      <c r="S247" s="574"/>
      <c r="T247" s="576" t="s">
        <v>2617</v>
      </c>
      <c r="U247" s="574"/>
      <c r="V247" s="574">
        <v>90</v>
      </c>
      <c r="W247" s="163" t="s">
        <v>2379</v>
      </c>
    </row>
    <row r="248" spans="1:23" x14ac:dyDescent="0.25">
      <c r="A248" s="572"/>
      <c r="B248" s="573"/>
      <c r="C248" s="574"/>
      <c r="D248" s="574"/>
      <c r="E248" s="574"/>
      <c r="F248" s="574"/>
      <c r="G248" s="574"/>
      <c r="H248" s="574"/>
      <c r="I248" s="574"/>
      <c r="J248" s="574"/>
      <c r="K248" s="574"/>
      <c r="L248" s="574"/>
      <c r="M248" s="574"/>
      <c r="N248" s="574"/>
      <c r="O248" s="574"/>
      <c r="P248" s="574"/>
      <c r="Q248" s="574"/>
      <c r="R248" s="574"/>
      <c r="S248" s="574"/>
      <c r="T248" s="576"/>
      <c r="U248" s="574"/>
      <c r="V248" s="574"/>
      <c r="W248" s="163" t="s">
        <v>2618</v>
      </c>
    </row>
    <row r="249" spans="1:23" x14ac:dyDescent="0.25">
      <c r="A249" s="572"/>
      <c r="B249" s="573"/>
      <c r="C249" s="574"/>
      <c r="D249" s="574"/>
      <c r="E249" s="574"/>
      <c r="F249" s="574"/>
      <c r="G249" s="574"/>
      <c r="H249" s="574"/>
      <c r="I249" s="574"/>
      <c r="J249" s="574"/>
      <c r="K249" s="574"/>
      <c r="L249" s="574"/>
      <c r="M249" s="574"/>
      <c r="N249" s="574"/>
      <c r="O249" s="574"/>
      <c r="P249" s="574"/>
      <c r="Q249" s="574"/>
      <c r="R249" s="574"/>
      <c r="S249" s="574"/>
      <c r="T249" s="576" t="s">
        <v>2619</v>
      </c>
      <c r="U249" s="574"/>
      <c r="V249" s="574">
        <v>190</v>
      </c>
      <c r="W249" s="163" t="s">
        <v>2379</v>
      </c>
    </row>
    <row r="250" spans="1:23" x14ac:dyDescent="0.25">
      <c r="A250" s="572"/>
      <c r="B250" s="573"/>
      <c r="C250" s="574"/>
      <c r="D250" s="574"/>
      <c r="E250" s="574"/>
      <c r="F250" s="574"/>
      <c r="G250" s="574"/>
      <c r="H250" s="574"/>
      <c r="I250" s="574"/>
      <c r="J250" s="574"/>
      <c r="K250" s="574"/>
      <c r="L250" s="574"/>
      <c r="M250" s="574"/>
      <c r="N250" s="574"/>
      <c r="O250" s="574"/>
      <c r="P250" s="574"/>
      <c r="Q250" s="574"/>
      <c r="R250" s="574"/>
      <c r="S250" s="574"/>
      <c r="T250" s="576"/>
      <c r="U250" s="574"/>
      <c r="V250" s="574"/>
      <c r="W250" s="163" t="s">
        <v>2380</v>
      </c>
    </row>
    <row r="251" spans="1:23" x14ac:dyDescent="0.25">
      <c r="A251" s="572"/>
      <c r="B251" s="573"/>
      <c r="C251" s="574"/>
      <c r="D251" s="574"/>
      <c r="E251" s="574"/>
      <c r="F251" s="574"/>
      <c r="G251" s="574"/>
      <c r="H251" s="574"/>
      <c r="I251" s="574"/>
      <c r="J251" s="574"/>
      <c r="K251" s="574"/>
      <c r="L251" s="574"/>
      <c r="M251" s="574"/>
      <c r="N251" s="574"/>
      <c r="O251" s="574"/>
      <c r="P251" s="574"/>
      <c r="Q251" s="574"/>
      <c r="R251" s="574"/>
      <c r="S251" s="574"/>
      <c r="T251" s="576" t="s">
        <v>2617</v>
      </c>
      <c r="U251" s="574"/>
      <c r="V251" s="574"/>
      <c r="W251" s="163" t="s">
        <v>2379</v>
      </c>
    </row>
    <row r="252" spans="1:23" x14ac:dyDescent="0.25">
      <c r="A252" s="572"/>
      <c r="B252" s="573"/>
      <c r="C252" s="574"/>
      <c r="D252" s="574"/>
      <c r="E252" s="574"/>
      <c r="F252" s="574"/>
      <c r="G252" s="574"/>
      <c r="H252" s="574"/>
      <c r="I252" s="574"/>
      <c r="J252" s="574"/>
      <c r="K252" s="574"/>
      <c r="L252" s="574"/>
      <c r="M252" s="574"/>
      <c r="N252" s="574"/>
      <c r="O252" s="574"/>
      <c r="P252" s="574"/>
      <c r="Q252" s="574"/>
      <c r="R252" s="574"/>
      <c r="S252" s="574"/>
      <c r="T252" s="576"/>
      <c r="U252" s="574"/>
      <c r="V252" s="574"/>
      <c r="W252" s="163" t="s">
        <v>2380</v>
      </c>
    </row>
    <row r="253" spans="1:23" ht="25.5" x14ac:dyDescent="0.25">
      <c r="A253" s="572">
        <v>24</v>
      </c>
      <c r="B253" s="573" t="s">
        <v>2374</v>
      </c>
      <c r="C253" s="163"/>
      <c r="D253" s="163"/>
      <c r="E253" s="163"/>
      <c r="F253" s="163"/>
      <c r="G253" s="163"/>
      <c r="H253" s="163"/>
      <c r="I253" s="163"/>
      <c r="J253" s="163" t="s">
        <v>2066</v>
      </c>
      <c r="K253" s="163" t="s">
        <v>2376</v>
      </c>
      <c r="L253" s="163">
        <v>400</v>
      </c>
      <c r="M253" s="163"/>
      <c r="N253" s="163"/>
      <c r="O253" s="163"/>
      <c r="P253" s="163"/>
      <c r="Q253" s="163"/>
      <c r="R253" s="163"/>
      <c r="S253" s="163"/>
      <c r="T253" s="164" t="s">
        <v>2620</v>
      </c>
      <c r="U253" s="163"/>
      <c r="V253" s="163">
        <v>350</v>
      </c>
      <c r="W253" s="163" t="s">
        <v>2596</v>
      </c>
    </row>
    <row r="254" spans="1:23" ht="25.5" x14ac:dyDescent="0.25">
      <c r="A254" s="572"/>
      <c r="B254" s="57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4" t="s">
        <v>2516</v>
      </c>
      <c r="U254" s="163">
        <v>89</v>
      </c>
      <c r="V254" s="163">
        <v>650</v>
      </c>
      <c r="W254" s="163" t="s">
        <v>2436</v>
      </c>
    </row>
    <row r="255" spans="1:23" x14ac:dyDescent="0.25">
      <c r="A255" s="572"/>
      <c r="B255" s="573"/>
      <c r="C255" s="574"/>
      <c r="D255" s="574"/>
      <c r="E255" s="574"/>
      <c r="F255" s="574"/>
      <c r="G255" s="574"/>
      <c r="H255" s="574"/>
      <c r="I255" s="574"/>
      <c r="J255" s="574"/>
      <c r="K255" s="574"/>
      <c r="L255" s="574"/>
      <c r="M255" s="574"/>
      <c r="N255" s="574"/>
      <c r="O255" s="574"/>
      <c r="P255" s="574"/>
      <c r="Q255" s="574"/>
      <c r="R255" s="574"/>
      <c r="S255" s="574"/>
      <c r="T255" s="576" t="s">
        <v>2621</v>
      </c>
      <c r="U255" s="574">
        <v>89</v>
      </c>
      <c r="V255" s="574">
        <v>100</v>
      </c>
      <c r="W255" s="163" t="s">
        <v>2379</v>
      </c>
    </row>
    <row r="256" spans="1:23" x14ac:dyDescent="0.25">
      <c r="A256" s="572"/>
      <c r="B256" s="573"/>
      <c r="C256" s="574"/>
      <c r="D256" s="574"/>
      <c r="E256" s="574"/>
      <c r="F256" s="574"/>
      <c r="G256" s="574"/>
      <c r="H256" s="574"/>
      <c r="I256" s="574"/>
      <c r="J256" s="574"/>
      <c r="K256" s="574"/>
      <c r="L256" s="574"/>
      <c r="M256" s="574"/>
      <c r="N256" s="574"/>
      <c r="O256" s="574"/>
      <c r="P256" s="574"/>
      <c r="Q256" s="574"/>
      <c r="R256" s="574"/>
      <c r="S256" s="574"/>
      <c r="T256" s="576"/>
      <c r="U256" s="574"/>
      <c r="V256" s="574"/>
      <c r="W256" s="163" t="s">
        <v>2618</v>
      </c>
    </row>
    <row r="257" spans="1:23" x14ac:dyDescent="0.25">
      <c r="A257" s="572"/>
      <c r="B257" s="573"/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4"/>
      <c r="O257" s="574"/>
      <c r="P257" s="574"/>
      <c r="Q257" s="574"/>
      <c r="R257" s="574"/>
      <c r="S257" s="574"/>
      <c r="T257" s="576" t="s">
        <v>2622</v>
      </c>
      <c r="U257" s="574">
        <v>89</v>
      </c>
      <c r="V257" s="574">
        <v>80</v>
      </c>
      <c r="W257" s="163" t="s">
        <v>2379</v>
      </c>
    </row>
    <row r="258" spans="1:23" x14ac:dyDescent="0.25">
      <c r="A258" s="572"/>
      <c r="B258" s="573"/>
      <c r="C258" s="574"/>
      <c r="D258" s="574"/>
      <c r="E258" s="574"/>
      <c r="F258" s="574"/>
      <c r="G258" s="574"/>
      <c r="H258" s="574"/>
      <c r="I258" s="574"/>
      <c r="J258" s="574"/>
      <c r="K258" s="574"/>
      <c r="L258" s="574"/>
      <c r="M258" s="574"/>
      <c r="N258" s="574"/>
      <c r="O258" s="574"/>
      <c r="P258" s="574"/>
      <c r="Q258" s="574"/>
      <c r="R258" s="574"/>
      <c r="S258" s="574"/>
      <c r="T258" s="576"/>
      <c r="U258" s="574"/>
      <c r="V258" s="574"/>
      <c r="W258" s="163" t="s">
        <v>2618</v>
      </c>
    </row>
    <row r="259" spans="1:23" x14ac:dyDescent="0.25">
      <c r="A259" s="572"/>
      <c r="B259" s="573"/>
      <c r="C259" s="574"/>
      <c r="D259" s="574"/>
      <c r="E259" s="574"/>
      <c r="F259" s="574"/>
      <c r="G259" s="574"/>
      <c r="H259" s="574"/>
      <c r="I259" s="574"/>
      <c r="J259" s="574"/>
      <c r="K259" s="574"/>
      <c r="L259" s="574"/>
      <c r="M259" s="574"/>
      <c r="N259" s="574"/>
      <c r="O259" s="574"/>
      <c r="P259" s="574"/>
      <c r="Q259" s="574"/>
      <c r="R259" s="574"/>
      <c r="S259" s="574"/>
      <c r="T259" s="576" t="s">
        <v>2623</v>
      </c>
      <c r="U259" s="574">
        <v>89</v>
      </c>
      <c r="V259" s="574">
        <v>110</v>
      </c>
      <c r="W259" s="163" t="s">
        <v>2379</v>
      </c>
    </row>
    <row r="260" spans="1:23" x14ac:dyDescent="0.25">
      <c r="A260" s="572"/>
      <c r="B260" s="573"/>
      <c r="C260" s="574"/>
      <c r="D260" s="574"/>
      <c r="E260" s="574"/>
      <c r="F260" s="574"/>
      <c r="G260" s="574"/>
      <c r="H260" s="574"/>
      <c r="I260" s="574"/>
      <c r="J260" s="574"/>
      <c r="K260" s="574"/>
      <c r="L260" s="574"/>
      <c r="M260" s="574"/>
      <c r="N260" s="574"/>
      <c r="O260" s="574"/>
      <c r="P260" s="574"/>
      <c r="Q260" s="574"/>
      <c r="R260" s="574"/>
      <c r="S260" s="574"/>
      <c r="T260" s="576"/>
      <c r="U260" s="574"/>
      <c r="V260" s="574"/>
      <c r="W260" s="163" t="s">
        <v>2618</v>
      </c>
    </row>
    <row r="261" spans="1:23" x14ac:dyDescent="0.25">
      <c r="A261" s="572">
        <v>25</v>
      </c>
      <c r="B261" s="573" t="s">
        <v>2374</v>
      </c>
      <c r="C261" s="574"/>
      <c r="D261" s="574"/>
      <c r="E261" s="574"/>
      <c r="F261" s="574"/>
      <c r="G261" s="574"/>
      <c r="H261" s="574"/>
      <c r="I261" s="574"/>
      <c r="J261" s="574" t="s">
        <v>2624</v>
      </c>
      <c r="K261" s="574" t="s">
        <v>2376</v>
      </c>
      <c r="L261" s="574" t="s">
        <v>22</v>
      </c>
      <c r="M261" s="574" t="s">
        <v>2624</v>
      </c>
      <c r="N261" s="574"/>
      <c r="O261" s="574">
        <v>470</v>
      </c>
      <c r="P261" s="574" t="s">
        <v>2542</v>
      </c>
      <c r="Q261" s="574">
        <v>14</v>
      </c>
      <c r="R261" s="574"/>
      <c r="S261" s="574">
        <v>14</v>
      </c>
      <c r="T261" s="576" t="s">
        <v>2625</v>
      </c>
      <c r="U261" s="574"/>
      <c r="V261" s="574">
        <v>300</v>
      </c>
      <c r="W261" s="163" t="s">
        <v>2379</v>
      </c>
    </row>
    <row r="262" spans="1:23" x14ac:dyDescent="0.25">
      <c r="A262" s="572"/>
      <c r="B262" s="573"/>
      <c r="C262" s="574"/>
      <c r="D262" s="574"/>
      <c r="E262" s="574"/>
      <c r="F262" s="574"/>
      <c r="G262" s="574"/>
      <c r="H262" s="574"/>
      <c r="I262" s="574"/>
      <c r="J262" s="574"/>
      <c r="K262" s="574"/>
      <c r="L262" s="574"/>
      <c r="M262" s="574"/>
      <c r="N262" s="574"/>
      <c r="O262" s="574"/>
      <c r="P262" s="574"/>
      <c r="Q262" s="574"/>
      <c r="R262" s="574"/>
      <c r="S262" s="574"/>
      <c r="T262" s="576"/>
      <c r="U262" s="574"/>
      <c r="V262" s="574"/>
      <c r="W262" s="163" t="s">
        <v>2380</v>
      </c>
    </row>
    <row r="263" spans="1:23" x14ac:dyDescent="0.25">
      <c r="A263" s="572"/>
      <c r="B263" s="573"/>
      <c r="C263" s="574"/>
      <c r="D263" s="574"/>
      <c r="E263" s="574"/>
      <c r="F263" s="574"/>
      <c r="G263" s="574"/>
      <c r="H263" s="574"/>
      <c r="I263" s="574"/>
      <c r="J263" s="574"/>
      <c r="K263" s="574"/>
      <c r="L263" s="574"/>
      <c r="M263" s="574"/>
      <c r="N263" s="574"/>
      <c r="O263" s="574">
        <v>460</v>
      </c>
      <c r="P263" s="574" t="s">
        <v>2626</v>
      </c>
      <c r="Q263" s="574">
        <v>14</v>
      </c>
      <c r="R263" s="574"/>
      <c r="S263" s="574">
        <v>14</v>
      </c>
      <c r="T263" s="576" t="s">
        <v>2627</v>
      </c>
      <c r="U263" s="574"/>
      <c r="V263" s="574">
        <v>170</v>
      </c>
      <c r="W263" s="163" t="s">
        <v>2379</v>
      </c>
    </row>
    <row r="264" spans="1:23" x14ac:dyDescent="0.25">
      <c r="A264" s="572"/>
      <c r="B264" s="573"/>
      <c r="C264" s="574"/>
      <c r="D264" s="574"/>
      <c r="E264" s="574"/>
      <c r="F264" s="574"/>
      <c r="G264" s="574"/>
      <c r="H264" s="574"/>
      <c r="I264" s="574"/>
      <c r="J264" s="574"/>
      <c r="K264" s="574"/>
      <c r="L264" s="574"/>
      <c r="M264" s="574"/>
      <c r="N264" s="574"/>
      <c r="O264" s="574"/>
      <c r="P264" s="574"/>
      <c r="Q264" s="574"/>
      <c r="R264" s="574"/>
      <c r="S264" s="574"/>
      <c r="T264" s="576"/>
      <c r="U264" s="574"/>
      <c r="V264" s="574"/>
      <c r="W264" s="163" t="s">
        <v>2380</v>
      </c>
    </row>
    <row r="265" spans="1:23" ht="25.5" x14ac:dyDescent="0.25">
      <c r="A265" s="572"/>
      <c r="B265" s="57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4" t="s">
        <v>2620</v>
      </c>
      <c r="U265" s="163"/>
      <c r="V265" s="163">
        <v>350</v>
      </c>
      <c r="W265" s="163" t="s">
        <v>2596</v>
      </c>
    </row>
    <row r="266" spans="1:23" ht="25.5" x14ac:dyDescent="0.25">
      <c r="A266" s="572"/>
      <c r="B266" s="57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4" t="s">
        <v>2628</v>
      </c>
      <c r="U266" s="163"/>
      <c r="V266" s="163">
        <v>140</v>
      </c>
      <c r="W266" s="163" t="s">
        <v>2629</v>
      </c>
    </row>
    <row r="267" spans="1:23" ht="25.5" x14ac:dyDescent="0.25">
      <c r="A267" s="572">
        <v>26</v>
      </c>
      <c r="B267" s="573"/>
      <c r="C267" s="163"/>
      <c r="D267" s="163"/>
      <c r="E267" s="163"/>
      <c r="F267" s="163"/>
      <c r="G267" s="163"/>
      <c r="H267" s="163"/>
      <c r="I267" s="163"/>
      <c r="J267" s="163" t="s">
        <v>2630</v>
      </c>
      <c r="K267" s="163" t="s">
        <v>2376</v>
      </c>
      <c r="L267" s="163"/>
      <c r="M267" s="163"/>
      <c r="N267" s="163"/>
      <c r="O267" s="163"/>
      <c r="P267" s="163"/>
      <c r="Q267" s="163"/>
      <c r="R267" s="163"/>
      <c r="S267" s="163"/>
      <c r="T267" s="164" t="s">
        <v>2631</v>
      </c>
      <c r="U267" s="163"/>
      <c r="V267" s="163">
        <v>260</v>
      </c>
      <c r="W267" s="163" t="s">
        <v>2540</v>
      </c>
    </row>
    <row r="268" spans="1:23" ht="25.5" x14ac:dyDescent="0.25">
      <c r="A268" s="572"/>
      <c r="B268" s="573"/>
      <c r="C268" s="163"/>
      <c r="D268" s="163"/>
      <c r="E268" s="163"/>
      <c r="F268" s="168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4" t="s">
        <v>2632</v>
      </c>
      <c r="U268" s="163"/>
      <c r="V268" s="163">
        <v>560</v>
      </c>
      <c r="W268" s="163" t="s">
        <v>2633</v>
      </c>
    </row>
    <row r="269" spans="1:23" ht="25.5" x14ac:dyDescent="0.25">
      <c r="A269" s="572"/>
      <c r="B269" s="573"/>
      <c r="C269" s="163"/>
      <c r="D269" s="163"/>
      <c r="E269" s="163">
        <v>360</v>
      </c>
      <c r="F269" s="163" t="s">
        <v>2456</v>
      </c>
      <c r="G269" s="163">
        <v>8</v>
      </c>
      <c r="H269" s="163"/>
      <c r="I269" s="163">
        <v>8</v>
      </c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4" t="s">
        <v>2634</v>
      </c>
      <c r="U269" s="163"/>
      <c r="V269" s="163"/>
      <c r="W269" s="163"/>
    </row>
    <row r="270" spans="1:23" ht="25.5" x14ac:dyDescent="0.25">
      <c r="A270" s="572">
        <v>27</v>
      </c>
      <c r="B270" s="573" t="s">
        <v>2475</v>
      </c>
      <c r="C270" s="163"/>
      <c r="D270" s="163"/>
      <c r="E270" s="163"/>
      <c r="F270" s="163"/>
      <c r="G270" s="163"/>
      <c r="H270" s="163"/>
      <c r="I270" s="163"/>
      <c r="J270" s="163" t="s">
        <v>1644</v>
      </c>
      <c r="K270" s="163" t="s">
        <v>2455</v>
      </c>
      <c r="L270" s="163" t="s">
        <v>26</v>
      </c>
      <c r="M270" s="163"/>
      <c r="N270" s="163"/>
      <c r="O270" s="163">
        <v>460</v>
      </c>
      <c r="P270" s="163" t="s">
        <v>2377</v>
      </c>
      <c r="Q270" s="163">
        <v>14</v>
      </c>
      <c r="R270" s="163"/>
      <c r="S270" s="163"/>
      <c r="T270" s="164" t="s">
        <v>2635</v>
      </c>
      <c r="U270" s="163"/>
      <c r="V270" s="163">
        <v>240</v>
      </c>
      <c r="W270" s="163" t="s">
        <v>2636</v>
      </c>
    </row>
    <row r="271" spans="1:23" x14ac:dyDescent="0.25">
      <c r="A271" s="572"/>
      <c r="B271" s="573"/>
      <c r="C271" s="574"/>
      <c r="D271" s="574"/>
      <c r="E271" s="574"/>
      <c r="F271" s="574"/>
      <c r="G271" s="574"/>
      <c r="H271" s="574"/>
      <c r="I271" s="574"/>
      <c r="J271" s="574"/>
      <c r="K271" s="574"/>
      <c r="L271" s="574"/>
      <c r="M271" s="574"/>
      <c r="N271" s="574"/>
      <c r="O271" s="574">
        <v>560</v>
      </c>
      <c r="P271" s="574" t="s">
        <v>2637</v>
      </c>
      <c r="Q271" s="574">
        <v>16</v>
      </c>
      <c r="R271" s="574"/>
      <c r="S271" s="574"/>
      <c r="T271" s="576" t="s">
        <v>2638</v>
      </c>
      <c r="U271" s="574"/>
      <c r="V271" s="574">
        <v>40</v>
      </c>
      <c r="W271" s="574" t="s">
        <v>2639</v>
      </c>
    </row>
    <row r="272" spans="1:23" x14ac:dyDescent="0.25">
      <c r="A272" s="572"/>
      <c r="B272" s="573"/>
      <c r="C272" s="574"/>
      <c r="D272" s="574"/>
      <c r="E272" s="574"/>
      <c r="F272" s="574"/>
      <c r="G272" s="574"/>
      <c r="H272" s="574"/>
      <c r="I272" s="574"/>
      <c r="J272" s="574"/>
      <c r="K272" s="574"/>
      <c r="L272" s="574"/>
      <c r="M272" s="574"/>
      <c r="N272" s="574"/>
      <c r="O272" s="574"/>
      <c r="P272" s="574"/>
      <c r="Q272" s="574"/>
      <c r="R272" s="574"/>
      <c r="S272" s="574"/>
      <c r="T272" s="576"/>
      <c r="U272" s="574"/>
      <c r="V272" s="574"/>
      <c r="W272" s="574"/>
    </row>
    <row r="273" spans="1:23" ht="25.5" x14ac:dyDescent="0.25">
      <c r="A273" s="572"/>
      <c r="B273" s="57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4" t="s">
        <v>2640</v>
      </c>
      <c r="U273" s="163"/>
      <c r="V273" s="163">
        <v>190</v>
      </c>
      <c r="W273" s="163" t="s">
        <v>2641</v>
      </c>
    </row>
    <row r="274" spans="1:23" ht="25.5" x14ac:dyDescent="0.25">
      <c r="A274" s="572"/>
      <c r="B274" s="57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4" t="s">
        <v>2642</v>
      </c>
      <c r="U274" s="163">
        <v>65</v>
      </c>
      <c r="V274" s="163">
        <v>250</v>
      </c>
      <c r="W274" s="163" t="s">
        <v>2643</v>
      </c>
    </row>
    <row r="275" spans="1:23" x14ac:dyDescent="0.25">
      <c r="A275" s="572"/>
      <c r="B275" s="57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4" t="s">
        <v>2644</v>
      </c>
      <c r="U275" s="163">
        <v>65</v>
      </c>
      <c r="V275" s="163">
        <v>450</v>
      </c>
      <c r="W275" s="163" t="s">
        <v>2645</v>
      </c>
    </row>
    <row r="276" spans="1:23" x14ac:dyDescent="0.25">
      <c r="A276" s="572"/>
      <c r="B276" s="57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4" t="s">
        <v>2646</v>
      </c>
      <c r="U276" s="163">
        <v>72</v>
      </c>
      <c r="V276" s="163">
        <v>570</v>
      </c>
      <c r="W276" s="163" t="s">
        <v>2647</v>
      </c>
    </row>
    <row r="277" spans="1:23" x14ac:dyDescent="0.25">
      <c r="A277" s="572"/>
      <c r="B277" s="57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4" t="s">
        <v>2648</v>
      </c>
      <c r="U277" s="163">
        <v>65</v>
      </c>
      <c r="V277" s="163">
        <v>1140</v>
      </c>
      <c r="W277" s="163" t="s">
        <v>2390</v>
      </c>
    </row>
    <row r="278" spans="1:23" x14ac:dyDescent="0.25">
      <c r="A278" s="572"/>
      <c r="B278" s="57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4" t="s">
        <v>2649</v>
      </c>
      <c r="U278" s="163"/>
      <c r="V278" s="163">
        <v>250</v>
      </c>
      <c r="W278" s="163" t="s">
        <v>2438</v>
      </c>
    </row>
    <row r="279" spans="1:23" x14ac:dyDescent="0.25">
      <c r="A279" s="572"/>
      <c r="B279" s="573"/>
      <c r="C279" s="574"/>
      <c r="D279" s="574"/>
      <c r="E279" s="574"/>
      <c r="F279" s="574"/>
      <c r="G279" s="574"/>
      <c r="H279" s="574"/>
      <c r="I279" s="574"/>
      <c r="J279" s="574"/>
      <c r="K279" s="574"/>
      <c r="L279" s="574"/>
      <c r="M279" s="574"/>
      <c r="N279" s="574"/>
      <c r="O279" s="574"/>
      <c r="P279" s="574"/>
      <c r="Q279" s="574"/>
      <c r="R279" s="574"/>
      <c r="S279" s="574"/>
      <c r="T279" s="576" t="s">
        <v>2650</v>
      </c>
      <c r="U279" s="574">
        <v>72</v>
      </c>
      <c r="V279" s="574">
        <v>310</v>
      </c>
      <c r="W279" s="163" t="s">
        <v>2651</v>
      </c>
    </row>
    <row r="280" spans="1:23" x14ac:dyDescent="0.25">
      <c r="A280" s="572"/>
      <c r="B280" s="573"/>
      <c r="C280" s="574"/>
      <c r="D280" s="574"/>
      <c r="E280" s="574"/>
      <c r="F280" s="574"/>
      <c r="G280" s="574"/>
      <c r="H280" s="574"/>
      <c r="I280" s="574"/>
      <c r="J280" s="574"/>
      <c r="K280" s="574"/>
      <c r="L280" s="574"/>
      <c r="M280" s="574"/>
      <c r="N280" s="574"/>
      <c r="O280" s="574"/>
      <c r="P280" s="574"/>
      <c r="Q280" s="574"/>
      <c r="R280" s="574"/>
      <c r="S280" s="574"/>
      <c r="T280" s="576"/>
      <c r="U280" s="574"/>
      <c r="V280" s="574"/>
      <c r="W280" s="163" t="s">
        <v>2652</v>
      </c>
    </row>
    <row r="281" spans="1:23" x14ac:dyDescent="0.25">
      <c r="A281" s="572"/>
      <c r="B281" s="573"/>
      <c r="C281" s="574"/>
      <c r="D281" s="574"/>
      <c r="E281" s="574"/>
      <c r="F281" s="574"/>
      <c r="G281" s="574"/>
      <c r="H281" s="574"/>
      <c r="I281" s="574"/>
      <c r="J281" s="574"/>
      <c r="K281" s="574"/>
      <c r="L281" s="574"/>
      <c r="M281" s="574"/>
      <c r="N281" s="574"/>
      <c r="O281" s="574"/>
      <c r="P281" s="574"/>
      <c r="Q281" s="574"/>
      <c r="R281" s="574"/>
      <c r="S281" s="574"/>
      <c r="T281" s="576"/>
      <c r="U281" s="574"/>
      <c r="V281" s="574"/>
      <c r="W281" s="163"/>
    </row>
    <row r="282" spans="1:23" x14ac:dyDescent="0.25">
      <c r="A282" s="572"/>
      <c r="B282" s="57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4" t="s">
        <v>2486</v>
      </c>
      <c r="U282" s="163">
        <v>72</v>
      </c>
      <c r="V282" s="163">
        <v>210</v>
      </c>
      <c r="W282" s="163" t="s">
        <v>2487</v>
      </c>
    </row>
    <row r="283" spans="1:23" x14ac:dyDescent="0.25">
      <c r="A283" s="572"/>
      <c r="B283" s="573"/>
      <c r="C283" s="574"/>
      <c r="D283" s="574"/>
      <c r="E283" s="574"/>
      <c r="F283" s="574"/>
      <c r="G283" s="574"/>
      <c r="H283" s="574"/>
      <c r="I283" s="574"/>
      <c r="J283" s="574"/>
      <c r="K283" s="574"/>
      <c r="L283" s="574"/>
      <c r="M283" s="574"/>
      <c r="N283" s="574"/>
      <c r="O283" s="574"/>
      <c r="P283" s="574"/>
      <c r="Q283" s="574"/>
      <c r="R283" s="574"/>
      <c r="S283" s="574"/>
      <c r="T283" s="576" t="s">
        <v>2653</v>
      </c>
      <c r="U283" s="574">
        <v>72</v>
      </c>
      <c r="V283" s="574">
        <v>1185</v>
      </c>
      <c r="W283" s="163" t="s">
        <v>2523</v>
      </c>
    </row>
    <row r="284" spans="1:23" x14ac:dyDescent="0.25">
      <c r="A284" s="572"/>
      <c r="B284" s="573"/>
      <c r="C284" s="574"/>
      <c r="D284" s="574"/>
      <c r="E284" s="574"/>
      <c r="F284" s="574"/>
      <c r="G284" s="574"/>
      <c r="H284" s="574"/>
      <c r="I284" s="574"/>
      <c r="J284" s="574"/>
      <c r="K284" s="574"/>
      <c r="L284" s="574"/>
      <c r="M284" s="574"/>
      <c r="N284" s="574"/>
      <c r="O284" s="574"/>
      <c r="P284" s="574"/>
      <c r="Q284" s="574"/>
      <c r="R284" s="574"/>
      <c r="S284" s="574"/>
      <c r="T284" s="576"/>
      <c r="U284" s="574"/>
      <c r="V284" s="574"/>
      <c r="W284" s="163" t="s">
        <v>2515</v>
      </c>
    </row>
    <row r="285" spans="1:23" x14ac:dyDescent="0.25">
      <c r="A285" s="165">
        <v>28</v>
      </c>
      <c r="B285" s="166" t="s">
        <v>2374</v>
      </c>
      <c r="C285" s="163"/>
      <c r="D285" s="163"/>
      <c r="E285" s="163"/>
      <c r="F285" s="163"/>
      <c r="G285" s="163"/>
      <c r="H285" s="163"/>
      <c r="I285" s="163"/>
      <c r="J285" s="163" t="s">
        <v>2654</v>
      </c>
      <c r="K285" s="163" t="s">
        <v>2483</v>
      </c>
      <c r="L285" s="163">
        <v>320</v>
      </c>
      <c r="M285" s="163"/>
      <c r="N285" s="163"/>
      <c r="O285" s="163">
        <v>360</v>
      </c>
      <c r="P285" s="163" t="s">
        <v>27</v>
      </c>
      <c r="Q285" s="163">
        <v>8</v>
      </c>
      <c r="R285" s="163"/>
      <c r="S285" s="163">
        <v>8</v>
      </c>
      <c r="T285" s="164"/>
      <c r="U285" s="163"/>
      <c r="V285" s="163"/>
      <c r="W285" s="163"/>
    </row>
    <row r="286" spans="1:23" x14ac:dyDescent="0.25">
      <c r="A286" s="165">
        <v>29</v>
      </c>
      <c r="B286" s="166" t="s">
        <v>2655</v>
      </c>
      <c r="C286" s="163"/>
      <c r="D286" s="163"/>
      <c r="E286" s="163"/>
      <c r="F286" s="163"/>
      <c r="G286" s="163"/>
      <c r="H286" s="163"/>
      <c r="I286" s="163"/>
      <c r="J286" s="163" t="s">
        <v>1698</v>
      </c>
      <c r="K286" s="163" t="s">
        <v>2483</v>
      </c>
      <c r="L286" s="163">
        <v>400</v>
      </c>
      <c r="M286" s="163"/>
      <c r="N286" s="163"/>
      <c r="O286" s="163"/>
      <c r="P286" s="163"/>
      <c r="Q286" s="163"/>
      <c r="R286" s="163"/>
      <c r="S286" s="163"/>
      <c r="T286" s="164"/>
      <c r="U286" s="163"/>
      <c r="V286" s="163"/>
      <c r="W286" s="163"/>
    </row>
    <row r="287" spans="1:23" ht="25.5" x14ac:dyDescent="0.25">
      <c r="A287" s="572">
        <v>30</v>
      </c>
      <c r="B287" s="573" t="s">
        <v>2533</v>
      </c>
      <c r="C287" s="163"/>
      <c r="D287" s="163"/>
      <c r="E287" s="163"/>
      <c r="F287" s="163"/>
      <c r="G287" s="163"/>
      <c r="H287" s="163"/>
      <c r="I287" s="163"/>
      <c r="J287" s="163" t="s">
        <v>2656</v>
      </c>
      <c r="K287" s="163" t="s">
        <v>2657</v>
      </c>
      <c r="L287" s="163" t="s">
        <v>22</v>
      </c>
      <c r="M287" s="163"/>
      <c r="N287" s="163"/>
      <c r="O287" s="163"/>
      <c r="P287" s="163"/>
      <c r="Q287" s="163"/>
      <c r="R287" s="163"/>
      <c r="S287" s="163"/>
      <c r="T287" s="164" t="s">
        <v>2541</v>
      </c>
      <c r="U287" s="163">
        <v>86</v>
      </c>
      <c r="V287" s="163">
        <v>260</v>
      </c>
      <c r="W287" s="163" t="s">
        <v>2393</v>
      </c>
    </row>
    <row r="288" spans="1:23" ht="25.5" x14ac:dyDescent="0.25">
      <c r="A288" s="572"/>
      <c r="B288" s="57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4" t="s">
        <v>2658</v>
      </c>
      <c r="U288" s="163">
        <v>16</v>
      </c>
      <c r="V288" s="163">
        <v>184</v>
      </c>
      <c r="W288" s="163" t="s">
        <v>2659</v>
      </c>
    </row>
    <row r="289" spans="1:23" ht="25.5" x14ac:dyDescent="0.25">
      <c r="A289" s="572"/>
      <c r="B289" s="57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4" t="s">
        <v>2660</v>
      </c>
      <c r="U289" s="163">
        <v>16</v>
      </c>
      <c r="V289" s="163">
        <v>176</v>
      </c>
      <c r="W289" s="163" t="s">
        <v>2659</v>
      </c>
    </row>
    <row r="290" spans="1:23" ht="25.5" x14ac:dyDescent="0.25">
      <c r="A290" s="572"/>
      <c r="B290" s="57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4" t="s">
        <v>2533</v>
      </c>
      <c r="U290" s="163"/>
      <c r="V290" s="163">
        <v>5000</v>
      </c>
      <c r="W290" s="163" t="s">
        <v>2661</v>
      </c>
    </row>
    <row r="291" spans="1:23" x14ac:dyDescent="0.25">
      <c r="A291" s="572">
        <v>31</v>
      </c>
      <c r="B291" s="573" t="s">
        <v>2533</v>
      </c>
      <c r="C291" s="163"/>
      <c r="D291" s="163"/>
      <c r="E291" s="163"/>
      <c r="F291" s="163"/>
      <c r="G291" s="163"/>
      <c r="H291" s="163"/>
      <c r="I291" s="163"/>
      <c r="J291" s="163" t="s">
        <v>2053</v>
      </c>
      <c r="K291" s="163" t="s">
        <v>2376</v>
      </c>
      <c r="L291" s="163">
        <v>180</v>
      </c>
      <c r="M291" s="163"/>
      <c r="N291" s="163"/>
      <c r="O291" s="163"/>
      <c r="P291" s="163"/>
      <c r="Q291" s="163"/>
      <c r="R291" s="163"/>
      <c r="S291" s="163"/>
      <c r="T291" s="164" t="s">
        <v>2593</v>
      </c>
      <c r="U291" s="163"/>
      <c r="V291" s="163">
        <v>470</v>
      </c>
      <c r="W291" s="163" t="s">
        <v>2594</v>
      </c>
    </row>
    <row r="292" spans="1:23" ht="25.5" x14ac:dyDescent="0.25">
      <c r="A292" s="572"/>
      <c r="B292" s="57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4" t="s">
        <v>2662</v>
      </c>
      <c r="U292" s="163"/>
      <c r="V292" s="163">
        <v>170</v>
      </c>
      <c r="W292" s="163" t="s">
        <v>2594</v>
      </c>
    </row>
    <row r="293" spans="1:23" ht="25.5" x14ac:dyDescent="0.25">
      <c r="A293" s="572"/>
      <c r="B293" s="57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4" t="s">
        <v>2663</v>
      </c>
      <c r="U293" s="163">
        <v>72</v>
      </c>
      <c r="V293" s="163">
        <v>90</v>
      </c>
      <c r="W293" s="163" t="s">
        <v>2664</v>
      </c>
    </row>
    <row r="294" spans="1:23" x14ac:dyDescent="0.25">
      <c r="A294" s="572"/>
      <c r="B294" s="573"/>
      <c r="C294" s="574"/>
      <c r="D294" s="574"/>
      <c r="E294" s="574"/>
      <c r="F294" s="574"/>
      <c r="G294" s="574"/>
      <c r="H294" s="574"/>
      <c r="I294" s="574"/>
      <c r="J294" s="574"/>
      <c r="K294" s="574"/>
      <c r="L294" s="574"/>
      <c r="M294" s="574"/>
      <c r="N294" s="574"/>
      <c r="O294" s="574"/>
      <c r="P294" s="574"/>
      <c r="Q294" s="574"/>
      <c r="R294" s="574"/>
      <c r="S294" s="574"/>
      <c r="T294" s="576" t="s">
        <v>2665</v>
      </c>
      <c r="U294" s="574">
        <v>72</v>
      </c>
      <c r="V294" s="574">
        <v>110</v>
      </c>
      <c r="W294" s="163" t="s">
        <v>2379</v>
      </c>
    </row>
    <row r="295" spans="1:23" x14ac:dyDescent="0.25">
      <c r="A295" s="572"/>
      <c r="B295" s="573"/>
      <c r="C295" s="574"/>
      <c r="D295" s="574"/>
      <c r="E295" s="574"/>
      <c r="F295" s="574"/>
      <c r="G295" s="574"/>
      <c r="H295" s="574"/>
      <c r="I295" s="574"/>
      <c r="J295" s="574"/>
      <c r="K295" s="574"/>
      <c r="L295" s="574"/>
      <c r="M295" s="574"/>
      <c r="N295" s="574"/>
      <c r="O295" s="574"/>
      <c r="P295" s="574"/>
      <c r="Q295" s="574"/>
      <c r="R295" s="574"/>
      <c r="S295" s="574"/>
      <c r="T295" s="576"/>
      <c r="U295" s="574"/>
      <c r="V295" s="574"/>
      <c r="W295" s="163" t="s">
        <v>2405</v>
      </c>
    </row>
    <row r="296" spans="1:23" x14ac:dyDescent="0.25">
      <c r="A296" s="572"/>
      <c r="B296" s="573"/>
      <c r="C296" s="574"/>
      <c r="D296" s="574"/>
      <c r="E296" s="574"/>
      <c r="F296" s="574"/>
      <c r="G296" s="574"/>
      <c r="H296" s="574"/>
      <c r="I296" s="574"/>
      <c r="J296" s="574"/>
      <c r="K296" s="574"/>
      <c r="L296" s="574"/>
      <c r="M296" s="574"/>
      <c r="N296" s="574"/>
      <c r="O296" s="574"/>
      <c r="P296" s="574"/>
      <c r="Q296" s="574"/>
      <c r="R296" s="574"/>
      <c r="S296" s="574"/>
      <c r="T296" s="576" t="s">
        <v>2666</v>
      </c>
      <c r="U296" s="574">
        <v>72</v>
      </c>
      <c r="V296" s="574">
        <v>80</v>
      </c>
      <c r="W296" s="163" t="s">
        <v>2423</v>
      </c>
    </row>
    <row r="297" spans="1:23" x14ac:dyDescent="0.25">
      <c r="A297" s="572"/>
      <c r="B297" s="573"/>
      <c r="C297" s="574"/>
      <c r="D297" s="574"/>
      <c r="E297" s="574"/>
      <c r="F297" s="574"/>
      <c r="G297" s="574"/>
      <c r="H297" s="574"/>
      <c r="I297" s="574"/>
      <c r="J297" s="574"/>
      <c r="K297" s="574"/>
      <c r="L297" s="574"/>
      <c r="M297" s="574"/>
      <c r="N297" s="574"/>
      <c r="O297" s="574"/>
      <c r="P297" s="574"/>
      <c r="Q297" s="574"/>
      <c r="R297" s="574"/>
      <c r="S297" s="574"/>
      <c r="T297" s="576"/>
      <c r="U297" s="574"/>
      <c r="V297" s="574"/>
      <c r="W297" s="163" t="s">
        <v>2465</v>
      </c>
    </row>
    <row r="298" spans="1:23" x14ac:dyDescent="0.25">
      <c r="A298" s="572"/>
      <c r="B298" s="57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>
        <v>360</v>
      </c>
      <c r="P298" s="163" t="s">
        <v>27</v>
      </c>
      <c r="Q298" s="163">
        <v>11</v>
      </c>
      <c r="R298" s="163"/>
      <c r="S298" s="163">
        <v>11</v>
      </c>
      <c r="T298" s="164"/>
      <c r="U298" s="163"/>
      <c r="V298" s="163"/>
      <c r="W298" s="163"/>
    </row>
    <row r="299" spans="1:23" ht="25.5" x14ac:dyDescent="0.25">
      <c r="A299" s="572">
        <v>32</v>
      </c>
      <c r="B299" s="573" t="s">
        <v>2374</v>
      </c>
      <c r="C299" s="163"/>
      <c r="D299" s="163"/>
      <c r="E299" s="163"/>
      <c r="F299" s="163"/>
      <c r="G299" s="163"/>
      <c r="H299" s="163"/>
      <c r="I299" s="163"/>
      <c r="J299" s="163" t="s">
        <v>2667</v>
      </c>
      <c r="K299" s="163" t="s">
        <v>2376</v>
      </c>
      <c r="L299" s="163">
        <v>400</v>
      </c>
      <c r="M299" s="163"/>
      <c r="N299" s="163"/>
      <c r="O299" s="163"/>
      <c r="P299" s="163"/>
      <c r="Q299" s="163"/>
      <c r="R299" s="163"/>
      <c r="S299" s="163"/>
      <c r="T299" s="164" t="s">
        <v>2668</v>
      </c>
      <c r="U299" s="163">
        <v>72</v>
      </c>
      <c r="V299" s="163">
        <v>290</v>
      </c>
      <c r="W299" s="163" t="s">
        <v>2669</v>
      </c>
    </row>
    <row r="300" spans="1:23" x14ac:dyDescent="0.25">
      <c r="A300" s="572"/>
      <c r="B300" s="573"/>
      <c r="C300" s="574"/>
      <c r="D300" s="574"/>
      <c r="E300" s="574"/>
      <c r="F300" s="574"/>
      <c r="G300" s="574"/>
      <c r="H300" s="574"/>
      <c r="I300" s="574"/>
      <c r="J300" s="574"/>
      <c r="K300" s="574"/>
      <c r="L300" s="574"/>
      <c r="M300" s="574"/>
      <c r="N300" s="574"/>
      <c r="O300" s="574"/>
      <c r="P300" s="574"/>
      <c r="Q300" s="574"/>
      <c r="R300" s="574"/>
      <c r="S300" s="574"/>
      <c r="T300" s="576" t="s">
        <v>2670</v>
      </c>
      <c r="U300" s="574">
        <v>72</v>
      </c>
      <c r="V300" s="574">
        <v>310</v>
      </c>
      <c r="W300" s="163" t="s">
        <v>2379</v>
      </c>
    </row>
    <row r="301" spans="1:23" x14ac:dyDescent="0.25">
      <c r="A301" s="572"/>
      <c r="B301" s="573"/>
      <c r="C301" s="574"/>
      <c r="D301" s="574"/>
      <c r="E301" s="574"/>
      <c r="F301" s="574"/>
      <c r="G301" s="574"/>
      <c r="H301" s="574"/>
      <c r="I301" s="574"/>
      <c r="J301" s="574"/>
      <c r="K301" s="574"/>
      <c r="L301" s="574"/>
      <c r="M301" s="574"/>
      <c r="N301" s="574"/>
      <c r="O301" s="574"/>
      <c r="P301" s="574"/>
      <c r="Q301" s="574"/>
      <c r="R301" s="574"/>
      <c r="S301" s="574"/>
      <c r="T301" s="576"/>
      <c r="U301" s="574"/>
      <c r="V301" s="574"/>
      <c r="W301" s="163" t="s">
        <v>2405</v>
      </c>
    </row>
    <row r="302" spans="1:23" x14ac:dyDescent="0.25">
      <c r="A302" s="572"/>
      <c r="B302" s="573"/>
      <c r="C302" s="574"/>
      <c r="D302" s="574"/>
      <c r="E302" s="574"/>
      <c r="F302" s="574"/>
      <c r="G302" s="574"/>
      <c r="H302" s="574"/>
      <c r="I302" s="574"/>
      <c r="J302" s="574"/>
      <c r="K302" s="574"/>
      <c r="L302" s="574"/>
      <c r="M302" s="574"/>
      <c r="N302" s="574"/>
      <c r="O302" s="574"/>
      <c r="P302" s="574"/>
      <c r="Q302" s="574"/>
      <c r="R302" s="574"/>
      <c r="S302" s="574"/>
      <c r="T302" s="576" t="s">
        <v>2671</v>
      </c>
      <c r="U302" s="574">
        <v>72</v>
      </c>
      <c r="V302" s="574">
        <v>400</v>
      </c>
      <c r="W302" s="163" t="s">
        <v>2423</v>
      </c>
    </row>
    <row r="303" spans="1:23" x14ac:dyDescent="0.25">
      <c r="A303" s="572"/>
      <c r="B303" s="573"/>
      <c r="C303" s="574"/>
      <c r="D303" s="574"/>
      <c r="E303" s="574"/>
      <c r="F303" s="574"/>
      <c r="G303" s="574"/>
      <c r="H303" s="574"/>
      <c r="I303" s="574"/>
      <c r="J303" s="574"/>
      <c r="K303" s="574"/>
      <c r="L303" s="574"/>
      <c r="M303" s="574"/>
      <c r="N303" s="574"/>
      <c r="O303" s="574"/>
      <c r="P303" s="574"/>
      <c r="Q303" s="574"/>
      <c r="R303" s="574"/>
      <c r="S303" s="574"/>
      <c r="T303" s="576"/>
      <c r="U303" s="574"/>
      <c r="V303" s="574"/>
      <c r="W303" s="163" t="s">
        <v>2465</v>
      </c>
    </row>
    <row r="304" spans="1:23" x14ac:dyDescent="0.25">
      <c r="A304" s="572"/>
      <c r="B304" s="573"/>
      <c r="C304" s="574"/>
      <c r="D304" s="574"/>
      <c r="E304" s="574"/>
      <c r="F304" s="574"/>
      <c r="G304" s="574"/>
      <c r="H304" s="574"/>
      <c r="I304" s="574"/>
      <c r="J304" s="574"/>
      <c r="K304" s="574"/>
      <c r="L304" s="574"/>
      <c r="M304" s="574"/>
      <c r="N304" s="574"/>
      <c r="O304" s="574"/>
      <c r="P304" s="574"/>
      <c r="Q304" s="574"/>
      <c r="R304" s="574"/>
      <c r="S304" s="574"/>
      <c r="T304" s="576" t="s">
        <v>2672</v>
      </c>
      <c r="U304" s="574">
        <v>72</v>
      </c>
      <c r="V304" s="574">
        <v>80</v>
      </c>
      <c r="W304" s="163" t="s">
        <v>2423</v>
      </c>
    </row>
    <row r="305" spans="1:23" x14ac:dyDescent="0.25">
      <c r="A305" s="572"/>
      <c r="B305" s="573"/>
      <c r="C305" s="574"/>
      <c r="D305" s="574"/>
      <c r="E305" s="574"/>
      <c r="F305" s="574"/>
      <c r="G305" s="574"/>
      <c r="H305" s="574"/>
      <c r="I305" s="574"/>
      <c r="J305" s="574"/>
      <c r="K305" s="574"/>
      <c r="L305" s="574"/>
      <c r="M305" s="574"/>
      <c r="N305" s="574"/>
      <c r="O305" s="574"/>
      <c r="P305" s="574"/>
      <c r="Q305" s="574"/>
      <c r="R305" s="574"/>
      <c r="S305" s="574"/>
      <c r="T305" s="576"/>
      <c r="U305" s="574"/>
      <c r="V305" s="574"/>
      <c r="W305" s="163" t="s">
        <v>2405</v>
      </c>
    </row>
    <row r="306" spans="1:23" x14ac:dyDescent="0.25">
      <c r="A306" s="572"/>
      <c r="B306" s="573"/>
      <c r="C306" s="574"/>
      <c r="D306" s="574"/>
      <c r="E306" s="574"/>
      <c r="F306" s="574"/>
      <c r="G306" s="574"/>
      <c r="H306" s="574"/>
      <c r="I306" s="574"/>
      <c r="J306" s="574"/>
      <c r="K306" s="574"/>
      <c r="L306" s="574"/>
      <c r="M306" s="574"/>
      <c r="N306" s="574"/>
      <c r="O306" s="574"/>
      <c r="P306" s="574"/>
      <c r="Q306" s="574"/>
      <c r="R306" s="574"/>
      <c r="S306" s="574"/>
      <c r="T306" s="576" t="s">
        <v>2673</v>
      </c>
      <c r="U306" s="574">
        <v>72</v>
      </c>
      <c r="V306" s="574">
        <v>76</v>
      </c>
      <c r="W306" s="163" t="s">
        <v>2379</v>
      </c>
    </row>
    <row r="307" spans="1:23" x14ac:dyDescent="0.25">
      <c r="A307" s="572"/>
      <c r="B307" s="573"/>
      <c r="C307" s="574"/>
      <c r="D307" s="574"/>
      <c r="E307" s="574"/>
      <c r="F307" s="574"/>
      <c r="G307" s="574"/>
      <c r="H307" s="574"/>
      <c r="I307" s="574"/>
      <c r="J307" s="574"/>
      <c r="K307" s="574"/>
      <c r="L307" s="574"/>
      <c r="M307" s="574"/>
      <c r="N307" s="574"/>
      <c r="O307" s="574"/>
      <c r="P307" s="574"/>
      <c r="Q307" s="574"/>
      <c r="R307" s="574"/>
      <c r="S307" s="574"/>
      <c r="T307" s="576"/>
      <c r="U307" s="574"/>
      <c r="V307" s="574"/>
      <c r="W307" s="163" t="s">
        <v>2385</v>
      </c>
    </row>
    <row r="308" spans="1:23" ht="25.5" x14ac:dyDescent="0.25">
      <c r="A308" s="572"/>
      <c r="B308" s="57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4" t="s">
        <v>2674</v>
      </c>
      <c r="U308" s="163">
        <v>72</v>
      </c>
      <c r="V308" s="163">
        <v>685</v>
      </c>
      <c r="W308" s="163" t="s">
        <v>2577</v>
      </c>
    </row>
    <row r="309" spans="1:23" ht="25.5" x14ac:dyDescent="0.25">
      <c r="A309" s="572"/>
      <c r="B309" s="57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4" t="s">
        <v>2675</v>
      </c>
      <c r="U309" s="163">
        <v>72</v>
      </c>
      <c r="V309" s="163">
        <v>220</v>
      </c>
      <c r="W309" s="163" t="s">
        <v>1939</v>
      </c>
    </row>
    <row r="310" spans="1:23" ht="25.5" x14ac:dyDescent="0.25">
      <c r="A310" s="572"/>
      <c r="B310" s="57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4" t="s">
        <v>2434</v>
      </c>
      <c r="U310" s="163">
        <v>74</v>
      </c>
      <c r="V310" s="163">
        <v>830</v>
      </c>
      <c r="W310" s="163" t="s">
        <v>1939</v>
      </c>
    </row>
    <row r="311" spans="1:23" ht="25.5" x14ac:dyDescent="0.25">
      <c r="A311" s="572">
        <v>33</v>
      </c>
      <c r="B311" s="573" t="s">
        <v>2475</v>
      </c>
      <c r="C311" s="163"/>
      <c r="D311" s="163"/>
      <c r="E311" s="163"/>
      <c r="F311" s="163"/>
      <c r="G311" s="163"/>
      <c r="H311" s="163"/>
      <c r="I311" s="163"/>
      <c r="J311" s="163" t="s">
        <v>1962</v>
      </c>
      <c r="K311" s="163" t="s">
        <v>2376</v>
      </c>
      <c r="L311" s="163" t="s">
        <v>22</v>
      </c>
      <c r="M311" s="163"/>
      <c r="N311" s="163"/>
      <c r="O311" s="163"/>
      <c r="P311" s="163"/>
      <c r="Q311" s="163"/>
      <c r="R311" s="163"/>
      <c r="S311" s="163"/>
      <c r="T311" s="164" t="s">
        <v>2497</v>
      </c>
      <c r="U311" s="163">
        <v>80</v>
      </c>
      <c r="V311" s="163">
        <v>425</v>
      </c>
      <c r="W311" s="163" t="s">
        <v>2436</v>
      </c>
    </row>
    <row r="312" spans="1:23" x14ac:dyDescent="0.25">
      <c r="A312" s="572"/>
      <c r="B312" s="57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4" t="s">
        <v>2481</v>
      </c>
      <c r="U312" s="163">
        <v>80</v>
      </c>
      <c r="V312" s="163">
        <v>260</v>
      </c>
      <c r="W312" s="163" t="s">
        <v>2436</v>
      </c>
    </row>
    <row r="313" spans="1:23" ht="25.5" x14ac:dyDescent="0.25">
      <c r="A313" s="572">
        <v>34</v>
      </c>
      <c r="B313" s="573" t="s">
        <v>2488</v>
      </c>
      <c r="C313" s="163"/>
      <c r="D313" s="163"/>
      <c r="E313" s="163"/>
      <c r="F313" s="163"/>
      <c r="G313" s="163"/>
      <c r="H313" s="163"/>
      <c r="I313" s="163"/>
      <c r="J313" s="163" t="s">
        <v>2676</v>
      </c>
      <c r="K313" s="163" t="s">
        <v>2376</v>
      </c>
      <c r="L313" s="163">
        <v>180</v>
      </c>
      <c r="M313" s="163"/>
      <c r="N313" s="163"/>
      <c r="O313" s="163">
        <v>2100</v>
      </c>
      <c r="P313" s="163" t="s">
        <v>2542</v>
      </c>
      <c r="Q313" s="163">
        <v>75</v>
      </c>
      <c r="R313" s="163"/>
      <c r="S313" s="163"/>
      <c r="T313" s="164" t="s">
        <v>2677</v>
      </c>
      <c r="U313" s="163"/>
      <c r="V313" s="163">
        <v>47</v>
      </c>
      <c r="W313" s="163" t="s">
        <v>2678</v>
      </c>
    </row>
    <row r="314" spans="1:23" ht="25.5" x14ac:dyDescent="0.25">
      <c r="A314" s="572"/>
      <c r="B314" s="57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4" t="s">
        <v>2679</v>
      </c>
      <c r="U314" s="163"/>
      <c r="V314" s="163">
        <v>570</v>
      </c>
      <c r="W314" s="163" t="s">
        <v>2577</v>
      </c>
    </row>
    <row r="315" spans="1:23" ht="25.5" x14ac:dyDescent="0.25">
      <c r="A315" s="572"/>
      <c r="B315" s="57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>
        <v>2040</v>
      </c>
      <c r="P315" s="163" t="s">
        <v>2542</v>
      </c>
      <c r="Q315" s="163">
        <v>72</v>
      </c>
      <c r="R315" s="163"/>
      <c r="S315" s="163"/>
      <c r="T315" s="164" t="s">
        <v>2680</v>
      </c>
      <c r="U315" s="163"/>
      <c r="V315" s="163">
        <v>40</v>
      </c>
      <c r="W315" s="163" t="s">
        <v>2678</v>
      </c>
    </row>
    <row r="316" spans="1:23" ht="25.5" x14ac:dyDescent="0.25">
      <c r="A316" s="572">
        <v>35</v>
      </c>
      <c r="B316" s="573" t="s">
        <v>2488</v>
      </c>
      <c r="C316" s="163"/>
      <c r="D316" s="163"/>
      <c r="E316" s="163"/>
      <c r="F316" s="163"/>
      <c r="G316" s="163"/>
      <c r="H316" s="163"/>
      <c r="I316" s="163"/>
      <c r="J316" s="163" t="s">
        <v>2681</v>
      </c>
      <c r="K316" s="163" t="s">
        <v>2376</v>
      </c>
      <c r="L316" s="163">
        <v>100</v>
      </c>
      <c r="M316" s="163" t="s">
        <v>1923</v>
      </c>
      <c r="N316" s="163"/>
      <c r="O316" s="163">
        <v>1100</v>
      </c>
      <c r="P316" s="163" t="s">
        <v>2542</v>
      </c>
      <c r="Q316" s="163">
        <v>35</v>
      </c>
      <c r="R316" s="163"/>
      <c r="S316" s="163"/>
      <c r="T316" s="164" t="s">
        <v>2682</v>
      </c>
      <c r="U316" s="163"/>
      <c r="V316" s="163">
        <v>30</v>
      </c>
      <c r="W316" s="163" t="s">
        <v>2678</v>
      </c>
    </row>
    <row r="317" spans="1:23" ht="25.5" x14ac:dyDescent="0.25">
      <c r="A317" s="572"/>
      <c r="B317" s="57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 t="s">
        <v>1923</v>
      </c>
      <c r="N317" s="163"/>
      <c r="O317" s="163">
        <v>1040</v>
      </c>
      <c r="P317" s="163" t="s">
        <v>2542</v>
      </c>
      <c r="Q317" s="163">
        <v>32</v>
      </c>
      <c r="R317" s="163"/>
      <c r="S317" s="163"/>
      <c r="T317" s="164" t="s">
        <v>2683</v>
      </c>
      <c r="U317" s="163"/>
      <c r="V317" s="163">
        <v>20</v>
      </c>
      <c r="W317" s="163" t="s">
        <v>2678</v>
      </c>
    </row>
    <row r="318" spans="1:23" ht="25.5" x14ac:dyDescent="0.25">
      <c r="A318" s="572"/>
      <c r="B318" s="57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 t="s">
        <v>1923</v>
      </c>
      <c r="N318" s="163">
        <v>2017</v>
      </c>
      <c r="O318" s="163">
        <v>100</v>
      </c>
      <c r="P318" s="163" t="s">
        <v>2684</v>
      </c>
      <c r="Q318" s="163"/>
      <c r="R318" s="163">
        <v>4</v>
      </c>
      <c r="S318" s="163"/>
      <c r="T318" s="164"/>
      <c r="U318" s="163"/>
      <c r="V318" s="163"/>
      <c r="W318" s="163"/>
    </row>
    <row r="319" spans="1:23" ht="25.5" x14ac:dyDescent="0.25">
      <c r="A319" s="572"/>
      <c r="B319" s="57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 t="s">
        <v>1923</v>
      </c>
      <c r="N319" s="163">
        <v>2017</v>
      </c>
      <c r="O319" s="163">
        <v>135</v>
      </c>
      <c r="P319" s="163" t="s">
        <v>2684</v>
      </c>
      <c r="Q319" s="163"/>
      <c r="R319" s="163">
        <v>5</v>
      </c>
      <c r="S319" s="163"/>
      <c r="T319" s="164"/>
      <c r="U319" s="163"/>
      <c r="V319" s="163"/>
      <c r="W319" s="163"/>
    </row>
    <row r="320" spans="1:23" ht="25.5" x14ac:dyDescent="0.25">
      <c r="A320" s="572"/>
      <c r="B320" s="57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4" t="s">
        <v>2679</v>
      </c>
      <c r="U320" s="163"/>
      <c r="V320" s="163">
        <v>570</v>
      </c>
      <c r="W320" s="163" t="s">
        <v>2577</v>
      </c>
    </row>
    <row r="321" spans="1:23" ht="25.5" x14ac:dyDescent="0.25">
      <c r="A321" s="572"/>
      <c r="B321" s="166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4" t="s">
        <v>2685</v>
      </c>
      <c r="U321" s="163"/>
      <c r="V321" s="163">
        <v>620</v>
      </c>
      <c r="W321" s="163" t="s">
        <v>2436</v>
      </c>
    </row>
    <row r="322" spans="1:23" ht="25.5" x14ac:dyDescent="0.25">
      <c r="A322" s="572">
        <v>36</v>
      </c>
      <c r="B322" s="573" t="s">
        <v>2475</v>
      </c>
      <c r="C322" s="163"/>
      <c r="D322" s="163"/>
      <c r="E322" s="163"/>
      <c r="F322" s="163"/>
      <c r="G322" s="163"/>
      <c r="H322" s="163"/>
      <c r="I322" s="163"/>
      <c r="J322" s="163" t="s">
        <v>1834</v>
      </c>
      <c r="K322" s="163" t="s">
        <v>2376</v>
      </c>
      <c r="L322" s="163">
        <v>160</v>
      </c>
      <c r="M322" s="163"/>
      <c r="N322" s="163"/>
      <c r="O322" s="163"/>
      <c r="P322" s="163"/>
      <c r="Q322" s="163"/>
      <c r="R322" s="163"/>
      <c r="S322" s="163"/>
      <c r="T322" s="164" t="s">
        <v>2518</v>
      </c>
      <c r="U322" s="163">
        <v>83</v>
      </c>
      <c r="V322" s="163">
        <v>760</v>
      </c>
      <c r="W322" s="163" t="s">
        <v>2393</v>
      </c>
    </row>
    <row r="323" spans="1:23" x14ac:dyDescent="0.25">
      <c r="A323" s="572"/>
      <c r="B323" s="57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4" t="s">
        <v>2686</v>
      </c>
      <c r="U323" s="163">
        <v>83</v>
      </c>
      <c r="V323" s="163">
        <v>200</v>
      </c>
      <c r="W323" s="163" t="s">
        <v>1939</v>
      </c>
    </row>
    <row r="324" spans="1:23" ht="25.5" x14ac:dyDescent="0.25">
      <c r="A324" s="572"/>
      <c r="B324" s="57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4" t="s">
        <v>2687</v>
      </c>
      <c r="U324" s="163"/>
      <c r="V324" s="163">
        <v>140</v>
      </c>
      <c r="W324" s="163" t="s">
        <v>2678</v>
      </c>
    </row>
    <row r="325" spans="1:23" ht="25.5" x14ac:dyDescent="0.25">
      <c r="A325" s="572"/>
      <c r="B325" s="57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4" t="s">
        <v>2688</v>
      </c>
      <c r="U325" s="163"/>
      <c r="V325" s="163">
        <v>280</v>
      </c>
      <c r="W325" s="163" t="s">
        <v>2689</v>
      </c>
    </row>
    <row r="326" spans="1:23" ht="25.5" x14ac:dyDescent="0.25">
      <c r="A326" s="572"/>
      <c r="B326" s="57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>
        <v>140</v>
      </c>
      <c r="P326" s="163" t="s">
        <v>2684</v>
      </c>
      <c r="Q326" s="163">
        <v>5</v>
      </c>
      <c r="R326" s="163"/>
      <c r="S326" s="163">
        <v>5</v>
      </c>
      <c r="T326" s="164" t="s">
        <v>2690</v>
      </c>
      <c r="U326" s="163"/>
      <c r="V326" s="163"/>
      <c r="W326" s="163"/>
    </row>
    <row r="327" spans="1:23" x14ac:dyDescent="0.25">
      <c r="A327" s="165">
        <v>37</v>
      </c>
      <c r="B327" s="166" t="s">
        <v>2374</v>
      </c>
      <c r="C327" s="163"/>
      <c r="D327" s="163"/>
      <c r="E327" s="163"/>
      <c r="F327" s="163"/>
      <c r="G327" s="163"/>
      <c r="H327" s="163"/>
      <c r="I327" s="163"/>
      <c r="J327" s="163" t="s">
        <v>1738</v>
      </c>
      <c r="K327" s="163" t="s">
        <v>2483</v>
      </c>
      <c r="L327" s="163" t="s">
        <v>25</v>
      </c>
      <c r="M327" s="163"/>
      <c r="N327" s="163"/>
      <c r="O327" s="163"/>
      <c r="P327" s="163"/>
      <c r="Q327" s="163"/>
      <c r="R327" s="163"/>
      <c r="S327" s="163"/>
      <c r="T327" s="164"/>
      <c r="U327" s="163"/>
      <c r="V327" s="163"/>
      <c r="W327" s="163"/>
    </row>
    <row r="328" spans="1:23" ht="25.5" x14ac:dyDescent="0.25">
      <c r="A328" s="572">
        <v>38</v>
      </c>
      <c r="B328" s="573" t="s">
        <v>2475</v>
      </c>
      <c r="C328" s="163"/>
      <c r="D328" s="163"/>
      <c r="E328" s="163"/>
      <c r="F328" s="163"/>
      <c r="G328" s="163"/>
      <c r="H328" s="163"/>
      <c r="I328" s="163"/>
      <c r="J328" s="163" t="s">
        <v>2042</v>
      </c>
      <c r="K328" s="163" t="s">
        <v>2376</v>
      </c>
      <c r="L328" s="163">
        <v>250</v>
      </c>
      <c r="M328" s="163"/>
      <c r="N328" s="163"/>
      <c r="O328" s="163">
        <v>540</v>
      </c>
      <c r="P328" s="163" t="s">
        <v>2542</v>
      </c>
      <c r="Q328" s="163">
        <v>14</v>
      </c>
      <c r="R328" s="163"/>
      <c r="S328" s="163">
        <v>14</v>
      </c>
      <c r="T328" s="164" t="s">
        <v>2691</v>
      </c>
      <c r="U328" s="163">
        <v>70</v>
      </c>
      <c r="V328" s="163">
        <v>20</v>
      </c>
      <c r="W328" s="163" t="s">
        <v>2678</v>
      </c>
    </row>
    <row r="329" spans="1:23" x14ac:dyDescent="0.25">
      <c r="A329" s="572"/>
      <c r="B329" s="57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4" t="s">
        <v>2649</v>
      </c>
      <c r="U329" s="163"/>
      <c r="V329" s="163">
        <v>250</v>
      </c>
      <c r="W329" s="163" t="s">
        <v>2438</v>
      </c>
    </row>
    <row r="330" spans="1:23" ht="25.5" x14ac:dyDescent="0.25">
      <c r="A330" s="572"/>
      <c r="B330" s="57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4" t="s">
        <v>2692</v>
      </c>
      <c r="U330" s="163">
        <v>70</v>
      </c>
      <c r="V330" s="163">
        <v>120</v>
      </c>
      <c r="W330" s="163" t="s">
        <v>2693</v>
      </c>
    </row>
    <row r="331" spans="1:23" ht="25.5" x14ac:dyDescent="0.25">
      <c r="A331" s="572"/>
      <c r="B331" s="57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4" t="s">
        <v>2694</v>
      </c>
      <c r="U331" s="163">
        <v>70</v>
      </c>
      <c r="V331" s="163">
        <v>110</v>
      </c>
      <c r="W331" s="163" t="s">
        <v>2693</v>
      </c>
    </row>
    <row r="332" spans="1:23" ht="25.5" x14ac:dyDescent="0.25">
      <c r="A332" s="572"/>
      <c r="B332" s="57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4" t="s">
        <v>2695</v>
      </c>
      <c r="U332" s="163">
        <v>70</v>
      </c>
      <c r="V332" s="163">
        <v>110</v>
      </c>
      <c r="W332" s="163" t="s">
        <v>2693</v>
      </c>
    </row>
    <row r="333" spans="1:23" ht="25.5" x14ac:dyDescent="0.25">
      <c r="A333" s="572"/>
      <c r="B333" s="57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4" t="s">
        <v>2696</v>
      </c>
      <c r="U333" s="163">
        <v>70</v>
      </c>
      <c r="V333" s="163">
        <v>110</v>
      </c>
      <c r="W333" s="163" t="s">
        <v>2697</v>
      </c>
    </row>
    <row r="334" spans="1:23" ht="25.5" x14ac:dyDescent="0.25">
      <c r="A334" s="572"/>
      <c r="B334" s="57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4" t="s">
        <v>2698</v>
      </c>
      <c r="U334" s="163"/>
      <c r="V334" s="163">
        <v>370</v>
      </c>
      <c r="W334" s="163" t="s">
        <v>2438</v>
      </c>
    </row>
    <row r="335" spans="1:23" x14ac:dyDescent="0.25">
      <c r="A335" s="572">
        <v>39</v>
      </c>
      <c r="B335" s="573" t="s">
        <v>2533</v>
      </c>
      <c r="C335" s="163"/>
      <c r="D335" s="163"/>
      <c r="E335" s="163"/>
      <c r="F335" s="163"/>
      <c r="G335" s="163"/>
      <c r="H335" s="163"/>
      <c r="I335" s="163"/>
      <c r="J335" s="163" t="s">
        <v>2177</v>
      </c>
      <c r="K335" s="163" t="s">
        <v>2376</v>
      </c>
      <c r="L335" s="163">
        <v>400</v>
      </c>
      <c r="M335" s="163"/>
      <c r="N335" s="163"/>
      <c r="O335" s="163"/>
      <c r="P335" s="163"/>
      <c r="Q335" s="163"/>
      <c r="R335" s="163"/>
      <c r="S335" s="163"/>
      <c r="T335" s="164" t="s">
        <v>2699</v>
      </c>
      <c r="U335" s="163">
        <v>70</v>
      </c>
      <c r="V335" s="163">
        <v>580</v>
      </c>
      <c r="W335" s="163" t="s">
        <v>1939</v>
      </c>
    </row>
    <row r="336" spans="1:23" ht="25.5" x14ac:dyDescent="0.25">
      <c r="A336" s="572"/>
      <c r="B336" s="57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4" t="s">
        <v>2700</v>
      </c>
      <c r="U336" s="163">
        <v>70</v>
      </c>
      <c r="V336" s="163">
        <v>180</v>
      </c>
      <c r="W336" s="163" t="s">
        <v>1939</v>
      </c>
    </row>
    <row r="337" spans="1:23" x14ac:dyDescent="0.25">
      <c r="A337" s="572">
        <v>40</v>
      </c>
      <c r="B337" s="573" t="s">
        <v>2394</v>
      </c>
      <c r="C337" s="574"/>
      <c r="D337" s="574"/>
      <c r="E337" s="574"/>
      <c r="F337" s="574"/>
      <c r="G337" s="574"/>
      <c r="H337" s="574"/>
      <c r="I337" s="574"/>
      <c r="J337" s="574" t="s">
        <v>1914</v>
      </c>
      <c r="K337" s="574" t="s">
        <v>2495</v>
      </c>
      <c r="L337" s="574" t="s">
        <v>2701</v>
      </c>
      <c r="M337" s="574" t="s">
        <v>1914</v>
      </c>
      <c r="N337" s="574">
        <v>2005</v>
      </c>
      <c r="O337" s="574">
        <v>1400</v>
      </c>
      <c r="P337" s="574" t="s">
        <v>2542</v>
      </c>
      <c r="Q337" s="574">
        <v>39</v>
      </c>
      <c r="R337" s="574"/>
      <c r="S337" s="574">
        <v>11</v>
      </c>
      <c r="T337" s="576" t="s">
        <v>2702</v>
      </c>
      <c r="U337" s="574">
        <v>80</v>
      </c>
      <c r="V337" s="574">
        <v>80</v>
      </c>
      <c r="W337" s="163" t="s">
        <v>2509</v>
      </c>
    </row>
    <row r="338" spans="1:23" x14ac:dyDescent="0.25">
      <c r="A338" s="572"/>
      <c r="B338" s="573"/>
      <c r="C338" s="574"/>
      <c r="D338" s="574"/>
      <c r="E338" s="574"/>
      <c r="F338" s="574"/>
      <c r="G338" s="574"/>
      <c r="H338" s="574"/>
      <c r="I338" s="574"/>
      <c r="J338" s="574"/>
      <c r="K338" s="574"/>
      <c r="L338" s="574"/>
      <c r="M338" s="574"/>
      <c r="N338" s="574"/>
      <c r="O338" s="574"/>
      <c r="P338" s="574"/>
      <c r="Q338" s="574"/>
      <c r="R338" s="574"/>
      <c r="S338" s="574"/>
      <c r="T338" s="576"/>
      <c r="U338" s="574"/>
      <c r="V338" s="574"/>
      <c r="W338" s="163" t="s">
        <v>2405</v>
      </c>
    </row>
    <row r="339" spans="1:23" x14ac:dyDescent="0.25">
      <c r="A339" s="572"/>
      <c r="B339" s="573"/>
      <c r="C339" s="574"/>
      <c r="D339" s="574"/>
      <c r="E339" s="574"/>
      <c r="F339" s="574"/>
      <c r="G339" s="574"/>
      <c r="H339" s="574"/>
      <c r="I339" s="574"/>
      <c r="J339" s="574"/>
      <c r="K339" s="574"/>
      <c r="L339" s="574"/>
      <c r="M339" s="574"/>
      <c r="N339" s="574"/>
      <c r="O339" s="574"/>
      <c r="P339" s="574"/>
      <c r="Q339" s="574"/>
      <c r="R339" s="574"/>
      <c r="S339" s="574"/>
      <c r="T339" s="576" t="s">
        <v>2703</v>
      </c>
      <c r="U339" s="574">
        <v>80</v>
      </c>
      <c r="V339" s="574">
        <v>120</v>
      </c>
      <c r="W339" s="163" t="s">
        <v>2443</v>
      </c>
    </row>
    <row r="340" spans="1:23" x14ac:dyDescent="0.25">
      <c r="A340" s="572"/>
      <c r="B340" s="573"/>
      <c r="C340" s="574"/>
      <c r="D340" s="574"/>
      <c r="E340" s="574"/>
      <c r="F340" s="574"/>
      <c r="G340" s="574"/>
      <c r="H340" s="574"/>
      <c r="I340" s="574"/>
      <c r="J340" s="574"/>
      <c r="K340" s="574"/>
      <c r="L340" s="574"/>
      <c r="M340" s="574"/>
      <c r="N340" s="574"/>
      <c r="O340" s="574"/>
      <c r="P340" s="574"/>
      <c r="Q340" s="574"/>
      <c r="R340" s="574"/>
      <c r="S340" s="574"/>
      <c r="T340" s="576"/>
      <c r="U340" s="574"/>
      <c r="V340" s="574"/>
      <c r="W340" s="163" t="s">
        <v>2387</v>
      </c>
    </row>
    <row r="341" spans="1:23" x14ac:dyDescent="0.25">
      <c r="A341" s="572"/>
      <c r="B341" s="573"/>
      <c r="C341" s="574"/>
      <c r="D341" s="574"/>
      <c r="E341" s="574"/>
      <c r="F341" s="574"/>
      <c r="G341" s="574"/>
      <c r="H341" s="574"/>
      <c r="I341" s="574"/>
      <c r="J341" s="574"/>
      <c r="K341" s="574"/>
      <c r="L341" s="574"/>
      <c r="M341" s="574"/>
      <c r="N341" s="574"/>
      <c r="O341" s="574"/>
      <c r="P341" s="574"/>
      <c r="Q341" s="574"/>
      <c r="R341" s="574"/>
      <c r="S341" s="574"/>
      <c r="T341" s="576" t="s">
        <v>2704</v>
      </c>
      <c r="U341" s="574">
        <v>80</v>
      </c>
      <c r="V341" s="574">
        <v>180</v>
      </c>
      <c r="W341" s="163" t="s">
        <v>2443</v>
      </c>
    </row>
    <row r="342" spans="1:23" x14ac:dyDescent="0.25">
      <c r="A342" s="572"/>
      <c r="B342" s="573"/>
      <c r="C342" s="574"/>
      <c r="D342" s="574"/>
      <c r="E342" s="574"/>
      <c r="F342" s="574"/>
      <c r="G342" s="574"/>
      <c r="H342" s="574"/>
      <c r="I342" s="574"/>
      <c r="J342" s="574"/>
      <c r="K342" s="574"/>
      <c r="L342" s="574"/>
      <c r="M342" s="574"/>
      <c r="N342" s="574"/>
      <c r="O342" s="574"/>
      <c r="P342" s="574"/>
      <c r="Q342" s="574"/>
      <c r="R342" s="574"/>
      <c r="S342" s="574"/>
      <c r="T342" s="576"/>
      <c r="U342" s="574"/>
      <c r="V342" s="574"/>
      <c r="W342" s="163" t="s">
        <v>2387</v>
      </c>
    </row>
    <row r="343" spans="1:23" x14ac:dyDescent="0.25">
      <c r="A343" s="572"/>
      <c r="B343" s="573"/>
      <c r="C343" s="574"/>
      <c r="D343" s="574"/>
      <c r="E343" s="574"/>
      <c r="F343" s="574"/>
      <c r="G343" s="574"/>
      <c r="H343" s="574"/>
      <c r="I343" s="574"/>
      <c r="J343" s="574"/>
      <c r="K343" s="574"/>
      <c r="L343" s="574"/>
      <c r="M343" s="574"/>
      <c r="N343" s="574"/>
      <c r="O343" s="574"/>
      <c r="P343" s="574"/>
      <c r="Q343" s="574"/>
      <c r="R343" s="574"/>
      <c r="S343" s="574"/>
      <c r="T343" s="576" t="s">
        <v>2705</v>
      </c>
      <c r="U343" s="574">
        <v>80</v>
      </c>
      <c r="V343" s="574">
        <v>50</v>
      </c>
      <c r="W343" s="163" t="s">
        <v>2509</v>
      </c>
    </row>
    <row r="344" spans="1:23" x14ac:dyDescent="0.25">
      <c r="A344" s="572"/>
      <c r="B344" s="573"/>
      <c r="C344" s="574"/>
      <c r="D344" s="574"/>
      <c r="E344" s="574"/>
      <c r="F344" s="574"/>
      <c r="G344" s="574"/>
      <c r="H344" s="574"/>
      <c r="I344" s="574"/>
      <c r="J344" s="574"/>
      <c r="K344" s="574"/>
      <c r="L344" s="574"/>
      <c r="M344" s="574"/>
      <c r="N344" s="574"/>
      <c r="O344" s="574"/>
      <c r="P344" s="574"/>
      <c r="Q344" s="574"/>
      <c r="R344" s="574"/>
      <c r="S344" s="574"/>
      <c r="T344" s="576"/>
      <c r="U344" s="574"/>
      <c r="V344" s="574"/>
      <c r="W344" s="163" t="s">
        <v>2405</v>
      </c>
    </row>
    <row r="345" spans="1:23" x14ac:dyDescent="0.25">
      <c r="A345" s="572"/>
      <c r="B345" s="573"/>
      <c r="C345" s="574"/>
      <c r="D345" s="574"/>
      <c r="E345" s="574"/>
      <c r="F345" s="574"/>
      <c r="G345" s="574"/>
      <c r="H345" s="574"/>
      <c r="I345" s="574"/>
      <c r="J345" s="574"/>
      <c r="K345" s="574"/>
      <c r="L345" s="574"/>
      <c r="M345" s="574"/>
      <c r="N345" s="574"/>
      <c r="O345" s="574"/>
      <c r="P345" s="574"/>
      <c r="Q345" s="574"/>
      <c r="R345" s="574"/>
      <c r="S345" s="574"/>
      <c r="T345" s="576" t="s">
        <v>2706</v>
      </c>
      <c r="U345" s="574">
        <v>82</v>
      </c>
      <c r="V345" s="574">
        <v>120</v>
      </c>
      <c r="W345" s="163" t="s">
        <v>2443</v>
      </c>
    </row>
    <row r="346" spans="1:23" x14ac:dyDescent="0.25">
      <c r="A346" s="572"/>
      <c r="B346" s="573"/>
      <c r="C346" s="574"/>
      <c r="D346" s="574"/>
      <c r="E346" s="574"/>
      <c r="F346" s="574"/>
      <c r="G346" s="574"/>
      <c r="H346" s="574"/>
      <c r="I346" s="574"/>
      <c r="J346" s="574"/>
      <c r="K346" s="574"/>
      <c r="L346" s="574"/>
      <c r="M346" s="574"/>
      <c r="N346" s="574"/>
      <c r="O346" s="574"/>
      <c r="P346" s="574"/>
      <c r="Q346" s="574"/>
      <c r="R346" s="574"/>
      <c r="S346" s="574"/>
      <c r="T346" s="576"/>
      <c r="U346" s="574"/>
      <c r="V346" s="574"/>
      <c r="W346" s="163" t="s">
        <v>2465</v>
      </c>
    </row>
    <row r="347" spans="1:23" x14ac:dyDescent="0.25">
      <c r="A347" s="572"/>
      <c r="B347" s="573"/>
      <c r="C347" s="574"/>
      <c r="D347" s="574"/>
      <c r="E347" s="574"/>
      <c r="F347" s="574"/>
      <c r="G347" s="574"/>
      <c r="H347" s="574"/>
      <c r="I347" s="574"/>
      <c r="J347" s="574"/>
      <c r="K347" s="574"/>
      <c r="L347" s="574"/>
      <c r="M347" s="574"/>
      <c r="N347" s="574"/>
      <c r="O347" s="574"/>
      <c r="P347" s="574"/>
      <c r="Q347" s="574"/>
      <c r="R347" s="574"/>
      <c r="S347" s="574"/>
      <c r="T347" s="576" t="s">
        <v>2707</v>
      </c>
      <c r="U347" s="574">
        <v>82</v>
      </c>
      <c r="V347" s="574">
        <v>320</v>
      </c>
      <c r="W347" s="163" t="s">
        <v>2447</v>
      </c>
    </row>
    <row r="348" spans="1:23" x14ac:dyDescent="0.25">
      <c r="A348" s="572"/>
      <c r="B348" s="573"/>
      <c r="C348" s="574"/>
      <c r="D348" s="574"/>
      <c r="E348" s="574"/>
      <c r="F348" s="574"/>
      <c r="G348" s="574"/>
      <c r="H348" s="574"/>
      <c r="I348" s="574"/>
      <c r="J348" s="574"/>
      <c r="K348" s="574"/>
      <c r="L348" s="574"/>
      <c r="M348" s="574"/>
      <c r="N348" s="574"/>
      <c r="O348" s="574"/>
      <c r="P348" s="574"/>
      <c r="Q348" s="574"/>
      <c r="R348" s="574"/>
      <c r="S348" s="574"/>
      <c r="T348" s="576"/>
      <c r="U348" s="574"/>
      <c r="V348" s="574"/>
      <c r="W348" s="163" t="s">
        <v>2387</v>
      </c>
    </row>
    <row r="349" spans="1:23" x14ac:dyDescent="0.25">
      <c r="A349" s="572"/>
      <c r="B349" s="573"/>
      <c r="C349" s="574"/>
      <c r="D349" s="574"/>
      <c r="E349" s="574"/>
      <c r="F349" s="574"/>
      <c r="G349" s="574"/>
      <c r="H349" s="574"/>
      <c r="I349" s="574"/>
      <c r="J349" s="574"/>
      <c r="K349" s="574"/>
      <c r="L349" s="574"/>
      <c r="M349" s="574"/>
      <c r="N349" s="574"/>
      <c r="O349" s="574"/>
      <c r="P349" s="574"/>
      <c r="Q349" s="574"/>
      <c r="R349" s="574"/>
      <c r="S349" s="574"/>
      <c r="T349" s="576" t="s">
        <v>2708</v>
      </c>
      <c r="U349" s="574">
        <v>82</v>
      </c>
      <c r="V349" s="574">
        <v>120</v>
      </c>
      <c r="W349" s="163" t="s">
        <v>2443</v>
      </c>
    </row>
    <row r="350" spans="1:23" x14ac:dyDescent="0.25">
      <c r="A350" s="572"/>
      <c r="B350" s="573"/>
      <c r="C350" s="574"/>
      <c r="D350" s="574"/>
      <c r="E350" s="574"/>
      <c r="F350" s="574"/>
      <c r="G350" s="574"/>
      <c r="H350" s="574"/>
      <c r="I350" s="574"/>
      <c r="J350" s="574"/>
      <c r="K350" s="574"/>
      <c r="L350" s="574"/>
      <c r="M350" s="574"/>
      <c r="N350" s="574"/>
      <c r="O350" s="574"/>
      <c r="P350" s="574"/>
      <c r="Q350" s="574"/>
      <c r="R350" s="574"/>
      <c r="S350" s="574"/>
      <c r="T350" s="576"/>
      <c r="U350" s="574"/>
      <c r="V350" s="574"/>
      <c r="W350" s="163" t="s">
        <v>2465</v>
      </c>
    </row>
    <row r="351" spans="1:23" x14ac:dyDescent="0.25">
      <c r="A351" s="572"/>
      <c r="B351" s="573"/>
      <c r="C351" s="574"/>
      <c r="D351" s="574"/>
      <c r="E351" s="574"/>
      <c r="F351" s="574"/>
      <c r="G351" s="574"/>
      <c r="H351" s="574"/>
      <c r="I351" s="574"/>
      <c r="J351" s="574"/>
      <c r="K351" s="574"/>
      <c r="L351" s="574"/>
      <c r="M351" s="574"/>
      <c r="N351" s="574"/>
      <c r="O351" s="574"/>
      <c r="P351" s="574"/>
      <c r="Q351" s="574"/>
      <c r="R351" s="574"/>
      <c r="S351" s="574"/>
      <c r="T351" s="576" t="s">
        <v>2709</v>
      </c>
      <c r="U351" s="574">
        <v>80</v>
      </c>
      <c r="V351" s="574">
        <v>150</v>
      </c>
      <c r="W351" s="163" t="s">
        <v>2447</v>
      </c>
    </row>
    <row r="352" spans="1:23" x14ac:dyDescent="0.25">
      <c r="A352" s="572"/>
      <c r="B352" s="573"/>
      <c r="C352" s="574"/>
      <c r="D352" s="574"/>
      <c r="E352" s="574"/>
      <c r="F352" s="574"/>
      <c r="G352" s="574"/>
      <c r="H352" s="574"/>
      <c r="I352" s="574"/>
      <c r="J352" s="574"/>
      <c r="K352" s="574"/>
      <c r="L352" s="574"/>
      <c r="M352" s="574"/>
      <c r="N352" s="574"/>
      <c r="O352" s="574"/>
      <c r="P352" s="574"/>
      <c r="Q352" s="574"/>
      <c r="R352" s="574"/>
      <c r="S352" s="574"/>
      <c r="T352" s="576"/>
      <c r="U352" s="574"/>
      <c r="V352" s="574"/>
      <c r="W352" s="163" t="s">
        <v>2387</v>
      </c>
    </row>
    <row r="353" spans="1:23" x14ac:dyDescent="0.25">
      <c r="A353" s="572"/>
      <c r="B353" s="57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4" t="s">
        <v>2710</v>
      </c>
      <c r="U353" s="163">
        <v>81</v>
      </c>
      <c r="V353" s="163">
        <v>50</v>
      </c>
      <c r="W353" s="163"/>
    </row>
    <row r="354" spans="1:23" x14ac:dyDescent="0.25">
      <c r="A354" s="572"/>
      <c r="B354" s="573"/>
      <c r="C354" s="574"/>
      <c r="D354" s="574"/>
      <c r="E354" s="574"/>
      <c r="F354" s="574"/>
      <c r="G354" s="574"/>
      <c r="H354" s="574"/>
      <c r="I354" s="574"/>
      <c r="J354" s="574"/>
      <c r="K354" s="574"/>
      <c r="L354" s="574"/>
      <c r="M354" s="574"/>
      <c r="N354" s="574"/>
      <c r="O354" s="574"/>
      <c r="P354" s="574"/>
      <c r="Q354" s="574"/>
      <c r="R354" s="574"/>
      <c r="S354" s="574"/>
      <c r="T354" s="576" t="s">
        <v>2711</v>
      </c>
      <c r="U354" s="574">
        <v>82</v>
      </c>
      <c r="V354" s="574">
        <v>200</v>
      </c>
      <c r="W354" s="163" t="s">
        <v>2511</v>
      </c>
    </row>
    <row r="355" spans="1:23" x14ac:dyDescent="0.25">
      <c r="A355" s="572"/>
      <c r="B355" s="573"/>
      <c r="C355" s="574"/>
      <c r="D355" s="574"/>
      <c r="E355" s="574"/>
      <c r="F355" s="574"/>
      <c r="G355" s="574"/>
      <c r="H355" s="574"/>
      <c r="I355" s="574"/>
      <c r="J355" s="574"/>
      <c r="K355" s="574"/>
      <c r="L355" s="574"/>
      <c r="M355" s="574"/>
      <c r="N355" s="574"/>
      <c r="O355" s="574"/>
      <c r="P355" s="574"/>
      <c r="Q355" s="574"/>
      <c r="R355" s="574"/>
      <c r="S355" s="574"/>
      <c r="T355" s="576"/>
      <c r="U355" s="574"/>
      <c r="V355" s="574"/>
      <c r="W355" s="163" t="s">
        <v>2465</v>
      </c>
    </row>
    <row r="356" spans="1:23" x14ac:dyDescent="0.25">
      <c r="A356" s="572"/>
      <c r="B356" s="573"/>
      <c r="C356" s="574"/>
      <c r="D356" s="574"/>
      <c r="E356" s="574"/>
      <c r="F356" s="574"/>
      <c r="G356" s="574"/>
      <c r="H356" s="574"/>
      <c r="I356" s="574"/>
      <c r="J356" s="574"/>
      <c r="K356" s="574"/>
      <c r="L356" s="574"/>
      <c r="M356" s="574"/>
      <c r="N356" s="574"/>
      <c r="O356" s="574"/>
      <c r="P356" s="574"/>
      <c r="Q356" s="574"/>
      <c r="R356" s="574"/>
      <c r="S356" s="574"/>
      <c r="T356" s="576" t="s">
        <v>2712</v>
      </c>
      <c r="U356" s="574">
        <v>82</v>
      </c>
      <c r="V356" s="574">
        <v>180</v>
      </c>
      <c r="W356" s="163" t="s">
        <v>2511</v>
      </c>
    </row>
    <row r="357" spans="1:23" x14ac:dyDescent="0.25">
      <c r="A357" s="572"/>
      <c r="B357" s="573"/>
      <c r="C357" s="574"/>
      <c r="D357" s="574"/>
      <c r="E357" s="574"/>
      <c r="F357" s="574"/>
      <c r="G357" s="574"/>
      <c r="H357" s="574"/>
      <c r="I357" s="574"/>
      <c r="J357" s="574"/>
      <c r="K357" s="574"/>
      <c r="L357" s="574"/>
      <c r="M357" s="574"/>
      <c r="N357" s="574"/>
      <c r="O357" s="574"/>
      <c r="P357" s="574"/>
      <c r="Q357" s="574"/>
      <c r="R357" s="574"/>
      <c r="S357" s="574"/>
      <c r="T357" s="576"/>
      <c r="U357" s="574"/>
      <c r="V357" s="574"/>
      <c r="W357" s="163" t="s">
        <v>2380</v>
      </c>
    </row>
    <row r="358" spans="1:23" x14ac:dyDescent="0.25">
      <c r="A358" s="572"/>
      <c r="B358" s="573"/>
      <c r="C358" s="574"/>
      <c r="D358" s="574"/>
      <c r="E358" s="574"/>
      <c r="F358" s="574"/>
      <c r="G358" s="574"/>
      <c r="H358" s="574"/>
      <c r="I358" s="574"/>
      <c r="J358" s="574"/>
      <c r="K358" s="574"/>
      <c r="L358" s="574"/>
      <c r="M358" s="574"/>
      <c r="N358" s="574"/>
      <c r="O358" s="574"/>
      <c r="P358" s="574"/>
      <c r="Q358" s="574"/>
      <c r="R358" s="574"/>
      <c r="S358" s="574"/>
      <c r="T358" s="576" t="s">
        <v>2713</v>
      </c>
      <c r="U358" s="574">
        <v>82</v>
      </c>
      <c r="V358" s="574">
        <v>230</v>
      </c>
      <c r="W358" s="163" t="s">
        <v>2561</v>
      </c>
    </row>
    <row r="359" spans="1:23" x14ac:dyDescent="0.25">
      <c r="A359" s="572"/>
      <c r="B359" s="573"/>
      <c r="C359" s="574"/>
      <c r="D359" s="574"/>
      <c r="E359" s="574"/>
      <c r="F359" s="574"/>
      <c r="G359" s="574"/>
      <c r="H359" s="574"/>
      <c r="I359" s="574"/>
      <c r="J359" s="574"/>
      <c r="K359" s="574"/>
      <c r="L359" s="574"/>
      <c r="M359" s="574"/>
      <c r="N359" s="574"/>
      <c r="O359" s="574"/>
      <c r="P359" s="574"/>
      <c r="Q359" s="574"/>
      <c r="R359" s="574"/>
      <c r="S359" s="574"/>
      <c r="T359" s="576"/>
      <c r="U359" s="574"/>
      <c r="V359" s="574"/>
      <c r="W359" s="163" t="s">
        <v>2562</v>
      </c>
    </row>
    <row r="360" spans="1:23" ht="25.5" x14ac:dyDescent="0.25">
      <c r="A360" s="572"/>
      <c r="B360" s="166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4" t="s">
        <v>2714</v>
      </c>
      <c r="U360" s="163">
        <v>80</v>
      </c>
      <c r="V360" s="163">
        <v>440</v>
      </c>
      <c r="W360" s="163" t="s">
        <v>2436</v>
      </c>
    </row>
    <row r="361" spans="1:23" ht="25.5" x14ac:dyDescent="0.25">
      <c r="A361" s="572">
        <v>41</v>
      </c>
      <c r="B361" s="573" t="s">
        <v>2475</v>
      </c>
      <c r="C361" s="163"/>
      <c r="D361" s="163"/>
      <c r="E361" s="163"/>
      <c r="F361" s="163"/>
      <c r="G361" s="163"/>
      <c r="H361" s="163"/>
      <c r="I361" s="163"/>
      <c r="J361" s="163" t="s">
        <v>2715</v>
      </c>
      <c r="K361" s="163" t="s">
        <v>2376</v>
      </c>
      <c r="L361" s="163" t="s">
        <v>25</v>
      </c>
      <c r="M361" s="163"/>
      <c r="N361" s="163"/>
      <c r="O361" s="163"/>
      <c r="P361" s="163"/>
      <c r="Q361" s="163"/>
      <c r="R361" s="163"/>
      <c r="S361" s="163"/>
      <c r="T361" s="164" t="s">
        <v>2698</v>
      </c>
      <c r="U361" s="163"/>
      <c r="V361" s="163">
        <v>370</v>
      </c>
      <c r="W361" s="163" t="s">
        <v>2438</v>
      </c>
    </row>
    <row r="362" spans="1:23" ht="25.5" x14ac:dyDescent="0.25">
      <c r="A362" s="572"/>
      <c r="B362" s="57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4" t="s">
        <v>2613</v>
      </c>
      <c r="U362" s="163">
        <v>76</v>
      </c>
      <c r="V362" s="163">
        <v>180</v>
      </c>
      <c r="W362" s="163" t="s">
        <v>2577</v>
      </c>
    </row>
    <row r="363" spans="1:23" ht="25.5" x14ac:dyDescent="0.25">
      <c r="A363" s="572">
        <v>42</v>
      </c>
      <c r="B363" s="573" t="s">
        <v>2488</v>
      </c>
      <c r="C363" s="163"/>
      <c r="D363" s="163"/>
      <c r="E363" s="163"/>
      <c r="F363" s="163"/>
      <c r="G363" s="163"/>
      <c r="H363" s="163"/>
      <c r="I363" s="163"/>
      <c r="J363" s="163" t="s">
        <v>2716</v>
      </c>
      <c r="K363" s="163" t="s">
        <v>2455</v>
      </c>
      <c r="L363" s="163" t="s">
        <v>2717</v>
      </c>
      <c r="M363" s="163"/>
      <c r="N363" s="163"/>
      <c r="O363" s="163"/>
      <c r="P363" s="163"/>
      <c r="Q363" s="163"/>
      <c r="R363" s="163"/>
      <c r="S363" s="163"/>
      <c r="T363" s="164" t="s">
        <v>2718</v>
      </c>
      <c r="U363" s="163">
        <v>94</v>
      </c>
      <c r="V363" s="163">
        <v>90</v>
      </c>
      <c r="W363" s="163" t="s">
        <v>2436</v>
      </c>
    </row>
    <row r="364" spans="1:23" ht="25.5" x14ac:dyDescent="0.25">
      <c r="A364" s="572"/>
      <c r="B364" s="57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4" t="s">
        <v>2718</v>
      </c>
      <c r="U364" s="163">
        <v>94</v>
      </c>
      <c r="V364" s="163">
        <v>90</v>
      </c>
      <c r="W364" s="163" t="s">
        <v>2436</v>
      </c>
    </row>
    <row r="365" spans="1:23" ht="25.5" x14ac:dyDescent="0.25">
      <c r="A365" s="572"/>
      <c r="B365" s="57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4" t="s">
        <v>2719</v>
      </c>
      <c r="U365" s="163">
        <v>94</v>
      </c>
      <c r="V365" s="163">
        <v>110</v>
      </c>
      <c r="W365" s="163" t="s">
        <v>2436</v>
      </c>
    </row>
    <row r="366" spans="1:23" ht="25.5" x14ac:dyDescent="0.25">
      <c r="A366" s="572"/>
      <c r="B366" s="57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4" t="s">
        <v>2720</v>
      </c>
      <c r="U366" s="163">
        <v>94</v>
      </c>
      <c r="V366" s="163">
        <v>110</v>
      </c>
      <c r="W366" s="163" t="s">
        <v>2436</v>
      </c>
    </row>
    <row r="367" spans="1:23" ht="25.5" x14ac:dyDescent="0.25">
      <c r="A367" s="572">
        <v>43</v>
      </c>
      <c r="B367" s="573" t="s">
        <v>2488</v>
      </c>
      <c r="C367" s="163"/>
      <c r="D367" s="163"/>
      <c r="E367" s="163"/>
      <c r="F367" s="163"/>
      <c r="G367" s="163"/>
      <c r="H367" s="163"/>
      <c r="I367" s="163"/>
      <c r="J367" s="163" t="s">
        <v>1716</v>
      </c>
      <c r="K367" s="163" t="s">
        <v>2376</v>
      </c>
      <c r="L367" s="163">
        <v>320</v>
      </c>
      <c r="M367" s="163"/>
      <c r="N367" s="163"/>
      <c r="O367" s="163">
        <v>140</v>
      </c>
      <c r="P367" s="163" t="s">
        <v>2721</v>
      </c>
      <c r="Q367" s="163">
        <v>7</v>
      </c>
      <c r="R367" s="163"/>
      <c r="S367" s="163">
        <v>7</v>
      </c>
      <c r="T367" s="164" t="s">
        <v>2722</v>
      </c>
      <c r="U367" s="163"/>
      <c r="V367" s="163"/>
      <c r="W367" s="163"/>
    </row>
    <row r="368" spans="1:23" x14ac:dyDescent="0.25">
      <c r="A368" s="572"/>
      <c r="B368" s="573"/>
      <c r="C368" s="574"/>
      <c r="D368" s="574"/>
      <c r="E368" s="574"/>
      <c r="F368" s="574"/>
      <c r="G368" s="574"/>
      <c r="H368" s="574"/>
      <c r="I368" s="574"/>
      <c r="J368" s="574"/>
      <c r="K368" s="574"/>
      <c r="L368" s="574"/>
      <c r="M368" s="574"/>
      <c r="N368" s="574"/>
      <c r="O368" s="574"/>
      <c r="P368" s="574"/>
      <c r="Q368" s="574"/>
      <c r="R368" s="574"/>
      <c r="S368" s="574"/>
      <c r="T368" s="576" t="s">
        <v>2723</v>
      </c>
      <c r="U368" s="574">
        <v>58</v>
      </c>
      <c r="V368" s="574">
        <v>304</v>
      </c>
      <c r="W368" s="163" t="s">
        <v>2379</v>
      </c>
    </row>
    <row r="369" spans="1:23" x14ac:dyDescent="0.25">
      <c r="A369" s="572"/>
      <c r="B369" s="573"/>
      <c r="C369" s="574"/>
      <c r="D369" s="574"/>
      <c r="E369" s="574"/>
      <c r="F369" s="574"/>
      <c r="G369" s="574"/>
      <c r="H369" s="574"/>
      <c r="I369" s="574"/>
      <c r="J369" s="574"/>
      <c r="K369" s="574"/>
      <c r="L369" s="574"/>
      <c r="M369" s="574"/>
      <c r="N369" s="574"/>
      <c r="O369" s="574"/>
      <c r="P369" s="574"/>
      <c r="Q369" s="574"/>
      <c r="R369" s="574"/>
      <c r="S369" s="574"/>
      <c r="T369" s="576"/>
      <c r="U369" s="574"/>
      <c r="V369" s="574"/>
      <c r="W369" s="163" t="s">
        <v>2380</v>
      </c>
    </row>
    <row r="370" spans="1:23" x14ac:dyDescent="0.25">
      <c r="A370" s="572"/>
      <c r="B370" s="573"/>
      <c r="C370" s="574"/>
      <c r="D370" s="574"/>
      <c r="E370" s="574"/>
      <c r="F370" s="574"/>
      <c r="G370" s="574"/>
      <c r="H370" s="574"/>
      <c r="I370" s="574"/>
      <c r="J370" s="574"/>
      <c r="K370" s="574"/>
      <c r="L370" s="574"/>
      <c r="M370" s="574"/>
      <c r="N370" s="574"/>
      <c r="O370" s="574"/>
      <c r="P370" s="574"/>
      <c r="Q370" s="574"/>
      <c r="R370" s="574"/>
      <c r="S370" s="574"/>
      <c r="T370" s="576" t="s">
        <v>2724</v>
      </c>
      <c r="U370" s="574">
        <v>58</v>
      </c>
      <c r="V370" s="574">
        <v>270</v>
      </c>
      <c r="W370" s="163" t="s">
        <v>2379</v>
      </c>
    </row>
    <row r="371" spans="1:23" x14ac:dyDescent="0.25">
      <c r="A371" s="572"/>
      <c r="B371" s="573"/>
      <c r="C371" s="574"/>
      <c r="D371" s="574"/>
      <c r="E371" s="574"/>
      <c r="F371" s="574"/>
      <c r="G371" s="574"/>
      <c r="H371" s="574"/>
      <c r="I371" s="574"/>
      <c r="J371" s="574"/>
      <c r="K371" s="574"/>
      <c r="L371" s="574"/>
      <c r="M371" s="574"/>
      <c r="N371" s="574"/>
      <c r="O371" s="574"/>
      <c r="P371" s="574"/>
      <c r="Q371" s="574"/>
      <c r="R371" s="574"/>
      <c r="S371" s="574"/>
      <c r="T371" s="576"/>
      <c r="U371" s="574"/>
      <c r="V371" s="574"/>
      <c r="W371" s="163" t="s">
        <v>2380</v>
      </c>
    </row>
    <row r="372" spans="1:23" x14ac:dyDescent="0.25">
      <c r="A372" s="572"/>
      <c r="B372" s="573"/>
      <c r="C372" s="574"/>
      <c r="D372" s="574"/>
      <c r="E372" s="574"/>
      <c r="F372" s="574"/>
      <c r="G372" s="574"/>
      <c r="H372" s="574"/>
      <c r="I372" s="574"/>
      <c r="J372" s="574"/>
      <c r="K372" s="574"/>
      <c r="L372" s="574"/>
      <c r="M372" s="574"/>
      <c r="N372" s="574"/>
      <c r="O372" s="574"/>
      <c r="P372" s="574"/>
      <c r="Q372" s="574"/>
      <c r="R372" s="574"/>
      <c r="S372" s="574"/>
      <c r="T372" s="576" t="s">
        <v>2725</v>
      </c>
      <c r="U372" s="574">
        <v>58</v>
      </c>
      <c r="V372" s="574">
        <v>180</v>
      </c>
      <c r="W372" s="163" t="s">
        <v>2379</v>
      </c>
    </row>
    <row r="373" spans="1:23" x14ac:dyDescent="0.25">
      <c r="A373" s="572"/>
      <c r="B373" s="573"/>
      <c r="C373" s="574"/>
      <c r="D373" s="574"/>
      <c r="E373" s="574"/>
      <c r="F373" s="574"/>
      <c r="G373" s="574"/>
      <c r="H373" s="574"/>
      <c r="I373" s="574"/>
      <c r="J373" s="574"/>
      <c r="K373" s="574"/>
      <c r="L373" s="574"/>
      <c r="M373" s="574"/>
      <c r="N373" s="574"/>
      <c r="O373" s="574"/>
      <c r="P373" s="574"/>
      <c r="Q373" s="574"/>
      <c r="R373" s="574"/>
      <c r="S373" s="574"/>
      <c r="T373" s="576"/>
      <c r="U373" s="574"/>
      <c r="V373" s="574"/>
      <c r="W373" s="163" t="s">
        <v>2383</v>
      </c>
    </row>
    <row r="374" spans="1:23" x14ac:dyDescent="0.25">
      <c r="A374" s="572"/>
      <c r="B374" s="573"/>
      <c r="C374" s="574"/>
      <c r="D374" s="574"/>
      <c r="E374" s="574"/>
      <c r="F374" s="574"/>
      <c r="G374" s="574"/>
      <c r="H374" s="574"/>
      <c r="I374" s="574"/>
      <c r="J374" s="574"/>
      <c r="K374" s="574"/>
      <c r="L374" s="574"/>
      <c r="M374" s="574"/>
      <c r="N374" s="574"/>
      <c r="O374" s="574"/>
      <c r="P374" s="574"/>
      <c r="Q374" s="574"/>
      <c r="R374" s="574"/>
      <c r="S374" s="574"/>
      <c r="T374" s="576" t="s">
        <v>2726</v>
      </c>
      <c r="U374" s="574">
        <v>58</v>
      </c>
      <c r="V374" s="574">
        <v>60</v>
      </c>
      <c r="W374" s="163" t="s">
        <v>2379</v>
      </c>
    </row>
    <row r="375" spans="1:23" x14ac:dyDescent="0.25">
      <c r="A375" s="572"/>
      <c r="B375" s="573"/>
      <c r="C375" s="574"/>
      <c r="D375" s="574"/>
      <c r="E375" s="574"/>
      <c r="F375" s="574"/>
      <c r="G375" s="574"/>
      <c r="H375" s="574"/>
      <c r="I375" s="574"/>
      <c r="J375" s="574"/>
      <c r="K375" s="574"/>
      <c r="L375" s="574"/>
      <c r="M375" s="574"/>
      <c r="N375" s="574"/>
      <c r="O375" s="574"/>
      <c r="P375" s="574"/>
      <c r="Q375" s="574"/>
      <c r="R375" s="574"/>
      <c r="S375" s="574"/>
      <c r="T375" s="576"/>
      <c r="U375" s="574"/>
      <c r="V375" s="574"/>
      <c r="W375" s="163" t="s">
        <v>2385</v>
      </c>
    </row>
    <row r="376" spans="1:23" x14ac:dyDescent="0.25">
      <c r="A376" s="572"/>
      <c r="B376" s="573"/>
      <c r="C376" s="574"/>
      <c r="D376" s="574"/>
      <c r="E376" s="574"/>
      <c r="F376" s="574"/>
      <c r="G376" s="574"/>
      <c r="H376" s="574"/>
      <c r="I376" s="574"/>
      <c r="J376" s="574"/>
      <c r="K376" s="574"/>
      <c r="L376" s="574"/>
      <c r="M376" s="574"/>
      <c r="N376" s="574"/>
      <c r="O376" s="574"/>
      <c r="P376" s="574"/>
      <c r="Q376" s="574"/>
      <c r="R376" s="574"/>
      <c r="S376" s="574"/>
      <c r="T376" s="576" t="s">
        <v>2727</v>
      </c>
      <c r="U376" s="574">
        <v>58</v>
      </c>
      <c r="V376" s="574">
        <v>66</v>
      </c>
      <c r="W376" s="163" t="s">
        <v>2379</v>
      </c>
    </row>
    <row r="377" spans="1:23" x14ac:dyDescent="0.25">
      <c r="A377" s="572"/>
      <c r="B377" s="573"/>
      <c r="C377" s="574"/>
      <c r="D377" s="574"/>
      <c r="E377" s="574"/>
      <c r="F377" s="574"/>
      <c r="G377" s="574"/>
      <c r="H377" s="574"/>
      <c r="I377" s="574"/>
      <c r="J377" s="574"/>
      <c r="K377" s="574"/>
      <c r="L377" s="574"/>
      <c r="M377" s="574"/>
      <c r="N377" s="574"/>
      <c r="O377" s="574"/>
      <c r="P377" s="574"/>
      <c r="Q377" s="574"/>
      <c r="R377" s="574"/>
      <c r="S377" s="574"/>
      <c r="T377" s="576"/>
      <c r="U377" s="574"/>
      <c r="V377" s="574"/>
      <c r="W377" s="163" t="s">
        <v>2387</v>
      </c>
    </row>
    <row r="378" spans="1:23" x14ac:dyDescent="0.25">
      <c r="A378" s="572"/>
      <c r="B378" s="573"/>
      <c r="C378" s="574"/>
      <c r="D378" s="574"/>
      <c r="E378" s="574"/>
      <c r="F378" s="574"/>
      <c r="G378" s="574"/>
      <c r="H378" s="574"/>
      <c r="I378" s="574"/>
      <c r="J378" s="574"/>
      <c r="K378" s="574"/>
      <c r="L378" s="574"/>
      <c r="M378" s="574"/>
      <c r="N378" s="574"/>
      <c r="O378" s="574"/>
      <c r="P378" s="574"/>
      <c r="Q378" s="574"/>
      <c r="R378" s="574"/>
      <c r="S378" s="574"/>
      <c r="T378" s="576" t="s">
        <v>2728</v>
      </c>
      <c r="U378" s="574">
        <v>58</v>
      </c>
      <c r="V378" s="574">
        <v>66</v>
      </c>
      <c r="W378" s="163" t="s">
        <v>2379</v>
      </c>
    </row>
    <row r="379" spans="1:23" x14ac:dyDescent="0.25">
      <c r="A379" s="572"/>
      <c r="B379" s="573"/>
      <c r="C379" s="574"/>
      <c r="D379" s="574"/>
      <c r="E379" s="574"/>
      <c r="F379" s="574"/>
      <c r="G379" s="574"/>
      <c r="H379" s="574"/>
      <c r="I379" s="574"/>
      <c r="J379" s="574"/>
      <c r="K379" s="574"/>
      <c r="L379" s="574"/>
      <c r="M379" s="574"/>
      <c r="N379" s="574"/>
      <c r="O379" s="574"/>
      <c r="P379" s="574"/>
      <c r="Q379" s="574"/>
      <c r="R379" s="574"/>
      <c r="S379" s="574"/>
      <c r="T379" s="576"/>
      <c r="U379" s="574"/>
      <c r="V379" s="574"/>
      <c r="W379" s="163" t="s">
        <v>2380</v>
      </c>
    </row>
    <row r="380" spans="1:23" ht="25.5" x14ac:dyDescent="0.25">
      <c r="A380" s="572"/>
      <c r="B380" s="57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>
        <v>540</v>
      </c>
      <c r="P380" s="163" t="s">
        <v>2721</v>
      </c>
      <c r="Q380" s="163">
        <v>13</v>
      </c>
      <c r="R380" s="163"/>
      <c r="S380" s="163">
        <v>13</v>
      </c>
      <c r="T380" s="164" t="s">
        <v>2729</v>
      </c>
      <c r="U380" s="163"/>
      <c r="V380" s="163"/>
      <c r="W380" s="163"/>
    </row>
    <row r="381" spans="1:23" x14ac:dyDescent="0.25">
      <c r="A381" s="572"/>
      <c r="B381" s="57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4" t="s">
        <v>2730</v>
      </c>
      <c r="U381" s="163">
        <v>58</v>
      </c>
      <c r="V381" s="163">
        <v>585</v>
      </c>
      <c r="W381" s="163" t="s">
        <v>1720</v>
      </c>
    </row>
    <row r="382" spans="1:23" x14ac:dyDescent="0.25">
      <c r="A382" s="572"/>
      <c r="B382" s="166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4" t="s">
        <v>2699</v>
      </c>
      <c r="U382" s="163">
        <v>70</v>
      </c>
      <c r="V382" s="163">
        <v>580</v>
      </c>
      <c r="W382" s="163" t="s">
        <v>1939</v>
      </c>
    </row>
    <row r="383" spans="1:23" ht="25.5" x14ac:dyDescent="0.25">
      <c r="A383" s="572">
        <v>44</v>
      </c>
      <c r="B383" s="573" t="s">
        <v>2488</v>
      </c>
      <c r="C383" s="163"/>
      <c r="D383" s="163"/>
      <c r="E383" s="163"/>
      <c r="F383" s="163"/>
      <c r="G383" s="163"/>
      <c r="H383" s="163"/>
      <c r="I383" s="163"/>
      <c r="J383" s="163" t="s">
        <v>2362</v>
      </c>
      <c r="K383" s="163" t="s">
        <v>2376</v>
      </c>
      <c r="L383" s="163" t="s">
        <v>25</v>
      </c>
      <c r="M383" s="163"/>
      <c r="N383" s="163"/>
      <c r="O383" s="163">
        <v>2040</v>
      </c>
      <c r="P383" s="163" t="s">
        <v>2542</v>
      </c>
      <c r="Q383" s="163">
        <v>72</v>
      </c>
      <c r="R383" s="163"/>
      <c r="S383" s="163"/>
      <c r="T383" s="164" t="s">
        <v>2731</v>
      </c>
      <c r="U383" s="163"/>
      <c r="V383" s="163">
        <v>40</v>
      </c>
      <c r="W383" s="163" t="s">
        <v>2678</v>
      </c>
    </row>
    <row r="384" spans="1:23" ht="25.5" x14ac:dyDescent="0.25">
      <c r="A384" s="572"/>
      <c r="B384" s="57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>
        <v>1100</v>
      </c>
      <c r="P384" s="163" t="s">
        <v>2542</v>
      </c>
      <c r="Q384" s="163">
        <v>45</v>
      </c>
      <c r="R384" s="163"/>
      <c r="S384" s="163"/>
      <c r="T384" s="164" t="s">
        <v>2732</v>
      </c>
      <c r="U384" s="163"/>
      <c r="V384" s="163">
        <v>30</v>
      </c>
      <c r="W384" s="163" t="s">
        <v>2678</v>
      </c>
    </row>
    <row r="385" spans="1:23" ht="25.5" x14ac:dyDescent="0.25">
      <c r="A385" s="572"/>
      <c r="B385" s="57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>
        <v>1040</v>
      </c>
      <c r="P385" s="163" t="s">
        <v>2542</v>
      </c>
      <c r="Q385" s="163">
        <v>42</v>
      </c>
      <c r="R385" s="163"/>
      <c r="S385" s="163"/>
      <c r="T385" s="164" t="s">
        <v>2731</v>
      </c>
      <c r="U385" s="163"/>
      <c r="V385" s="163">
        <v>20</v>
      </c>
      <c r="W385" s="163" t="s">
        <v>2678</v>
      </c>
    </row>
    <row r="386" spans="1:23" x14ac:dyDescent="0.25">
      <c r="A386" s="572"/>
      <c r="B386" s="573"/>
      <c r="C386" s="163"/>
      <c r="D386" s="163" t="s">
        <v>2733</v>
      </c>
      <c r="E386" s="163">
        <v>1540</v>
      </c>
      <c r="F386" s="163" t="s">
        <v>2734</v>
      </c>
      <c r="G386" s="163">
        <v>52</v>
      </c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4"/>
      <c r="U386" s="163"/>
      <c r="V386" s="163"/>
      <c r="W386" s="163"/>
    </row>
    <row r="387" spans="1:23" x14ac:dyDescent="0.25">
      <c r="A387" s="572">
        <v>45</v>
      </c>
      <c r="B387" s="573" t="s">
        <v>2374</v>
      </c>
      <c r="C387" s="163"/>
      <c r="D387" s="163"/>
      <c r="E387" s="163"/>
      <c r="F387" s="163"/>
      <c r="G387" s="163"/>
      <c r="H387" s="163"/>
      <c r="I387" s="163"/>
      <c r="J387" s="163" t="s">
        <v>2735</v>
      </c>
      <c r="K387" s="163" t="s">
        <v>2376</v>
      </c>
      <c r="L387" s="163" t="s">
        <v>2736</v>
      </c>
      <c r="M387" s="163"/>
      <c r="N387" s="163"/>
      <c r="O387" s="163"/>
      <c r="P387" s="163"/>
      <c r="Q387" s="163"/>
      <c r="R387" s="163"/>
      <c r="S387" s="163"/>
      <c r="T387" s="164" t="s">
        <v>2389</v>
      </c>
      <c r="U387" s="163">
        <v>58</v>
      </c>
      <c r="V387" s="163">
        <v>385</v>
      </c>
      <c r="W387" s="163" t="s">
        <v>2390</v>
      </c>
    </row>
    <row r="388" spans="1:23" x14ac:dyDescent="0.25">
      <c r="A388" s="572"/>
      <c r="B388" s="57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4" t="s">
        <v>2417</v>
      </c>
      <c r="U388" s="163">
        <v>65</v>
      </c>
      <c r="V388" s="163">
        <v>506</v>
      </c>
      <c r="W388" s="163" t="s">
        <v>1939</v>
      </c>
    </row>
    <row r="389" spans="1:23" x14ac:dyDescent="0.25">
      <c r="A389" s="572"/>
      <c r="B389" s="57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4" t="s">
        <v>2507</v>
      </c>
      <c r="U389" s="163">
        <v>74</v>
      </c>
      <c r="V389" s="163">
        <v>400</v>
      </c>
      <c r="W389" s="163" t="s">
        <v>2392</v>
      </c>
    </row>
    <row r="390" spans="1:23" x14ac:dyDescent="0.25">
      <c r="A390" s="572"/>
      <c r="B390" s="57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4" t="s">
        <v>2576</v>
      </c>
      <c r="U390" s="163">
        <v>56</v>
      </c>
      <c r="V390" s="163">
        <v>782</v>
      </c>
      <c r="W390" s="163" t="s">
        <v>2577</v>
      </c>
    </row>
    <row r="391" spans="1:23" x14ac:dyDescent="0.25">
      <c r="A391" s="572"/>
      <c r="B391" s="573"/>
      <c r="C391" s="574"/>
      <c r="D391" s="574"/>
      <c r="E391" s="574"/>
      <c r="F391" s="574"/>
      <c r="G391" s="574"/>
      <c r="H391" s="574"/>
      <c r="I391" s="574"/>
      <c r="J391" s="574"/>
      <c r="K391" s="574"/>
      <c r="L391" s="574"/>
      <c r="M391" s="574"/>
      <c r="N391" s="574"/>
      <c r="O391" s="574"/>
      <c r="P391" s="574"/>
      <c r="Q391" s="574"/>
      <c r="R391" s="574"/>
      <c r="S391" s="574"/>
      <c r="T391" s="576" t="s">
        <v>2737</v>
      </c>
      <c r="U391" s="574">
        <v>80</v>
      </c>
      <c r="V391" s="574">
        <v>120</v>
      </c>
      <c r="W391" s="163" t="s">
        <v>2443</v>
      </c>
    </row>
    <row r="392" spans="1:23" x14ac:dyDescent="0.25">
      <c r="A392" s="572"/>
      <c r="B392" s="573"/>
      <c r="C392" s="574"/>
      <c r="D392" s="574"/>
      <c r="E392" s="574"/>
      <c r="F392" s="574"/>
      <c r="G392" s="574"/>
      <c r="H392" s="574"/>
      <c r="I392" s="574"/>
      <c r="J392" s="574"/>
      <c r="K392" s="574"/>
      <c r="L392" s="574"/>
      <c r="M392" s="574"/>
      <c r="N392" s="574"/>
      <c r="O392" s="574"/>
      <c r="P392" s="574"/>
      <c r="Q392" s="574"/>
      <c r="R392" s="574"/>
      <c r="S392" s="574"/>
      <c r="T392" s="576"/>
      <c r="U392" s="574"/>
      <c r="V392" s="574"/>
      <c r="W392" s="163" t="s">
        <v>2387</v>
      </c>
    </row>
    <row r="393" spans="1:23" x14ac:dyDescent="0.25">
      <c r="A393" s="572"/>
      <c r="B393" s="573"/>
      <c r="C393" s="574"/>
      <c r="D393" s="574"/>
      <c r="E393" s="574"/>
      <c r="F393" s="574"/>
      <c r="G393" s="574"/>
      <c r="H393" s="574"/>
      <c r="I393" s="574"/>
      <c r="J393" s="574"/>
      <c r="K393" s="574"/>
      <c r="L393" s="574"/>
      <c r="M393" s="574"/>
      <c r="N393" s="574"/>
      <c r="O393" s="574"/>
      <c r="P393" s="574"/>
      <c r="Q393" s="574"/>
      <c r="R393" s="574"/>
      <c r="S393" s="574"/>
      <c r="T393" s="576" t="s">
        <v>2738</v>
      </c>
      <c r="U393" s="574">
        <v>80</v>
      </c>
      <c r="V393" s="574">
        <v>180</v>
      </c>
      <c r="W393" s="163" t="s">
        <v>2443</v>
      </c>
    </row>
    <row r="394" spans="1:23" x14ac:dyDescent="0.25">
      <c r="A394" s="572"/>
      <c r="B394" s="573"/>
      <c r="C394" s="574"/>
      <c r="D394" s="574"/>
      <c r="E394" s="574"/>
      <c r="F394" s="574"/>
      <c r="G394" s="574"/>
      <c r="H394" s="574"/>
      <c r="I394" s="574"/>
      <c r="J394" s="574"/>
      <c r="K394" s="574"/>
      <c r="L394" s="574"/>
      <c r="M394" s="574"/>
      <c r="N394" s="574"/>
      <c r="O394" s="574"/>
      <c r="P394" s="574"/>
      <c r="Q394" s="574"/>
      <c r="R394" s="574"/>
      <c r="S394" s="574"/>
      <c r="T394" s="576"/>
      <c r="U394" s="574"/>
      <c r="V394" s="574"/>
      <c r="W394" s="163" t="s">
        <v>2739</v>
      </c>
    </row>
    <row r="395" spans="1:23" x14ac:dyDescent="0.25">
      <c r="A395" s="572"/>
      <c r="B395" s="573"/>
      <c r="C395" s="574"/>
      <c r="D395" s="574"/>
      <c r="E395" s="574"/>
      <c r="F395" s="574"/>
      <c r="G395" s="574"/>
      <c r="H395" s="574"/>
      <c r="I395" s="574"/>
      <c r="J395" s="574"/>
      <c r="K395" s="574"/>
      <c r="L395" s="574"/>
      <c r="M395" s="574"/>
      <c r="N395" s="574"/>
      <c r="O395" s="574"/>
      <c r="P395" s="574"/>
      <c r="Q395" s="574"/>
      <c r="R395" s="574"/>
      <c r="S395" s="574"/>
      <c r="T395" s="576" t="s">
        <v>2740</v>
      </c>
      <c r="U395" s="574">
        <v>80</v>
      </c>
      <c r="V395" s="574">
        <v>50</v>
      </c>
      <c r="W395" s="163" t="s">
        <v>2509</v>
      </c>
    </row>
    <row r="396" spans="1:23" x14ac:dyDescent="0.25">
      <c r="A396" s="572"/>
      <c r="B396" s="573"/>
      <c r="C396" s="574"/>
      <c r="D396" s="574"/>
      <c r="E396" s="574"/>
      <c r="F396" s="574"/>
      <c r="G396" s="574"/>
      <c r="H396" s="574"/>
      <c r="I396" s="574"/>
      <c r="J396" s="574"/>
      <c r="K396" s="574"/>
      <c r="L396" s="574"/>
      <c r="M396" s="574"/>
      <c r="N396" s="574"/>
      <c r="O396" s="574"/>
      <c r="P396" s="574"/>
      <c r="Q396" s="574"/>
      <c r="R396" s="574"/>
      <c r="S396" s="574"/>
      <c r="T396" s="576"/>
      <c r="U396" s="574"/>
      <c r="V396" s="574"/>
      <c r="W396" s="163" t="s">
        <v>2405</v>
      </c>
    </row>
    <row r="397" spans="1:23" x14ac:dyDescent="0.25">
      <c r="A397" s="572"/>
      <c r="B397" s="573"/>
      <c r="C397" s="574"/>
      <c r="D397" s="574"/>
      <c r="E397" s="574"/>
      <c r="F397" s="574"/>
      <c r="G397" s="574"/>
      <c r="H397" s="574"/>
      <c r="I397" s="574"/>
      <c r="J397" s="574"/>
      <c r="K397" s="574"/>
      <c r="L397" s="574"/>
      <c r="M397" s="574"/>
      <c r="N397" s="574"/>
      <c r="O397" s="574"/>
      <c r="P397" s="574"/>
      <c r="Q397" s="574"/>
      <c r="R397" s="574"/>
      <c r="S397" s="574"/>
      <c r="T397" s="576" t="s">
        <v>2741</v>
      </c>
      <c r="U397" s="574">
        <v>82</v>
      </c>
      <c r="V397" s="574">
        <v>120</v>
      </c>
      <c r="W397" s="163" t="s">
        <v>2443</v>
      </c>
    </row>
    <row r="398" spans="1:23" x14ac:dyDescent="0.25">
      <c r="A398" s="572"/>
      <c r="B398" s="573"/>
      <c r="C398" s="574"/>
      <c r="D398" s="574"/>
      <c r="E398" s="574"/>
      <c r="F398" s="574"/>
      <c r="G398" s="574"/>
      <c r="H398" s="574"/>
      <c r="I398" s="574"/>
      <c r="J398" s="574"/>
      <c r="K398" s="574"/>
      <c r="L398" s="574"/>
      <c r="M398" s="574"/>
      <c r="N398" s="574"/>
      <c r="O398" s="574"/>
      <c r="P398" s="574"/>
      <c r="Q398" s="574"/>
      <c r="R398" s="574"/>
      <c r="S398" s="574"/>
      <c r="T398" s="576"/>
      <c r="U398" s="574"/>
      <c r="V398" s="574"/>
      <c r="W398" s="163" t="s">
        <v>2465</v>
      </c>
    </row>
    <row r="399" spans="1:23" x14ac:dyDescent="0.25">
      <c r="A399" s="572"/>
      <c r="B399" s="573"/>
      <c r="C399" s="574"/>
      <c r="D399" s="574"/>
      <c r="E399" s="574"/>
      <c r="F399" s="574"/>
      <c r="G399" s="574"/>
      <c r="H399" s="574"/>
      <c r="I399" s="574"/>
      <c r="J399" s="574"/>
      <c r="K399" s="574"/>
      <c r="L399" s="574"/>
      <c r="M399" s="574"/>
      <c r="N399" s="574"/>
      <c r="O399" s="574"/>
      <c r="P399" s="574"/>
      <c r="Q399" s="574"/>
      <c r="R399" s="574"/>
      <c r="S399" s="574"/>
      <c r="T399" s="576" t="s">
        <v>2742</v>
      </c>
      <c r="U399" s="574">
        <v>82</v>
      </c>
      <c r="V399" s="574">
        <v>320</v>
      </c>
      <c r="W399" s="163" t="s">
        <v>2447</v>
      </c>
    </row>
    <row r="400" spans="1:23" x14ac:dyDescent="0.25">
      <c r="A400" s="572"/>
      <c r="B400" s="573"/>
      <c r="C400" s="574"/>
      <c r="D400" s="574"/>
      <c r="E400" s="574"/>
      <c r="F400" s="574"/>
      <c r="G400" s="574"/>
      <c r="H400" s="574"/>
      <c r="I400" s="574"/>
      <c r="J400" s="574"/>
      <c r="K400" s="574"/>
      <c r="L400" s="574"/>
      <c r="M400" s="574"/>
      <c r="N400" s="574"/>
      <c r="O400" s="574"/>
      <c r="P400" s="574"/>
      <c r="Q400" s="574"/>
      <c r="R400" s="574"/>
      <c r="S400" s="574"/>
      <c r="T400" s="576"/>
      <c r="U400" s="574"/>
      <c r="V400" s="574"/>
      <c r="W400" s="163" t="s">
        <v>2387</v>
      </c>
    </row>
    <row r="401" spans="1:23" x14ac:dyDescent="0.25">
      <c r="A401" s="572"/>
      <c r="B401" s="573"/>
      <c r="C401" s="574"/>
      <c r="D401" s="574"/>
      <c r="E401" s="574"/>
      <c r="F401" s="574"/>
      <c r="G401" s="574"/>
      <c r="H401" s="574"/>
      <c r="I401" s="574"/>
      <c r="J401" s="574"/>
      <c r="K401" s="574"/>
      <c r="L401" s="574"/>
      <c r="M401" s="574"/>
      <c r="N401" s="574"/>
      <c r="O401" s="574"/>
      <c r="P401" s="574"/>
      <c r="Q401" s="574"/>
      <c r="R401" s="574"/>
      <c r="S401" s="574"/>
      <c r="T401" s="576" t="s">
        <v>2743</v>
      </c>
      <c r="U401" s="574">
        <v>82</v>
      </c>
      <c r="V401" s="574">
        <v>120</v>
      </c>
      <c r="W401" s="163" t="s">
        <v>2443</v>
      </c>
    </row>
    <row r="402" spans="1:23" x14ac:dyDescent="0.25">
      <c r="A402" s="572"/>
      <c r="B402" s="573"/>
      <c r="C402" s="574"/>
      <c r="D402" s="574"/>
      <c r="E402" s="574"/>
      <c r="F402" s="574"/>
      <c r="G402" s="574"/>
      <c r="H402" s="574"/>
      <c r="I402" s="574"/>
      <c r="J402" s="574"/>
      <c r="K402" s="574"/>
      <c r="L402" s="574"/>
      <c r="M402" s="574"/>
      <c r="N402" s="574"/>
      <c r="O402" s="574"/>
      <c r="P402" s="574"/>
      <c r="Q402" s="574"/>
      <c r="R402" s="574"/>
      <c r="S402" s="574"/>
      <c r="T402" s="576"/>
      <c r="U402" s="574"/>
      <c r="V402" s="574"/>
      <c r="W402" s="163" t="s">
        <v>2465</v>
      </c>
    </row>
    <row r="403" spans="1:23" x14ac:dyDescent="0.25">
      <c r="A403" s="572"/>
      <c r="B403" s="573"/>
      <c r="C403" s="574"/>
      <c r="D403" s="574"/>
      <c r="E403" s="574"/>
      <c r="F403" s="574"/>
      <c r="G403" s="574"/>
      <c r="H403" s="574"/>
      <c r="I403" s="574"/>
      <c r="J403" s="574"/>
      <c r="K403" s="574"/>
      <c r="L403" s="574"/>
      <c r="M403" s="574"/>
      <c r="N403" s="574"/>
      <c r="O403" s="574"/>
      <c r="P403" s="574"/>
      <c r="Q403" s="574"/>
      <c r="R403" s="574"/>
      <c r="S403" s="574"/>
      <c r="T403" s="576" t="s">
        <v>2744</v>
      </c>
      <c r="U403" s="574">
        <v>80</v>
      </c>
      <c r="V403" s="574">
        <v>150</v>
      </c>
      <c r="W403" s="163" t="s">
        <v>2447</v>
      </c>
    </row>
    <row r="404" spans="1:23" x14ac:dyDescent="0.25">
      <c r="A404" s="572"/>
      <c r="B404" s="573"/>
      <c r="C404" s="574"/>
      <c r="D404" s="574"/>
      <c r="E404" s="574"/>
      <c r="F404" s="574"/>
      <c r="G404" s="574"/>
      <c r="H404" s="574"/>
      <c r="I404" s="574"/>
      <c r="J404" s="574"/>
      <c r="K404" s="574"/>
      <c r="L404" s="574"/>
      <c r="M404" s="574"/>
      <c r="N404" s="574"/>
      <c r="O404" s="574"/>
      <c r="P404" s="574"/>
      <c r="Q404" s="574"/>
      <c r="R404" s="574"/>
      <c r="S404" s="574"/>
      <c r="T404" s="576"/>
      <c r="U404" s="574"/>
      <c r="V404" s="574"/>
      <c r="W404" s="163" t="s">
        <v>2387</v>
      </c>
    </row>
    <row r="405" spans="1:23" ht="25.5" x14ac:dyDescent="0.25">
      <c r="A405" s="572">
        <v>46</v>
      </c>
      <c r="B405" s="573" t="s">
        <v>2533</v>
      </c>
      <c r="C405" s="163"/>
      <c r="D405" s="163"/>
      <c r="E405" s="163"/>
      <c r="F405" s="163"/>
      <c r="G405" s="163"/>
      <c r="H405" s="163"/>
      <c r="I405" s="163"/>
      <c r="J405" s="163" t="s">
        <v>1876</v>
      </c>
      <c r="K405" s="163" t="s">
        <v>2376</v>
      </c>
      <c r="L405" s="163">
        <v>400</v>
      </c>
      <c r="M405" s="163"/>
      <c r="N405" s="163"/>
      <c r="O405" s="163">
        <v>440</v>
      </c>
      <c r="P405" s="163" t="s">
        <v>2745</v>
      </c>
      <c r="Q405" s="163">
        <v>11</v>
      </c>
      <c r="R405" s="163"/>
      <c r="S405" s="163">
        <v>11</v>
      </c>
      <c r="T405" s="164" t="s">
        <v>2746</v>
      </c>
      <c r="U405" s="163">
        <v>2006</v>
      </c>
      <c r="V405" s="163"/>
      <c r="W405" s="163"/>
    </row>
    <row r="406" spans="1:23" x14ac:dyDescent="0.25">
      <c r="A406" s="572"/>
      <c r="B406" s="573"/>
      <c r="C406" s="574"/>
      <c r="D406" s="574"/>
      <c r="E406" s="574"/>
      <c r="F406" s="574"/>
      <c r="G406" s="574"/>
      <c r="H406" s="574"/>
      <c r="I406" s="574"/>
      <c r="J406" s="574"/>
      <c r="K406" s="574"/>
      <c r="L406" s="574"/>
      <c r="M406" s="574"/>
      <c r="N406" s="574"/>
      <c r="O406" s="574"/>
      <c r="P406" s="574"/>
      <c r="Q406" s="574"/>
      <c r="R406" s="574"/>
      <c r="S406" s="574"/>
      <c r="T406" s="576" t="s">
        <v>2747</v>
      </c>
      <c r="U406" s="574">
        <v>58</v>
      </c>
      <c r="V406" s="574">
        <v>124</v>
      </c>
      <c r="W406" s="163" t="s">
        <v>2379</v>
      </c>
    </row>
    <row r="407" spans="1:23" x14ac:dyDescent="0.25">
      <c r="A407" s="572"/>
      <c r="B407" s="573"/>
      <c r="C407" s="574"/>
      <c r="D407" s="574"/>
      <c r="E407" s="574"/>
      <c r="F407" s="574"/>
      <c r="G407" s="574"/>
      <c r="H407" s="574"/>
      <c r="I407" s="574"/>
      <c r="J407" s="574"/>
      <c r="K407" s="574"/>
      <c r="L407" s="574"/>
      <c r="M407" s="574"/>
      <c r="N407" s="574"/>
      <c r="O407" s="574"/>
      <c r="P407" s="574"/>
      <c r="Q407" s="574"/>
      <c r="R407" s="574"/>
      <c r="S407" s="574"/>
      <c r="T407" s="576"/>
      <c r="U407" s="574"/>
      <c r="V407" s="574"/>
      <c r="W407" s="163" t="s">
        <v>2380</v>
      </c>
    </row>
    <row r="408" spans="1:23" x14ac:dyDescent="0.25">
      <c r="A408" s="572"/>
      <c r="B408" s="573"/>
      <c r="C408" s="574"/>
      <c r="D408" s="574"/>
      <c r="E408" s="574"/>
      <c r="F408" s="574"/>
      <c r="G408" s="574"/>
      <c r="H408" s="574"/>
      <c r="I408" s="574"/>
      <c r="J408" s="574"/>
      <c r="K408" s="574"/>
      <c r="L408" s="574"/>
      <c r="M408" s="574"/>
      <c r="N408" s="574"/>
      <c r="O408" s="574"/>
      <c r="P408" s="574"/>
      <c r="Q408" s="574"/>
      <c r="R408" s="574"/>
      <c r="S408" s="574"/>
      <c r="T408" s="576" t="s">
        <v>2748</v>
      </c>
      <c r="U408" s="574">
        <v>58</v>
      </c>
      <c r="V408" s="574">
        <v>70</v>
      </c>
      <c r="W408" s="163" t="s">
        <v>2379</v>
      </c>
    </row>
    <row r="409" spans="1:23" x14ac:dyDescent="0.25">
      <c r="A409" s="572"/>
      <c r="B409" s="573"/>
      <c r="C409" s="574"/>
      <c r="D409" s="574"/>
      <c r="E409" s="574"/>
      <c r="F409" s="574"/>
      <c r="G409" s="574"/>
      <c r="H409" s="574"/>
      <c r="I409" s="574"/>
      <c r="J409" s="574"/>
      <c r="K409" s="574"/>
      <c r="L409" s="574"/>
      <c r="M409" s="574"/>
      <c r="N409" s="574"/>
      <c r="O409" s="574"/>
      <c r="P409" s="574"/>
      <c r="Q409" s="574"/>
      <c r="R409" s="574"/>
      <c r="S409" s="574"/>
      <c r="T409" s="576"/>
      <c r="U409" s="574"/>
      <c r="V409" s="574"/>
      <c r="W409" s="163" t="s">
        <v>2585</v>
      </c>
    </row>
    <row r="410" spans="1:23" x14ac:dyDescent="0.25">
      <c r="A410" s="572"/>
      <c r="B410" s="573"/>
      <c r="C410" s="574"/>
      <c r="D410" s="574"/>
      <c r="E410" s="574"/>
      <c r="F410" s="574"/>
      <c r="G410" s="574"/>
      <c r="H410" s="574"/>
      <c r="I410" s="574"/>
      <c r="J410" s="574"/>
      <c r="K410" s="574"/>
      <c r="L410" s="574"/>
      <c r="M410" s="574"/>
      <c r="N410" s="574"/>
      <c r="O410" s="574"/>
      <c r="P410" s="574"/>
      <c r="Q410" s="574"/>
      <c r="R410" s="574"/>
      <c r="S410" s="574"/>
      <c r="T410" s="576" t="s">
        <v>2749</v>
      </c>
      <c r="U410" s="574">
        <v>58</v>
      </c>
      <c r="V410" s="574">
        <v>180</v>
      </c>
      <c r="W410" s="163" t="s">
        <v>2379</v>
      </c>
    </row>
    <row r="411" spans="1:23" x14ac:dyDescent="0.25">
      <c r="A411" s="572"/>
      <c r="B411" s="573"/>
      <c r="C411" s="574"/>
      <c r="D411" s="574"/>
      <c r="E411" s="574"/>
      <c r="F411" s="574"/>
      <c r="G411" s="574"/>
      <c r="H411" s="574"/>
      <c r="I411" s="574"/>
      <c r="J411" s="574"/>
      <c r="K411" s="574"/>
      <c r="L411" s="574"/>
      <c r="M411" s="574"/>
      <c r="N411" s="574"/>
      <c r="O411" s="574"/>
      <c r="P411" s="574"/>
      <c r="Q411" s="574"/>
      <c r="R411" s="574"/>
      <c r="S411" s="574"/>
      <c r="T411" s="576"/>
      <c r="U411" s="574"/>
      <c r="V411" s="574"/>
      <c r="W411" s="163" t="s">
        <v>2405</v>
      </c>
    </row>
    <row r="412" spans="1:23" x14ac:dyDescent="0.25">
      <c r="A412" s="572"/>
      <c r="B412" s="573"/>
      <c r="C412" s="574"/>
      <c r="D412" s="574"/>
      <c r="E412" s="574"/>
      <c r="F412" s="574"/>
      <c r="G412" s="574"/>
      <c r="H412" s="574"/>
      <c r="I412" s="574"/>
      <c r="J412" s="574"/>
      <c r="K412" s="574"/>
      <c r="L412" s="574"/>
      <c r="M412" s="574"/>
      <c r="N412" s="574"/>
      <c r="O412" s="574"/>
      <c r="P412" s="574"/>
      <c r="Q412" s="574"/>
      <c r="R412" s="574"/>
      <c r="S412" s="574"/>
      <c r="T412" s="576" t="s">
        <v>2750</v>
      </c>
      <c r="U412" s="574">
        <v>58</v>
      </c>
      <c r="V412" s="574">
        <v>160</v>
      </c>
      <c r="W412" s="163" t="s">
        <v>2379</v>
      </c>
    </row>
    <row r="413" spans="1:23" x14ac:dyDescent="0.25">
      <c r="A413" s="572"/>
      <c r="B413" s="573"/>
      <c r="C413" s="574"/>
      <c r="D413" s="574"/>
      <c r="E413" s="574"/>
      <c r="F413" s="574"/>
      <c r="G413" s="574"/>
      <c r="H413" s="574"/>
      <c r="I413" s="574"/>
      <c r="J413" s="574"/>
      <c r="K413" s="574"/>
      <c r="L413" s="574"/>
      <c r="M413" s="574"/>
      <c r="N413" s="574"/>
      <c r="O413" s="574"/>
      <c r="P413" s="574"/>
      <c r="Q413" s="574"/>
      <c r="R413" s="574"/>
      <c r="S413" s="574"/>
      <c r="T413" s="576"/>
      <c r="U413" s="574"/>
      <c r="V413" s="574"/>
      <c r="W413" s="163" t="s">
        <v>2385</v>
      </c>
    </row>
    <row r="414" spans="1:23" x14ac:dyDescent="0.25">
      <c r="A414" s="572"/>
      <c r="B414" s="573"/>
      <c r="C414" s="574"/>
      <c r="D414" s="574"/>
      <c r="E414" s="574"/>
      <c r="F414" s="574"/>
      <c r="G414" s="574"/>
      <c r="H414" s="574"/>
      <c r="I414" s="574"/>
      <c r="J414" s="574"/>
      <c r="K414" s="574"/>
      <c r="L414" s="574"/>
      <c r="M414" s="574"/>
      <c r="N414" s="574"/>
      <c r="O414" s="574"/>
      <c r="P414" s="574"/>
      <c r="Q414" s="574"/>
      <c r="R414" s="574"/>
      <c r="S414" s="574"/>
      <c r="T414" s="576" t="s">
        <v>2751</v>
      </c>
      <c r="U414" s="574">
        <v>58</v>
      </c>
      <c r="V414" s="574">
        <v>66</v>
      </c>
      <c r="W414" s="163" t="s">
        <v>2379</v>
      </c>
    </row>
    <row r="415" spans="1:23" x14ac:dyDescent="0.25">
      <c r="A415" s="572"/>
      <c r="B415" s="573"/>
      <c r="C415" s="574"/>
      <c r="D415" s="574"/>
      <c r="E415" s="574"/>
      <c r="F415" s="574"/>
      <c r="G415" s="574"/>
      <c r="H415" s="574"/>
      <c r="I415" s="574"/>
      <c r="J415" s="574"/>
      <c r="K415" s="574"/>
      <c r="L415" s="574"/>
      <c r="M415" s="574"/>
      <c r="N415" s="574"/>
      <c r="O415" s="574"/>
      <c r="P415" s="574"/>
      <c r="Q415" s="574"/>
      <c r="R415" s="574"/>
      <c r="S415" s="574"/>
      <c r="T415" s="576"/>
      <c r="U415" s="574"/>
      <c r="V415" s="574"/>
      <c r="W415" s="163" t="s">
        <v>2585</v>
      </c>
    </row>
    <row r="416" spans="1:23" x14ac:dyDescent="0.25">
      <c r="A416" s="572"/>
      <c r="B416" s="573"/>
      <c r="C416" s="574"/>
      <c r="D416" s="574"/>
      <c r="E416" s="574"/>
      <c r="F416" s="574"/>
      <c r="G416" s="574"/>
      <c r="H416" s="574"/>
      <c r="I416" s="574"/>
      <c r="J416" s="574"/>
      <c r="K416" s="574"/>
      <c r="L416" s="574"/>
      <c r="M416" s="574"/>
      <c r="N416" s="574"/>
      <c r="O416" s="574"/>
      <c r="P416" s="574"/>
      <c r="Q416" s="574"/>
      <c r="R416" s="574"/>
      <c r="S416" s="574"/>
      <c r="T416" s="576" t="s">
        <v>2752</v>
      </c>
      <c r="U416" s="574">
        <v>58</v>
      </c>
      <c r="V416" s="574">
        <v>26</v>
      </c>
      <c r="W416" s="163" t="s">
        <v>2753</v>
      </c>
    </row>
    <row r="417" spans="1:23" x14ac:dyDescent="0.25">
      <c r="A417" s="572"/>
      <c r="B417" s="573"/>
      <c r="C417" s="574"/>
      <c r="D417" s="574"/>
      <c r="E417" s="574"/>
      <c r="F417" s="574"/>
      <c r="G417" s="574"/>
      <c r="H417" s="574"/>
      <c r="I417" s="574"/>
      <c r="J417" s="574"/>
      <c r="K417" s="574"/>
      <c r="L417" s="574"/>
      <c r="M417" s="574"/>
      <c r="N417" s="574"/>
      <c r="O417" s="574"/>
      <c r="P417" s="574"/>
      <c r="Q417" s="574"/>
      <c r="R417" s="574"/>
      <c r="S417" s="574"/>
      <c r="T417" s="576"/>
      <c r="U417" s="574"/>
      <c r="V417" s="574"/>
      <c r="W417" s="163" t="s">
        <v>2754</v>
      </c>
    </row>
    <row r="418" spans="1:23" ht="25.5" x14ac:dyDescent="0.25">
      <c r="A418" s="572"/>
      <c r="B418" s="57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>
        <v>540</v>
      </c>
      <c r="P418" s="163" t="s">
        <v>2721</v>
      </c>
      <c r="Q418" s="163">
        <v>13</v>
      </c>
      <c r="R418" s="163"/>
      <c r="S418" s="163">
        <v>13</v>
      </c>
      <c r="T418" s="164" t="s">
        <v>2755</v>
      </c>
      <c r="U418" s="163">
        <v>2006</v>
      </c>
      <c r="V418" s="163"/>
      <c r="W418" s="163"/>
    </row>
    <row r="419" spans="1:23" x14ac:dyDescent="0.25">
      <c r="A419" s="572"/>
      <c r="B419" s="57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4" t="s">
        <v>2730</v>
      </c>
      <c r="U419" s="163">
        <v>58</v>
      </c>
      <c r="V419" s="163">
        <v>585</v>
      </c>
      <c r="W419" s="163" t="s">
        <v>1720</v>
      </c>
    </row>
    <row r="420" spans="1:23" x14ac:dyDescent="0.25">
      <c r="A420" s="572"/>
      <c r="B420" s="57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4" t="s">
        <v>2756</v>
      </c>
      <c r="U420" s="163"/>
      <c r="V420" s="163">
        <v>540</v>
      </c>
      <c r="W420" s="163" t="s">
        <v>1720</v>
      </c>
    </row>
    <row r="421" spans="1:23" x14ac:dyDescent="0.25">
      <c r="A421" s="572"/>
      <c r="B421" s="57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4" t="s">
        <v>2757</v>
      </c>
      <c r="U421" s="163"/>
      <c r="V421" s="163">
        <v>470</v>
      </c>
      <c r="W421" s="163" t="s">
        <v>2758</v>
      </c>
    </row>
    <row r="422" spans="1:23" x14ac:dyDescent="0.25">
      <c r="A422" s="572">
        <v>47</v>
      </c>
      <c r="B422" s="573" t="s">
        <v>2475</v>
      </c>
      <c r="C422" s="574"/>
      <c r="D422" s="574"/>
      <c r="E422" s="574"/>
      <c r="F422" s="574"/>
      <c r="G422" s="574"/>
      <c r="H422" s="574"/>
      <c r="I422" s="574"/>
      <c r="J422" s="574" t="s">
        <v>2759</v>
      </c>
      <c r="K422" s="574" t="s">
        <v>2376</v>
      </c>
      <c r="L422" s="574">
        <v>250</v>
      </c>
      <c r="M422" s="574"/>
      <c r="N422" s="574"/>
      <c r="O422" s="574"/>
      <c r="P422" s="574"/>
      <c r="Q422" s="574"/>
      <c r="R422" s="574"/>
      <c r="S422" s="574"/>
      <c r="T422" s="576" t="s">
        <v>2760</v>
      </c>
      <c r="U422" s="574">
        <v>58</v>
      </c>
      <c r="V422" s="574">
        <v>84</v>
      </c>
      <c r="W422" s="163" t="s">
        <v>2583</v>
      </c>
    </row>
    <row r="423" spans="1:23" x14ac:dyDescent="0.25">
      <c r="A423" s="572"/>
      <c r="B423" s="573"/>
      <c r="C423" s="574"/>
      <c r="D423" s="574"/>
      <c r="E423" s="574"/>
      <c r="F423" s="574"/>
      <c r="G423" s="574"/>
      <c r="H423" s="574"/>
      <c r="I423" s="574"/>
      <c r="J423" s="574"/>
      <c r="K423" s="574"/>
      <c r="L423" s="574"/>
      <c r="M423" s="574"/>
      <c r="N423" s="574"/>
      <c r="O423" s="574"/>
      <c r="P423" s="574"/>
      <c r="Q423" s="574"/>
      <c r="R423" s="574"/>
      <c r="S423" s="574"/>
      <c r="T423" s="576"/>
      <c r="U423" s="574"/>
      <c r="V423" s="574"/>
      <c r="W423" s="163" t="s">
        <v>2445</v>
      </c>
    </row>
    <row r="424" spans="1:23" x14ac:dyDescent="0.25">
      <c r="A424" s="572"/>
      <c r="B424" s="573"/>
      <c r="C424" s="574"/>
      <c r="D424" s="574"/>
      <c r="E424" s="574"/>
      <c r="F424" s="574"/>
      <c r="G424" s="574"/>
      <c r="H424" s="574"/>
      <c r="I424" s="574"/>
      <c r="J424" s="574"/>
      <c r="K424" s="574"/>
      <c r="L424" s="574"/>
      <c r="M424" s="574"/>
      <c r="N424" s="574"/>
      <c r="O424" s="574"/>
      <c r="P424" s="574"/>
      <c r="Q424" s="574"/>
      <c r="R424" s="574"/>
      <c r="S424" s="574"/>
      <c r="T424" s="576" t="s">
        <v>2761</v>
      </c>
      <c r="U424" s="574">
        <v>58</v>
      </c>
      <c r="V424" s="574">
        <v>70</v>
      </c>
      <c r="W424" s="163" t="s">
        <v>2583</v>
      </c>
    </row>
    <row r="425" spans="1:23" x14ac:dyDescent="0.25">
      <c r="A425" s="572"/>
      <c r="B425" s="573"/>
      <c r="C425" s="574"/>
      <c r="D425" s="574"/>
      <c r="E425" s="574"/>
      <c r="F425" s="574"/>
      <c r="G425" s="574"/>
      <c r="H425" s="574"/>
      <c r="I425" s="574"/>
      <c r="J425" s="574"/>
      <c r="K425" s="574"/>
      <c r="L425" s="574"/>
      <c r="M425" s="574"/>
      <c r="N425" s="574"/>
      <c r="O425" s="574"/>
      <c r="P425" s="574"/>
      <c r="Q425" s="574"/>
      <c r="R425" s="574"/>
      <c r="S425" s="574"/>
      <c r="T425" s="576"/>
      <c r="U425" s="574"/>
      <c r="V425" s="574"/>
      <c r="W425" s="163" t="s">
        <v>2762</v>
      </c>
    </row>
    <row r="426" spans="1:23" x14ac:dyDescent="0.25">
      <c r="A426" s="572"/>
      <c r="B426" s="573"/>
      <c r="C426" s="574"/>
      <c r="D426" s="574"/>
      <c r="E426" s="574"/>
      <c r="F426" s="574"/>
      <c r="G426" s="574"/>
      <c r="H426" s="574"/>
      <c r="I426" s="574"/>
      <c r="J426" s="574"/>
      <c r="K426" s="574"/>
      <c r="L426" s="574"/>
      <c r="M426" s="574"/>
      <c r="N426" s="574"/>
      <c r="O426" s="574"/>
      <c r="P426" s="574"/>
      <c r="Q426" s="574"/>
      <c r="R426" s="574"/>
      <c r="S426" s="574"/>
      <c r="T426" s="576" t="s">
        <v>2763</v>
      </c>
      <c r="U426" s="574">
        <v>58</v>
      </c>
      <c r="V426" s="574">
        <v>180</v>
      </c>
      <c r="W426" s="163" t="s">
        <v>2583</v>
      </c>
    </row>
    <row r="427" spans="1:23" x14ac:dyDescent="0.25">
      <c r="A427" s="572"/>
      <c r="B427" s="573"/>
      <c r="C427" s="574"/>
      <c r="D427" s="574"/>
      <c r="E427" s="574"/>
      <c r="F427" s="574"/>
      <c r="G427" s="574"/>
      <c r="H427" s="574"/>
      <c r="I427" s="574"/>
      <c r="J427" s="574"/>
      <c r="K427" s="574"/>
      <c r="L427" s="574"/>
      <c r="M427" s="574"/>
      <c r="N427" s="574"/>
      <c r="O427" s="574"/>
      <c r="P427" s="574"/>
      <c r="Q427" s="574"/>
      <c r="R427" s="574"/>
      <c r="S427" s="574"/>
      <c r="T427" s="576"/>
      <c r="U427" s="574"/>
      <c r="V427" s="574"/>
      <c r="W427" s="163" t="s">
        <v>2445</v>
      </c>
    </row>
    <row r="428" spans="1:23" x14ac:dyDescent="0.25">
      <c r="A428" s="572"/>
      <c r="B428" s="573"/>
      <c r="C428" s="574"/>
      <c r="D428" s="574"/>
      <c r="E428" s="574"/>
      <c r="F428" s="574"/>
      <c r="G428" s="574"/>
      <c r="H428" s="574"/>
      <c r="I428" s="574"/>
      <c r="J428" s="574"/>
      <c r="K428" s="574"/>
      <c r="L428" s="574"/>
      <c r="M428" s="574"/>
      <c r="N428" s="574"/>
      <c r="O428" s="574"/>
      <c r="P428" s="574"/>
      <c r="Q428" s="574"/>
      <c r="R428" s="574"/>
      <c r="S428" s="574"/>
      <c r="T428" s="576" t="s">
        <v>2764</v>
      </c>
      <c r="U428" s="574">
        <v>58</v>
      </c>
      <c r="V428" s="574">
        <v>60</v>
      </c>
      <c r="W428" s="163" t="s">
        <v>2379</v>
      </c>
    </row>
    <row r="429" spans="1:23" x14ac:dyDescent="0.25">
      <c r="A429" s="572"/>
      <c r="B429" s="573"/>
      <c r="C429" s="574"/>
      <c r="D429" s="574"/>
      <c r="E429" s="574"/>
      <c r="F429" s="574"/>
      <c r="G429" s="574"/>
      <c r="H429" s="574"/>
      <c r="I429" s="574"/>
      <c r="J429" s="574"/>
      <c r="K429" s="574"/>
      <c r="L429" s="574"/>
      <c r="M429" s="574"/>
      <c r="N429" s="574"/>
      <c r="O429" s="574"/>
      <c r="P429" s="574"/>
      <c r="Q429" s="574"/>
      <c r="R429" s="574"/>
      <c r="S429" s="574"/>
      <c r="T429" s="576"/>
      <c r="U429" s="574"/>
      <c r="V429" s="574"/>
      <c r="W429" s="163" t="s">
        <v>2385</v>
      </c>
    </row>
    <row r="430" spans="1:23" x14ac:dyDescent="0.25">
      <c r="A430" s="572"/>
      <c r="B430" s="573"/>
      <c r="C430" s="574"/>
      <c r="D430" s="574"/>
      <c r="E430" s="574"/>
      <c r="F430" s="574"/>
      <c r="G430" s="574"/>
      <c r="H430" s="574"/>
      <c r="I430" s="574"/>
      <c r="J430" s="574"/>
      <c r="K430" s="574"/>
      <c r="L430" s="574"/>
      <c r="M430" s="574"/>
      <c r="N430" s="574"/>
      <c r="O430" s="574"/>
      <c r="P430" s="574"/>
      <c r="Q430" s="574"/>
      <c r="R430" s="574"/>
      <c r="S430" s="574"/>
      <c r="T430" s="576" t="s">
        <v>2765</v>
      </c>
      <c r="U430" s="574">
        <v>58</v>
      </c>
      <c r="V430" s="574">
        <v>88</v>
      </c>
      <c r="W430" s="163" t="s">
        <v>2379</v>
      </c>
    </row>
    <row r="431" spans="1:23" x14ac:dyDescent="0.25">
      <c r="A431" s="572"/>
      <c r="B431" s="573"/>
      <c r="C431" s="574"/>
      <c r="D431" s="574"/>
      <c r="E431" s="574"/>
      <c r="F431" s="574"/>
      <c r="G431" s="574"/>
      <c r="H431" s="574"/>
      <c r="I431" s="574"/>
      <c r="J431" s="574"/>
      <c r="K431" s="574"/>
      <c r="L431" s="574"/>
      <c r="M431" s="574"/>
      <c r="N431" s="574"/>
      <c r="O431" s="574"/>
      <c r="P431" s="574"/>
      <c r="Q431" s="574"/>
      <c r="R431" s="574"/>
      <c r="S431" s="574"/>
      <c r="T431" s="576"/>
      <c r="U431" s="574"/>
      <c r="V431" s="574"/>
      <c r="W431" s="163" t="s">
        <v>2413</v>
      </c>
    </row>
    <row r="432" spans="1:23" x14ac:dyDescent="0.25">
      <c r="A432" s="572"/>
      <c r="B432" s="573"/>
      <c r="C432" s="574"/>
      <c r="D432" s="574"/>
      <c r="E432" s="574"/>
      <c r="F432" s="574"/>
      <c r="G432" s="574"/>
      <c r="H432" s="574"/>
      <c r="I432" s="574"/>
      <c r="J432" s="574"/>
      <c r="K432" s="574"/>
      <c r="L432" s="574"/>
      <c r="M432" s="574"/>
      <c r="N432" s="574"/>
      <c r="O432" s="574"/>
      <c r="P432" s="574"/>
      <c r="Q432" s="574"/>
      <c r="R432" s="574"/>
      <c r="S432" s="574"/>
      <c r="T432" s="576" t="s">
        <v>2766</v>
      </c>
      <c r="U432" s="574">
        <v>58</v>
      </c>
      <c r="V432" s="574">
        <v>66</v>
      </c>
      <c r="W432" s="163" t="s">
        <v>2767</v>
      </c>
    </row>
    <row r="433" spans="1:23" x14ac:dyDescent="0.25">
      <c r="A433" s="572"/>
      <c r="B433" s="573"/>
      <c r="C433" s="574"/>
      <c r="D433" s="574"/>
      <c r="E433" s="574"/>
      <c r="F433" s="574"/>
      <c r="G433" s="574"/>
      <c r="H433" s="574"/>
      <c r="I433" s="574"/>
      <c r="J433" s="574"/>
      <c r="K433" s="574"/>
      <c r="L433" s="574"/>
      <c r="M433" s="574"/>
      <c r="N433" s="574"/>
      <c r="O433" s="574"/>
      <c r="P433" s="574"/>
      <c r="Q433" s="574"/>
      <c r="R433" s="574"/>
      <c r="S433" s="574"/>
      <c r="T433" s="576"/>
      <c r="U433" s="574"/>
      <c r="V433" s="574"/>
      <c r="W433" s="163" t="s">
        <v>2383</v>
      </c>
    </row>
    <row r="434" spans="1:23" x14ac:dyDescent="0.25">
      <c r="A434" s="572"/>
      <c r="B434" s="57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4" t="s">
        <v>2686</v>
      </c>
      <c r="U434" s="163"/>
      <c r="V434" s="163">
        <v>200</v>
      </c>
      <c r="W434" s="163" t="s">
        <v>2768</v>
      </c>
    </row>
    <row r="435" spans="1:23" x14ac:dyDescent="0.25">
      <c r="A435" s="572"/>
      <c r="B435" s="57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4" t="s">
        <v>2769</v>
      </c>
      <c r="U435" s="163"/>
      <c r="V435" s="163">
        <v>310</v>
      </c>
      <c r="W435" s="163" t="s">
        <v>2770</v>
      </c>
    </row>
    <row r="436" spans="1:23" x14ac:dyDescent="0.25">
      <c r="A436" s="572"/>
      <c r="B436" s="57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4" t="s">
        <v>2771</v>
      </c>
      <c r="U436" s="163"/>
      <c r="V436" s="163">
        <v>200</v>
      </c>
      <c r="W436" s="163" t="s">
        <v>2772</v>
      </c>
    </row>
    <row r="437" spans="1:23" ht="25.5" x14ac:dyDescent="0.25">
      <c r="A437" s="572">
        <v>48</v>
      </c>
      <c r="B437" s="167"/>
      <c r="C437" s="163"/>
      <c r="D437" s="163"/>
      <c r="E437" s="163"/>
      <c r="F437" s="163"/>
      <c r="G437" s="163"/>
      <c r="H437" s="163"/>
      <c r="I437" s="163"/>
      <c r="J437" s="163" t="s">
        <v>1783</v>
      </c>
      <c r="K437" s="163" t="s">
        <v>2376</v>
      </c>
      <c r="L437" s="163">
        <v>315</v>
      </c>
      <c r="M437" s="163"/>
      <c r="N437" s="163"/>
      <c r="O437" s="163">
        <v>469</v>
      </c>
      <c r="P437" s="163" t="s">
        <v>2542</v>
      </c>
      <c r="Q437" s="163">
        <v>12</v>
      </c>
      <c r="R437" s="163"/>
      <c r="S437" s="163">
        <v>12</v>
      </c>
      <c r="T437" s="164" t="s">
        <v>2773</v>
      </c>
      <c r="U437" s="163"/>
      <c r="V437" s="163">
        <v>40</v>
      </c>
      <c r="W437" s="163" t="s">
        <v>2678</v>
      </c>
    </row>
    <row r="438" spans="1:23" ht="25.5" x14ac:dyDescent="0.25">
      <c r="A438" s="572"/>
      <c r="B438" s="167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>
        <v>530</v>
      </c>
      <c r="P438" s="163" t="s">
        <v>2542</v>
      </c>
      <c r="Q438" s="163">
        <v>13</v>
      </c>
      <c r="R438" s="163"/>
      <c r="S438" s="163">
        <v>13</v>
      </c>
      <c r="T438" s="164" t="s">
        <v>2774</v>
      </c>
      <c r="U438" s="163"/>
      <c r="V438" s="163">
        <v>30</v>
      </c>
      <c r="W438" s="163" t="s">
        <v>2678</v>
      </c>
    </row>
    <row r="439" spans="1:23" ht="25.5" x14ac:dyDescent="0.25">
      <c r="A439" s="572"/>
      <c r="B439" s="167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4" t="s">
        <v>2775</v>
      </c>
      <c r="U439" s="163"/>
      <c r="V439" s="163">
        <v>160</v>
      </c>
      <c r="W439" s="163" t="s">
        <v>2678</v>
      </c>
    </row>
    <row r="440" spans="1:23" ht="25.5" x14ac:dyDescent="0.25">
      <c r="A440" s="572"/>
      <c r="B440" s="167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4" t="s">
        <v>2776</v>
      </c>
      <c r="U440" s="163"/>
      <c r="V440" s="163">
        <v>60</v>
      </c>
      <c r="W440" s="163" t="s">
        <v>2777</v>
      </c>
    </row>
    <row r="441" spans="1:23" ht="25.5" x14ac:dyDescent="0.25">
      <c r="A441" s="572"/>
      <c r="B441" s="167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4" t="s">
        <v>2778</v>
      </c>
      <c r="U441" s="163"/>
      <c r="V441" s="163">
        <v>60</v>
      </c>
      <c r="W441" s="163" t="s">
        <v>2777</v>
      </c>
    </row>
    <row r="442" spans="1:23" ht="25.5" x14ac:dyDescent="0.25">
      <c r="A442" s="572"/>
      <c r="B442" s="167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4" t="s">
        <v>2779</v>
      </c>
      <c r="U442" s="163"/>
      <c r="V442" s="163">
        <v>240</v>
      </c>
      <c r="W442" s="163" t="s">
        <v>2780</v>
      </c>
    </row>
    <row r="443" spans="1:23" x14ac:dyDescent="0.25">
      <c r="A443" s="572"/>
      <c r="B443" s="167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4" t="s">
        <v>2781</v>
      </c>
      <c r="U443" s="163"/>
      <c r="V443" s="163">
        <v>650</v>
      </c>
      <c r="W443" s="163" t="s">
        <v>2768</v>
      </c>
    </row>
    <row r="444" spans="1:23" x14ac:dyDescent="0.25">
      <c r="A444" s="572"/>
      <c r="B444" s="166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4" t="s">
        <v>2782</v>
      </c>
      <c r="U444" s="163"/>
      <c r="V444" s="163">
        <v>250</v>
      </c>
      <c r="W444" s="163" t="s">
        <v>2783</v>
      </c>
    </row>
    <row r="445" spans="1:23" ht="25.5" x14ac:dyDescent="0.25">
      <c r="A445" s="572">
        <v>49</v>
      </c>
      <c r="B445" s="573"/>
      <c r="C445" s="163"/>
      <c r="D445" s="163"/>
      <c r="E445" s="163"/>
      <c r="F445" s="163"/>
      <c r="G445" s="163"/>
      <c r="H445" s="163"/>
      <c r="I445" s="163"/>
      <c r="J445" s="163" t="s">
        <v>1729</v>
      </c>
      <c r="K445" s="163" t="s">
        <v>2376</v>
      </c>
      <c r="L445" s="163">
        <v>315</v>
      </c>
      <c r="M445" s="163"/>
      <c r="N445" s="163"/>
      <c r="O445" s="163">
        <v>469</v>
      </c>
      <c r="P445" s="163" t="s">
        <v>2784</v>
      </c>
      <c r="Q445" s="163">
        <v>11</v>
      </c>
      <c r="R445" s="163"/>
      <c r="S445" s="163">
        <v>11</v>
      </c>
      <c r="T445" s="164" t="s">
        <v>2785</v>
      </c>
      <c r="U445" s="163"/>
      <c r="V445" s="163"/>
      <c r="W445" s="163"/>
    </row>
    <row r="446" spans="1:23" ht="25.5" x14ac:dyDescent="0.25">
      <c r="A446" s="572"/>
      <c r="B446" s="57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>
        <v>267</v>
      </c>
      <c r="P446" s="163" t="s">
        <v>2784</v>
      </c>
      <c r="Q446" s="163">
        <v>6</v>
      </c>
      <c r="R446" s="163"/>
      <c r="S446" s="163">
        <v>6</v>
      </c>
      <c r="T446" s="164" t="s">
        <v>2786</v>
      </c>
      <c r="U446" s="163"/>
      <c r="V446" s="163"/>
      <c r="W446" s="163"/>
    </row>
    <row r="447" spans="1:23" ht="25.5" x14ac:dyDescent="0.25">
      <c r="A447" s="572"/>
      <c r="B447" s="57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4" t="s">
        <v>2787</v>
      </c>
      <c r="U447" s="163"/>
      <c r="V447" s="163">
        <v>160</v>
      </c>
      <c r="W447" s="163" t="s">
        <v>2678</v>
      </c>
    </row>
    <row r="448" spans="1:23" ht="25.5" x14ac:dyDescent="0.25">
      <c r="A448" s="572"/>
      <c r="B448" s="57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4" t="s">
        <v>2788</v>
      </c>
      <c r="U448" s="163"/>
      <c r="V448" s="163">
        <v>60</v>
      </c>
      <c r="W448" s="163" t="s">
        <v>2777</v>
      </c>
    </row>
    <row r="449" spans="1:23" ht="25.5" x14ac:dyDescent="0.25">
      <c r="A449" s="572"/>
      <c r="B449" s="57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4" t="s">
        <v>2789</v>
      </c>
      <c r="U449" s="163"/>
      <c r="V449" s="163">
        <v>60</v>
      </c>
      <c r="W449" s="163" t="s">
        <v>2777</v>
      </c>
    </row>
    <row r="450" spans="1:23" ht="25.5" x14ac:dyDescent="0.25">
      <c r="A450" s="572"/>
      <c r="B450" s="57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4" t="s">
        <v>2790</v>
      </c>
      <c r="U450" s="163"/>
      <c r="V450" s="163">
        <v>140</v>
      </c>
      <c r="W450" s="163" t="s">
        <v>2780</v>
      </c>
    </row>
    <row r="451" spans="1:23" x14ac:dyDescent="0.25">
      <c r="A451" s="572"/>
      <c r="B451" s="57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4" t="s">
        <v>2771</v>
      </c>
      <c r="U451" s="163"/>
      <c r="V451" s="163">
        <v>200</v>
      </c>
      <c r="W451" s="163" t="s">
        <v>2768</v>
      </c>
    </row>
    <row r="452" spans="1:23" x14ac:dyDescent="0.25">
      <c r="A452" s="572"/>
      <c r="B452" s="57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4" t="s">
        <v>2791</v>
      </c>
      <c r="U452" s="163"/>
      <c r="V452" s="163">
        <v>629</v>
      </c>
      <c r="W452" s="163" t="s">
        <v>2768</v>
      </c>
    </row>
    <row r="453" spans="1:23" x14ac:dyDescent="0.25">
      <c r="A453" s="572">
        <v>50</v>
      </c>
      <c r="B453" s="573"/>
      <c r="C453" s="574"/>
      <c r="D453" s="574"/>
      <c r="E453" s="574"/>
      <c r="F453" s="574"/>
      <c r="G453" s="574"/>
      <c r="H453" s="574"/>
      <c r="I453" s="574"/>
      <c r="J453" s="574" t="s">
        <v>2215</v>
      </c>
      <c r="K453" s="574" t="s">
        <v>2376</v>
      </c>
      <c r="L453" s="574" t="s">
        <v>25</v>
      </c>
      <c r="M453" s="574"/>
      <c r="N453" s="574"/>
      <c r="O453" s="574"/>
      <c r="P453" s="574"/>
      <c r="Q453" s="574"/>
      <c r="R453" s="574"/>
      <c r="S453" s="574"/>
      <c r="T453" s="576"/>
      <c r="U453" s="574"/>
      <c r="V453" s="574"/>
      <c r="W453" s="574"/>
    </row>
    <row r="454" spans="1:23" x14ac:dyDescent="0.25">
      <c r="A454" s="572"/>
      <c r="B454" s="573"/>
      <c r="C454" s="574"/>
      <c r="D454" s="574"/>
      <c r="E454" s="574"/>
      <c r="F454" s="574"/>
      <c r="G454" s="574"/>
      <c r="H454" s="574"/>
      <c r="I454" s="574"/>
      <c r="J454" s="574"/>
      <c r="K454" s="574"/>
      <c r="L454" s="574"/>
      <c r="M454" s="574"/>
      <c r="N454" s="574"/>
      <c r="O454" s="574"/>
      <c r="P454" s="574"/>
      <c r="Q454" s="574"/>
      <c r="R454" s="574"/>
      <c r="S454" s="574"/>
      <c r="T454" s="576"/>
      <c r="U454" s="574"/>
      <c r="V454" s="574"/>
      <c r="W454" s="574"/>
    </row>
    <row r="455" spans="1:23" ht="25.5" x14ac:dyDescent="0.25">
      <c r="A455" s="165">
        <v>51</v>
      </c>
      <c r="B455" s="166" t="s">
        <v>2488</v>
      </c>
      <c r="C455" s="163">
        <v>94</v>
      </c>
      <c r="D455" s="163" t="s">
        <v>2792</v>
      </c>
      <c r="E455" s="163">
        <v>3900</v>
      </c>
      <c r="F455" s="163" t="s">
        <v>2456</v>
      </c>
      <c r="G455" s="163">
        <v>54</v>
      </c>
      <c r="H455" s="163"/>
      <c r="I455" s="163">
        <v>54</v>
      </c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4"/>
      <c r="U455" s="163"/>
      <c r="V455" s="163"/>
      <c r="W455" s="163"/>
    </row>
    <row r="456" spans="1:23" ht="25.5" x14ac:dyDescent="0.25">
      <c r="A456" s="165">
        <v>52</v>
      </c>
      <c r="B456" s="166" t="s">
        <v>2488</v>
      </c>
      <c r="C456" s="163">
        <v>94</v>
      </c>
      <c r="D456" s="163" t="s">
        <v>2793</v>
      </c>
      <c r="E456" s="163">
        <v>3900</v>
      </c>
      <c r="F456" s="163" t="s">
        <v>2456</v>
      </c>
      <c r="G456" s="163">
        <v>54</v>
      </c>
      <c r="H456" s="163"/>
      <c r="I456" s="163">
        <v>54</v>
      </c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4"/>
      <c r="U456" s="163"/>
      <c r="V456" s="163"/>
      <c r="W456" s="163"/>
    </row>
    <row r="457" spans="1:23" ht="25.5" x14ac:dyDescent="0.25">
      <c r="A457" s="165">
        <v>53</v>
      </c>
      <c r="B457" s="166" t="s">
        <v>2488</v>
      </c>
      <c r="C457" s="163"/>
      <c r="D457" s="163" t="s">
        <v>2719</v>
      </c>
      <c r="E457" s="163">
        <v>4700</v>
      </c>
      <c r="F457" s="163" t="s">
        <v>2794</v>
      </c>
      <c r="G457" s="163">
        <v>70</v>
      </c>
      <c r="H457" s="163"/>
      <c r="I457" s="163">
        <v>70</v>
      </c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4"/>
      <c r="U457" s="163"/>
      <c r="V457" s="163"/>
      <c r="W457" s="163"/>
    </row>
    <row r="458" spans="1:23" ht="25.5" x14ac:dyDescent="0.25">
      <c r="A458" s="165">
        <v>54</v>
      </c>
      <c r="B458" s="166" t="s">
        <v>2488</v>
      </c>
      <c r="C458" s="163"/>
      <c r="D458" s="163" t="s">
        <v>2720</v>
      </c>
      <c r="E458" s="163">
        <v>4700</v>
      </c>
      <c r="F458" s="163" t="s">
        <v>2794</v>
      </c>
      <c r="G458" s="163">
        <v>70</v>
      </c>
      <c r="H458" s="163"/>
      <c r="I458" s="163">
        <v>70</v>
      </c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4"/>
      <c r="U458" s="163"/>
      <c r="V458" s="163"/>
      <c r="W458" s="163"/>
    </row>
    <row r="459" spans="1:23" ht="38.25" x14ac:dyDescent="0.25">
      <c r="A459" s="572">
        <v>55</v>
      </c>
      <c r="B459" s="573" t="s">
        <v>2795</v>
      </c>
      <c r="C459" s="163">
        <v>7</v>
      </c>
      <c r="D459" s="163" t="s">
        <v>2796</v>
      </c>
      <c r="E459" s="163">
        <v>2635</v>
      </c>
      <c r="F459" s="163" t="s">
        <v>2797</v>
      </c>
      <c r="G459" s="163">
        <v>4</v>
      </c>
      <c r="H459" s="163">
        <v>54</v>
      </c>
      <c r="I459" s="163">
        <v>58</v>
      </c>
      <c r="J459" s="163" t="s">
        <v>2798</v>
      </c>
      <c r="K459" s="163" t="s">
        <v>2657</v>
      </c>
      <c r="L459" s="163" t="s">
        <v>29</v>
      </c>
      <c r="M459" s="163" t="s">
        <v>2799</v>
      </c>
      <c r="N459" s="163">
        <v>6</v>
      </c>
      <c r="O459" s="163">
        <v>800</v>
      </c>
      <c r="P459" s="163" t="s">
        <v>2800</v>
      </c>
      <c r="Q459" s="163"/>
      <c r="R459" s="163">
        <v>25</v>
      </c>
      <c r="S459" s="163">
        <v>25</v>
      </c>
      <c r="T459" s="164"/>
      <c r="U459" s="163"/>
      <c r="V459" s="163"/>
      <c r="W459" s="163"/>
    </row>
    <row r="460" spans="1:23" ht="38.25" x14ac:dyDescent="0.25">
      <c r="A460" s="572"/>
      <c r="B460" s="57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 t="s">
        <v>2801</v>
      </c>
      <c r="N460" s="163">
        <v>6</v>
      </c>
      <c r="O460" s="163">
        <v>500</v>
      </c>
      <c r="P460" s="163" t="s">
        <v>2800</v>
      </c>
      <c r="Q460" s="163"/>
      <c r="R460" s="163">
        <v>17</v>
      </c>
      <c r="S460" s="163">
        <v>17</v>
      </c>
      <c r="T460" s="164"/>
      <c r="U460" s="163"/>
      <c r="V460" s="163"/>
      <c r="W460" s="163"/>
    </row>
    <row r="461" spans="1:23" ht="38.25" x14ac:dyDescent="0.25">
      <c r="A461" s="572"/>
      <c r="B461" s="57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 t="s">
        <v>2802</v>
      </c>
      <c r="N461" s="163">
        <v>6</v>
      </c>
      <c r="O461" s="163">
        <v>1150</v>
      </c>
      <c r="P461" s="163" t="s">
        <v>2800</v>
      </c>
      <c r="Q461" s="163"/>
      <c r="R461" s="163">
        <v>40</v>
      </c>
      <c r="S461" s="163">
        <v>40</v>
      </c>
      <c r="T461" s="164"/>
      <c r="U461" s="163"/>
      <c r="V461" s="163"/>
      <c r="W461" s="163"/>
    </row>
    <row r="462" spans="1:23" ht="38.25" x14ac:dyDescent="0.25">
      <c r="A462" s="572">
        <v>56</v>
      </c>
      <c r="B462" s="573" t="s">
        <v>2795</v>
      </c>
      <c r="C462" s="163"/>
      <c r="D462" s="163"/>
      <c r="E462" s="163"/>
      <c r="F462" s="163"/>
      <c r="G462" s="163"/>
      <c r="H462" s="163"/>
      <c r="I462" s="163"/>
      <c r="J462" s="163" t="s">
        <v>2803</v>
      </c>
      <c r="K462" s="163" t="s">
        <v>2657</v>
      </c>
      <c r="L462" s="163" t="s">
        <v>29</v>
      </c>
      <c r="M462" s="163" t="s">
        <v>2799</v>
      </c>
      <c r="N462" s="163">
        <v>6</v>
      </c>
      <c r="O462" s="163">
        <v>520</v>
      </c>
      <c r="P462" s="163" t="s">
        <v>2800</v>
      </c>
      <c r="Q462" s="163"/>
      <c r="R462" s="163">
        <v>19</v>
      </c>
      <c r="S462" s="163">
        <v>19</v>
      </c>
      <c r="T462" s="164"/>
      <c r="U462" s="163"/>
      <c r="V462" s="163"/>
      <c r="W462" s="163"/>
    </row>
    <row r="463" spans="1:23" ht="38.25" x14ac:dyDescent="0.25">
      <c r="A463" s="572"/>
      <c r="B463" s="57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 t="s">
        <v>2801</v>
      </c>
      <c r="N463" s="163">
        <v>6</v>
      </c>
      <c r="O463" s="163">
        <v>960</v>
      </c>
      <c r="P463" s="163" t="s">
        <v>2800</v>
      </c>
      <c r="Q463" s="163"/>
      <c r="R463" s="163">
        <v>31</v>
      </c>
      <c r="S463" s="163">
        <v>31</v>
      </c>
      <c r="T463" s="164"/>
      <c r="U463" s="163"/>
      <c r="V463" s="163"/>
      <c r="W463" s="163"/>
    </row>
    <row r="464" spans="1:23" ht="38.25" x14ac:dyDescent="0.25">
      <c r="A464" s="572"/>
      <c r="B464" s="57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 t="s">
        <v>2802</v>
      </c>
      <c r="N464" s="163">
        <v>6</v>
      </c>
      <c r="O464" s="163">
        <v>890</v>
      </c>
      <c r="P464" s="163" t="s">
        <v>2800</v>
      </c>
      <c r="Q464" s="163"/>
      <c r="R464" s="163">
        <v>30</v>
      </c>
      <c r="S464" s="163">
        <v>30</v>
      </c>
      <c r="T464" s="164"/>
      <c r="U464" s="163"/>
      <c r="V464" s="163"/>
      <c r="W464" s="163"/>
    </row>
    <row r="465" spans="1:23" ht="38.25" x14ac:dyDescent="0.25">
      <c r="A465" s="572">
        <v>57</v>
      </c>
      <c r="B465" s="573" t="s">
        <v>2795</v>
      </c>
      <c r="C465" s="163"/>
      <c r="D465" s="163"/>
      <c r="E465" s="163"/>
      <c r="F465" s="163"/>
      <c r="G465" s="163"/>
      <c r="H465" s="163"/>
      <c r="I465" s="163"/>
      <c r="J465" s="163" t="s">
        <v>2804</v>
      </c>
      <c r="K465" s="163" t="s">
        <v>2657</v>
      </c>
      <c r="L465" s="163" t="s">
        <v>24</v>
      </c>
      <c r="M465" s="163" t="s">
        <v>2799</v>
      </c>
      <c r="N465" s="163">
        <v>6</v>
      </c>
      <c r="O465" s="163">
        <v>940</v>
      </c>
      <c r="P465" s="163" t="s">
        <v>2800</v>
      </c>
      <c r="Q465" s="163"/>
      <c r="R465" s="163">
        <v>35</v>
      </c>
      <c r="S465" s="163">
        <v>35</v>
      </c>
      <c r="T465" s="164"/>
      <c r="U465" s="163"/>
      <c r="V465" s="163"/>
      <c r="W465" s="163"/>
    </row>
    <row r="466" spans="1:23" ht="38.25" x14ac:dyDescent="0.25">
      <c r="A466" s="572"/>
      <c r="B466" s="57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 t="s">
        <v>2801</v>
      </c>
      <c r="N466" s="163">
        <v>6</v>
      </c>
      <c r="O466" s="163">
        <v>540</v>
      </c>
      <c r="P466" s="163" t="s">
        <v>2800</v>
      </c>
      <c r="Q466" s="163"/>
      <c r="R466" s="163">
        <v>19</v>
      </c>
      <c r="S466" s="163">
        <v>19</v>
      </c>
      <c r="T466" s="164"/>
      <c r="U466" s="163"/>
      <c r="V466" s="163"/>
      <c r="W466" s="163"/>
    </row>
    <row r="467" spans="1:23" ht="38.25" x14ac:dyDescent="0.25">
      <c r="A467" s="572"/>
      <c r="B467" s="57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 t="s">
        <v>2802</v>
      </c>
      <c r="N467" s="163">
        <v>6</v>
      </c>
      <c r="O467" s="163">
        <v>820</v>
      </c>
      <c r="P467" s="163" t="s">
        <v>2800</v>
      </c>
      <c r="Q467" s="163"/>
      <c r="R467" s="163">
        <v>28</v>
      </c>
      <c r="S467" s="163">
        <v>28</v>
      </c>
      <c r="T467" s="164"/>
      <c r="U467" s="163"/>
      <c r="V467" s="163"/>
      <c r="W467" s="163"/>
    </row>
    <row r="468" spans="1:23" ht="38.25" x14ac:dyDescent="0.25">
      <c r="A468" s="572"/>
      <c r="B468" s="57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 t="s">
        <v>2805</v>
      </c>
      <c r="N468" s="163">
        <v>6</v>
      </c>
      <c r="O468" s="163">
        <v>240</v>
      </c>
      <c r="P468" s="163" t="s">
        <v>2800</v>
      </c>
      <c r="Q468" s="163"/>
      <c r="R468" s="163">
        <v>8</v>
      </c>
      <c r="S468" s="163">
        <v>8</v>
      </c>
      <c r="T468" s="164"/>
      <c r="U468" s="163"/>
      <c r="V468" s="163"/>
      <c r="W468" s="163"/>
    </row>
    <row r="469" spans="1:23" ht="38.25" x14ac:dyDescent="0.25">
      <c r="A469" s="572">
        <v>58</v>
      </c>
      <c r="B469" s="573" t="s">
        <v>2795</v>
      </c>
      <c r="C469" s="163"/>
      <c r="D469" s="163"/>
      <c r="E469" s="163"/>
      <c r="F469" s="163"/>
      <c r="G469" s="163"/>
      <c r="H469" s="163"/>
      <c r="I469" s="163"/>
      <c r="J469" s="163" t="s">
        <v>2806</v>
      </c>
      <c r="K469" s="163" t="s">
        <v>2657</v>
      </c>
      <c r="L469" s="163" t="s">
        <v>26</v>
      </c>
      <c r="M469" s="163" t="s">
        <v>2799</v>
      </c>
      <c r="N469" s="163">
        <v>6</v>
      </c>
      <c r="O469" s="163">
        <v>560</v>
      </c>
      <c r="P469" s="163" t="s">
        <v>2800</v>
      </c>
      <c r="Q469" s="163"/>
      <c r="R469" s="163">
        <v>18</v>
      </c>
      <c r="S469" s="163">
        <v>18</v>
      </c>
      <c r="T469" s="164"/>
      <c r="U469" s="163"/>
      <c r="V469" s="163"/>
      <c r="W469" s="163"/>
    </row>
    <row r="470" spans="1:23" ht="38.25" x14ac:dyDescent="0.25">
      <c r="A470" s="572"/>
      <c r="B470" s="57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 t="s">
        <v>2801</v>
      </c>
      <c r="N470" s="163">
        <v>6</v>
      </c>
      <c r="O470" s="163">
        <v>560</v>
      </c>
      <c r="P470" s="163" t="s">
        <v>2800</v>
      </c>
      <c r="Q470" s="163"/>
      <c r="R470" s="163">
        <v>18</v>
      </c>
      <c r="S470" s="163">
        <v>18</v>
      </c>
      <c r="T470" s="164"/>
      <c r="U470" s="163"/>
      <c r="V470" s="163"/>
      <c r="W470" s="163"/>
    </row>
    <row r="471" spans="1:23" ht="38.25" x14ac:dyDescent="0.25">
      <c r="A471" s="572"/>
      <c r="B471" s="57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 t="s">
        <v>2802</v>
      </c>
      <c r="N471" s="163">
        <v>6</v>
      </c>
      <c r="O471" s="163">
        <v>790</v>
      </c>
      <c r="P471" s="163" t="s">
        <v>2800</v>
      </c>
      <c r="Q471" s="163"/>
      <c r="R471" s="163">
        <v>31</v>
      </c>
      <c r="S471" s="163">
        <v>31</v>
      </c>
      <c r="T471" s="164"/>
      <c r="U471" s="163"/>
      <c r="V471" s="163"/>
      <c r="W471" s="163"/>
    </row>
    <row r="472" spans="1:23" ht="38.25" x14ac:dyDescent="0.25">
      <c r="A472" s="572"/>
      <c r="B472" s="57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 t="s">
        <v>2805</v>
      </c>
      <c r="N472" s="163">
        <v>6</v>
      </c>
      <c r="O472" s="163">
        <v>810</v>
      </c>
      <c r="P472" s="163" t="s">
        <v>2800</v>
      </c>
      <c r="Q472" s="163"/>
      <c r="R472" s="163">
        <v>30</v>
      </c>
      <c r="S472" s="163">
        <v>30</v>
      </c>
      <c r="T472" s="164"/>
      <c r="U472" s="163"/>
      <c r="V472" s="163"/>
      <c r="W472" s="163"/>
    </row>
    <row r="473" spans="1:23" ht="38.25" x14ac:dyDescent="0.25">
      <c r="A473" s="572">
        <v>59</v>
      </c>
      <c r="B473" s="573" t="s">
        <v>2807</v>
      </c>
      <c r="C473" s="163">
        <v>7</v>
      </c>
      <c r="D473" s="163" t="s">
        <v>2808</v>
      </c>
      <c r="E473" s="163">
        <v>3665</v>
      </c>
      <c r="F473" s="163" t="s">
        <v>2797</v>
      </c>
      <c r="G473" s="163">
        <v>3</v>
      </c>
      <c r="H473" s="163">
        <v>109</v>
      </c>
      <c r="I473" s="163">
        <v>112</v>
      </c>
      <c r="J473" s="163" t="s">
        <v>2809</v>
      </c>
      <c r="K473" s="163" t="s">
        <v>2657</v>
      </c>
      <c r="L473" s="163" t="s">
        <v>29</v>
      </c>
      <c r="M473" s="163" t="s">
        <v>2799</v>
      </c>
      <c r="N473" s="163">
        <v>6</v>
      </c>
      <c r="O473" s="163">
        <v>1030</v>
      </c>
      <c r="P473" s="163" t="s">
        <v>2800</v>
      </c>
      <c r="Q473" s="163"/>
      <c r="R473" s="163">
        <v>32</v>
      </c>
      <c r="S473" s="163">
        <v>32</v>
      </c>
      <c r="T473" s="164"/>
      <c r="U473" s="163"/>
      <c r="V473" s="163"/>
      <c r="W473" s="163"/>
    </row>
    <row r="474" spans="1:23" ht="38.25" x14ac:dyDescent="0.25">
      <c r="A474" s="572"/>
      <c r="B474" s="57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 t="s">
        <v>2801</v>
      </c>
      <c r="N474" s="163">
        <v>6</v>
      </c>
      <c r="O474" s="163">
        <v>330</v>
      </c>
      <c r="P474" s="163" t="s">
        <v>2800</v>
      </c>
      <c r="Q474" s="163"/>
      <c r="R474" s="163">
        <v>14</v>
      </c>
      <c r="S474" s="163">
        <v>14</v>
      </c>
      <c r="T474" s="164"/>
      <c r="U474" s="163"/>
      <c r="V474" s="163"/>
      <c r="W474" s="163"/>
    </row>
    <row r="475" spans="1:23" ht="38.25" x14ac:dyDescent="0.25">
      <c r="A475" s="572"/>
      <c r="B475" s="57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 t="s">
        <v>2802</v>
      </c>
      <c r="N475" s="163">
        <v>6</v>
      </c>
      <c r="O475" s="163">
        <v>1600</v>
      </c>
      <c r="P475" s="163" t="s">
        <v>2800</v>
      </c>
      <c r="Q475" s="163"/>
      <c r="R475" s="163">
        <v>49</v>
      </c>
      <c r="S475" s="163">
        <v>49</v>
      </c>
      <c r="T475" s="164"/>
      <c r="U475" s="163"/>
      <c r="V475" s="163"/>
      <c r="W475" s="163"/>
    </row>
    <row r="476" spans="1:23" ht="38.25" x14ac:dyDescent="0.25">
      <c r="A476" s="572">
        <v>60</v>
      </c>
      <c r="B476" s="573" t="s">
        <v>2807</v>
      </c>
      <c r="C476" s="163"/>
      <c r="D476" s="163"/>
      <c r="E476" s="163"/>
      <c r="F476" s="163"/>
      <c r="G476" s="163"/>
      <c r="H476" s="163"/>
      <c r="I476" s="163"/>
      <c r="J476" s="163" t="s">
        <v>2810</v>
      </c>
      <c r="K476" s="163" t="s">
        <v>2657</v>
      </c>
      <c r="L476" s="163" t="s">
        <v>24</v>
      </c>
      <c r="M476" s="163" t="s">
        <v>2799</v>
      </c>
      <c r="N476" s="163">
        <v>6</v>
      </c>
      <c r="O476" s="163">
        <v>240</v>
      </c>
      <c r="P476" s="163" t="s">
        <v>2800</v>
      </c>
      <c r="Q476" s="163"/>
      <c r="R476" s="163">
        <v>9</v>
      </c>
      <c r="S476" s="163">
        <v>9</v>
      </c>
      <c r="T476" s="164"/>
      <c r="U476" s="163"/>
      <c r="V476" s="163"/>
      <c r="W476" s="163"/>
    </row>
    <row r="477" spans="1:23" ht="38.25" x14ac:dyDescent="0.25">
      <c r="A477" s="572"/>
      <c r="B477" s="57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 t="s">
        <v>2801</v>
      </c>
      <c r="N477" s="163">
        <v>6</v>
      </c>
      <c r="O477" s="163">
        <v>470</v>
      </c>
      <c r="P477" s="163" t="s">
        <v>2800</v>
      </c>
      <c r="Q477" s="163"/>
      <c r="R477" s="163">
        <v>18</v>
      </c>
      <c r="S477" s="163">
        <v>18</v>
      </c>
      <c r="T477" s="164"/>
      <c r="U477" s="163"/>
      <c r="V477" s="163"/>
      <c r="W477" s="163"/>
    </row>
    <row r="478" spans="1:23" ht="38.25" x14ac:dyDescent="0.25">
      <c r="A478" s="572"/>
      <c r="B478" s="57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 t="s">
        <v>2802</v>
      </c>
      <c r="N478" s="163">
        <v>6</v>
      </c>
      <c r="O478" s="163">
        <v>900</v>
      </c>
      <c r="P478" s="163" t="s">
        <v>2800</v>
      </c>
      <c r="Q478" s="163"/>
      <c r="R478" s="163">
        <v>32</v>
      </c>
      <c r="S478" s="163">
        <v>32</v>
      </c>
      <c r="T478" s="164"/>
      <c r="U478" s="163"/>
      <c r="V478" s="163"/>
      <c r="W478" s="163"/>
    </row>
    <row r="479" spans="1:23" ht="38.25" x14ac:dyDescent="0.25">
      <c r="A479" s="572">
        <v>61</v>
      </c>
      <c r="B479" s="573" t="s">
        <v>2807</v>
      </c>
      <c r="C479" s="163"/>
      <c r="D479" s="163"/>
      <c r="E479" s="163"/>
      <c r="F479" s="163"/>
      <c r="G479" s="163"/>
      <c r="H479" s="163"/>
      <c r="I479" s="163"/>
      <c r="J479" s="163" t="s">
        <v>2811</v>
      </c>
      <c r="K479" s="163" t="s">
        <v>2657</v>
      </c>
      <c r="L479" s="163" t="s">
        <v>29</v>
      </c>
      <c r="M479" s="163" t="s">
        <v>2799</v>
      </c>
      <c r="N479" s="163">
        <v>6</v>
      </c>
      <c r="O479" s="163">
        <v>1230</v>
      </c>
      <c r="P479" s="163" t="s">
        <v>2800</v>
      </c>
      <c r="Q479" s="163"/>
      <c r="R479" s="163">
        <v>41</v>
      </c>
      <c r="S479" s="163">
        <v>41</v>
      </c>
      <c r="T479" s="164"/>
      <c r="U479" s="163"/>
      <c r="V479" s="163"/>
      <c r="W479" s="163"/>
    </row>
    <row r="480" spans="1:23" ht="38.25" x14ac:dyDescent="0.25">
      <c r="A480" s="572"/>
      <c r="B480" s="57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 t="s">
        <v>2801</v>
      </c>
      <c r="N480" s="163">
        <v>6</v>
      </c>
      <c r="O480" s="163">
        <v>870</v>
      </c>
      <c r="P480" s="163" t="s">
        <v>2800</v>
      </c>
      <c r="Q480" s="163"/>
      <c r="R480" s="163">
        <v>29</v>
      </c>
      <c r="S480" s="163">
        <v>29</v>
      </c>
      <c r="T480" s="164"/>
      <c r="U480" s="163"/>
      <c r="V480" s="163"/>
      <c r="W480" s="163"/>
    </row>
    <row r="481" spans="1:23" ht="38.25" x14ac:dyDescent="0.25">
      <c r="A481" s="572"/>
      <c r="B481" s="57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 t="s">
        <v>2802</v>
      </c>
      <c r="N481" s="163">
        <v>6</v>
      </c>
      <c r="O481" s="163">
        <v>1500</v>
      </c>
      <c r="P481" s="163" t="s">
        <v>2800</v>
      </c>
      <c r="Q481" s="163"/>
      <c r="R481" s="163">
        <v>50</v>
      </c>
      <c r="S481" s="163">
        <v>50</v>
      </c>
      <c r="T481" s="164"/>
      <c r="U481" s="163"/>
      <c r="V481" s="163"/>
      <c r="W481" s="163"/>
    </row>
    <row r="482" spans="1:23" ht="38.25" x14ac:dyDescent="0.25">
      <c r="A482" s="572">
        <v>62</v>
      </c>
      <c r="B482" s="573" t="s">
        <v>2807</v>
      </c>
      <c r="C482" s="163"/>
      <c r="D482" s="163"/>
      <c r="E482" s="163"/>
      <c r="F482" s="163"/>
      <c r="G482" s="163"/>
      <c r="H482" s="163"/>
      <c r="I482" s="163"/>
      <c r="J482" s="163" t="s">
        <v>2812</v>
      </c>
      <c r="K482" s="163" t="s">
        <v>2657</v>
      </c>
      <c r="L482" s="163" t="s">
        <v>26</v>
      </c>
      <c r="M482" s="163" t="s">
        <v>2799</v>
      </c>
      <c r="N482" s="163">
        <v>6</v>
      </c>
      <c r="O482" s="163">
        <v>1350</v>
      </c>
      <c r="P482" s="163" t="s">
        <v>2800</v>
      </c>
      <c r="Q482" s="163"/>
      <c r="R482" s="163">
        <v>45</v>
      </c>
      <c r="S482" s="163">
        <v>45</v>
      </c>
      <c r="T482" s="164"/>
      <c r="U482" s="163"/>
      <c r="V482" s="163"/>
      <c r="W482" s="163"/>
    </row>
    <row r="483" spans="1:23" ht="38.25" x14ac:dyDescent="0.25">
      <c r="A483" s="572"/>
      <c r="B483" s="57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 t="s">
        <v>2801</v>
      </c>
      <c r="N483" s="163">
        <v>6</v>
      </c>
      <c r="O483" s="163">
        <v>1140</v>
      </c>
      <c r="P483" s="163" t="s">
        <v>2800</v>
      </c>
      <c r="Q483" s="163"/>
      <c r="R483" s="163">
        <v>38</v>
      </c>
      <c r="S483" s="163">
        <v>38</v>
      </c>
      <c r="T483" s="164"/>
      <c r="U483" s="163"/>
      <c r="V483" s="163"/>
      <c r="W483" s="163"/>
    </row>
    <row r="484" spans="1:23" ht="38.25" x14ac:dyDescent="0.25">
      <c r="A484" s="572"/>
      <c r="B484" s="57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 t="s">
        <v>2802</v>
      </c>
      <c r="N484" s="163">
        <v>6</v>
      </c>
      <c r="O484" s="163">
        <v>660</v>
      </c>
      <c r="P484" s="163" t="s">
        <v>2800</v>
      </c>
      <c r="Q484" s="163"/>
      <c r="R484" s="163">
        <v>22</v>
      </c>
      <c r="S484" s="163">
        <v>22</v>
      </c>
      <c r="T484" s="164"/>
      <c r="U484" s="163"/>
      <c r="V484" s="163"/>
      <c r="W484" s="163"/>
    </row>
    <row r="485" spans="1:23" ht="38.25" x14ac:dyDescent="0.25">
      <c r="A485" s="572"/>
      <c r="B485" s="57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 t="s">
        <v>2805</v>
      </c>
      <c r="N485" s="163">
        <v>6</v>
      </c>
      <c r="O485" s="163">
        <v>1230</v>
      </c>
      <c r="P485" s="163" t="s">
        <v>2800</v>
      </c>
      <c r="Q485" s="163"/>
      <c r="R485" s="163">
        <v>41</v>
      </c>
      <c r="S485" s="163">
        <v>41</v>
      </c>
      <c r="T485" s="164"/>
      <c r="U485" s="163"/>
      <c r="V485" s="163"/>
      <c r="W485" s="163"/>
    </row>
    <row r="486" spans="1:23" ht="38.25" x14ac:dyDescent="0.25">
      <c r="A486" s="572"/>
      <c r="B486" s="57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 t="s">
        <v>2813</v>
      </c>
      <c r="N486" s="163">
        <v>6</v>
      </c>
      <c r="O486" s="163">
        <v>120</v>
      </c>
      <c r="P486" s="163" t="s">
        <v>2800</v>
      </c>
      <c r="Q486" s="163"/>
      <c r="R486" s="163">
        <v>4</v>
      </c>
      <c r="S486" s="163">
        <v>4</v>
      </c>
      <c r="T486" s="164"/>
      <c r="U486" s="163"/>
      <c r="V486" s="163"/>
      <c r="W486" s="163"/>
    </row>
    <row r="487" spans="1:23" ht="38.25" x14ac:dyDescent="0.25">
      <c r="A487" s="165">
        <v>63</v>
      </c>
      <c r="B487" s="166" t="s">
        <v>2807</v>
      </c>
      <c r="C487" s="163"/>
      <c r="D487" s="163"/>
      <c r="E487" s="163"/>
      <c r="F487" s="163"/>
      <c r="G487" s="163"/>
      <c r="H487" s="163"/>
      <c r="I487" s="163"/>
      <c r="J487" s="163" t="s">
        <v>2814</v>
      </c>
      <c r="K487" s="163" t="s">
        <v>2657</v>
      </c>
      <c r="L487" s="163" t="s">
        <v>25</v>
      </c>
      <c r="M487" s="163" t="s">
        <v>2799</v>
      </c>
      <c r="N487" s="163">
        <v>6</v>
      </c>
      <c r="O487" s="163">
        <v>1400</v>
      </c>
      <c r="P487" s="163" t="s">
        <v>2800</v>
      </c>
      <c r="Q487" s="163"/>
      <c r="R487" s="163">
        <v>47</v>
      </c>
      <c r="S487" s="163">
        <v>47</v>
      </c>
      <c r="T487" s="164"/>
      <c r="U487" s="163"/>
      <c r="V487" s="163"/>
      <c r="W487" s="163"/>
    </row>
    <row r="488" spans="1:23" ht="38.25" x14ac:dyDescent="0.25">
      <c r="A488" s="572">
        <v>64</v>
      </c>
      <c r="B488" s="573" t="s">
        <v>2807</v>
      </c>
      <c r="C488" s="163"/>
      <c r="D488" s="163"/>
      <c r="E488" s="163"/>
      <c r="F488" s="163"/>
      <c r="G488" s="163"/>
      <c r="H488" s="163"/>
      <c r="I488" s="163"/>
      <c r="J488" s="163" t="s">
        <v>2815</v>
      </c>
      <c r="K488" s="163" t="s">
        <v>2657</v>
      </c>
      <c r="L488" s="163" t="s">
        <v>29</v>
      </c>
      <c r="M488" s="163" t="s">
        <v>2799</v>
      </c>
      <c r="N488" s="163">
        <v>6</v>
      </c>
      <c r="O488" s="163">
        <v>420</v>
      </c>
      <c r="P488" s="163" t="s">
        <v>2800</v>
      </c>
      <c r="Q488" s="163"/>
      <c r="R488" s="163">
        <v>15</v>
      </c>
      <c r="S488" s="163">
        <v>15</v>
      </c>
      <c r="T488" s="164"/>
      <c r="U488" s="163"/>
      <c r="V488" s="163"/>
      <c r="W488" s="163"/>
    </row>
    <row r="489" spans="1:23" ht="38.25" x14ac:dyDescent="0.25">
      <c r="A489" s="572"/>
      <c r="B489" s="57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 t="s">
        <v>2801</v>
      </c>
      <c r="N489" s="163">
        <v>6</v>
      </c>
      <c r="O489" s="163">
        <v>960</v>
      </c>
      <c r="P489" s="163" t="s">
        <v>2800</v>
      </c>
      <c r="Q489" s="163"/>
      <c r="R489" s="163">
        <v>32</v>
      </c>
      <c r="S489" s="163">
        <v>32</v>
      </c>
      <c r="T489" s="164"/>
      <c r="U489" s="163"/>
      <c r="V489" s="163"/>
      <c r="W489" s="163"/>
    </row>
    <row r="490" spans="1:23" ht="38.25" x14ac:dyDescent="0.25">
      <c r="A490" s="572">
        <v>65</v>
      </c>
      <c r="B490" s="573" t="s">
        <v>2795</v>
      </c>
      <c r="C490" s="163"/>
      <c r="D490" s="163"/>
      <c r="E490" s="163"/>
      <c r="F490" s="163"/>
      <c r="G490" s="163"/>
      <c r="H490" s="163"/>
      <c r="I490" s="163"/>
      <c r="J490" s="163" t="s">
        <v>2816</v>
      </c>
      <c r="K490" s="163" t="s">
        <v>2657</v>
      </c>
      <c r="L490" s="163" t="s">
        <v>29</v>
      </c>
      <c r="M490" s="163" t="s">
        <v>2799</v>
      </c>
      <c r="N490" s="163">
        <v>6</v>
      </c>
      <c r="O490" s="163">
        <v>150</v>
      </c>
      <c r="P490" s="163" t="s">
        <v>2800</v>
      </c>
      <c r="Q490" s="163"/>
      <c r="R490" s="163">
        <v>6</v>
      </c>
      <c r="S490" s="163">
        <v>6</v>
      </c>
      <c r="T490" s="164"/>
      <c r="U490" s="163"/>
      <c r="V490" s="163"/>
      <c r="W490" s="163"/>
    </row>
    <row r="491" spans="1:23" ht="38.25" x14ac:dyDescent="0.25">
      <c r="A491" s="572"/>
      <c r="B491" s="57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 t="s">
        <v>2801</v>
      </c>
      <c r="N491" s="163">
        <v>6</v>
      </c>
      <c r="O491" s="163">
        <v>120</v>
      </c>
      <c r="P491" s="163" t="s">
        <v>2800</v>
      </c>
      <c r="Q491" s="163"/>
      <c r="R491" s="163">
        <v>7</v>
      </c>
      <c r="S491" s="163">
        <v>7</v>
      </c>
      <c r="T491" s="164"/>
      <c r="U491" s="163"/>
      <c r="V491" s="163"/>
      <c r="W491" s="163"/>
    </row>
    <row r="492" spans="1:23" ht="38.25" x14ac:dyDescent="0.25">
      <c r="A492" s="572"/>
      <c r="B492" s="57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 t="s">
        <v>2802</v>
      </c>
      <c r="N492" s="163">
        <v>6</v>
      </c>
      <c r="O492" s="163">
        <v>630</v>
      </c>
      <c r="P492" s="163" t="s">
        <v>2800</v>
      </c>
      <c r="Q492" s="163"/>
      <c r="R492" s="163">
        <v>25</v>
      </c>
      <c r="S492" s="163">
        <v>25</v>
      </c>
      <c r="T492" s="164"/>
      <c r="U492" s="163"/>
      <c r="V492" s="163"/>
      <c r="W492" s="163"/>
    </row>
    <row r="493" spans="1:23" ht="38.25" x14ac:dyDescent="0.25">
      <c r="A493" s="572">
        <v>66</v>
      </c>
      <c r="B493" s="573" t="s">
        <v>2807</v>
      </c>
      <c r="C493" s="163"/>
      <c r="D493" s="163"/>
      <c r="E493" s="163"/>
      <c r="F493" s="163"/>
      <c r="G493" s="163"/>
      <c r="H493" s="163"/>
      <c r="I493" s="163"/>
      <c r="J493" s="163" t="s">
        <v>2817</v>
      </c>
      <c r="K493" s="163" t="s">
        <v>2657</v>
      </c>
      <c r="L493" s="163" t="s">
        <v>29</v>
      </c>
      <c r="M493" s="163" t="s">
        <v>2799</v>
      </c>
      <c r="N493" s="163">
        <v>6</v>
      </c>
      <c r="O493" s="163">
        <v>550</v>
      </c>
      <c r="P493" s="163" t="s">
        <v>2800</v>
      </c>
      <c r="Q493" s="163"/>
      <c r="R493" s="163">
        <v>17</v>
      </c>
      <c r="S493" s="163">
        <v>17</v>
      </c>
      <c r="T493" s="164"/>
      <c r="U493" s="163"/>
      <c r="V493" s="163"/>
      <c r="W493" s="163"/>
    </row>
    <row r="494" spans="1:23" ht="38.25" x14ac:dyDescent="0.25">
      <c r="A494" s="572"/>
      <c r="B494" s="57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 t="s">
        <v>2801</v>
      </c>
      <c r="N494" s="163">
        <v>6</v>
      </c>
      <c r="O494" s="163">
        <v>1240</v>
      </c>
      <c r="P494" s="163" t="s">
        <v>2800</v>
      </c>
      <c r="Q494" s="163"/>
      <c r="R494" s="163">
        <v>36</v>
      </c>
      <c r="S494" s="163">
        <v>36</v>
      </c>
      <c r="T494" s="164"/>
      <c r="U494" s="163"/>
      <c r="V494" s="163"/>
      <c r="W494" s="163" t="s">
        <v>2818</v>
      </c>
    </row>
    <row r="495" spans="1:23" x14ac:dyDescent="0.25">
      <c r="A495" s="572">
        <v>67</v>
      </c>
      <c r="B495" s="573" t="s">
        <v>2475</v>
      </c>
      <c r="C495" s="574"/>
      <c r="D495" s="574"/>
      <c r="E495" s="574"/>
      <c r="F495" s="574"/>
      <c r="G495" s="574"/>
      <c r="H495" s="574"/>
      <c r="I495" s="574"/>
      <c r="J495" s="574" t="s">
        <v>2244</v>
      </c>
      <c r="K495" s="574" t="s">
        <v>2819</v>
      </c>
      <c r="L495" s="574" t="s">
        <v>26</v>
      </c>
      <c r="M495" s="574"/>
      <c r="N495" s="574"/>
      <c r="O495" s="574"/>
      <c r="P495" s="574"/>
      <c r="Q495" s="574"/>
      <c r="R495" s="574"/>
      <c r="S495" s="574"/>
      <c r="T495" s="576" t="s">
        <v>2820</v>
      </c>
      <c r="U495" s="574">
        <v>9</v>
      </c>
      <c r="V495" s="574">
        <v>350</v>
      </c>
      <c r="W495" s="163" t="s">
        <v>2821</v>
      </c>
    </row>
    <row r="496" spans="1:23" x14ac:dyDescent="0.25">
      <c r="A496" s="572"/>
      <c r="B496" s="573"/>
      <c r="C496" s="574"/>
      <c r="D496" s="574"/>
      <c r="E496" s="574"/>
      <c r="F496" s="574"/>
      <c r="G496" s="574"/>
      <c r="H496" s="574"/>
      <c r="I496" s="574"/>
      <c r="J496" s="574"/>
      <c r="K496" s="574"/>
      <c r="L496" s="574"/>
      <c r="M496" s="574"/>
      <c r="N496" s="574"/>
      <c r="O496" s="574"/>
      <c r="P496" s="574"/>
      <c r="Q496" s="574"/>
      <c r="R496" s="574"/>
      <c r="S496" s="574"/>
      <c r="T496" s="576"/>
      <c r="U496" s="574"/>
      <c r="V496" s="574"/>
      <c r="W496" s="163" t="s">
        <v>2822</v>
      </c>
    </row>
    <row r="497" spans="1:23" x14ac:dyDescent="0.25">
      <c r="A497" s="572"/>
      <c r="B497" s="573"/>
      <c r="C497" s="574"/>
      <c r="D497" s="574"/>
      <c r="E497" s="574"/>
      <c r="F497" s="574"/>
      <c r="G497" s="574"/>
      <c r="H497" s="574"/>
      <c r="I497" s="574"/>
      <c r="J497" s="574"/>
      <c r="K497" s="574"/>
      <c r="L497" s="574"/>
      <c r="M497" s="574"/>
      <c r="N497" s="574"/>
      <c r="O497" s="574"/>
      <c r="P497" s="574"/>
      <c r="Q497" s="574"/>
      <c r="R497" s="574"/>
      <c r="S497" s="574"/>
      <c r="T497" s="576" t="s">
        <v>2823</v>
      </c>
      <c r="U497" s="574">
        <v>9</v>
      </c>
      <c r="V497" s="574">
        <v>200</v>
      </c>
      <c r="W497" s="163" t="s">
        <v>2821</v>
      </c>
    </row>
    <row r="498" spans="1:23" x14ac:dyDescent="0.25">
      <c r="A498" s="572"/>
      <c r="B498" s="573"/>
      <c r="C498" s="574"/>
      <c r="D498" s="574"/>
      <c r="E498" s="574"/>
      <c r="F498" s="574"/>
      <c r="G498" s="574"/>
      <c r="H498" s="574"/>
      <c r="I498" s="574"/>
      <c r="J498" s="574"/>
      <c r="K498" s="574"/>
      <c r="L498" s="574"/>
      <c r="M498" s="574"/>
      <c r="N498" s="574"/>
      <c r="O498" s="574"/>
      <c r="P498" s="574"/>
      <c r="Q498" s="574"/>
      <c r="R498" s="574"/>
      <c r="S498" s="574"/>
      <c r="T498" s="576"/>
      <c r="U498" s="574"/>
      <c r="V498" s="574"/>
      <c r="W498" s="163" t="s">
        <v>2822</v>
      </c>
    </row>
    <row r="499" spans="1:23" x14ac:dyDescent="0.25">
      <c r="A499" s="572"/>
      <c r="B499" s="573"/>
      <c r="C499" s="574"/>
      <c r="D499" s="574"/>
      <c r="E499" s="574"/>
      <c r="F499" s="574"/>
      <c r="G499" s="574"/>
      <c r="H499" s="574"/>
      <c r="I499" s="574"/>
      <c r="J499" s="574"/>
      <c r="K499" s="574"/>
      <c r="L499" s="574"/>
      <c r="M499" s="574"/>
      <c r="N499" s="574"/>
      <c r="O499" s="574"/>
      <c r="P499" s="574"/>
      <c r="Q499" s="574"/>
      <c r="R499" s="574"/>
      <c r="S499" s="574"/>
      <c r="T499" s="576" t="s">
        <v>2824</v>
      </c>
      <c r="U499" s="574">
        <v>9</v>
      </c>
      <c r="V499" s="574">
        <v>50</v>
      </c>
      <c r="W499" s="163" t="s">
        <v>2825</v>
      </c>
    </row>
    <row r="500" spans="1:23" x14ac:dyDescent="0.25">
      <c r="A500" s="572"/>
      <c r="B500" s="573"/>
      <c r="C500" s="574"/>
      <c r="D500" s="574"/>
      <c r="E500" s="574"/>
      <c r="F500" s="574"/>
      <c r="G500" s="574"/>
      <c r="H500" s="574"/>
      <c r="I500" s="574"/>
      <c r="J500" s="574"/>
      <c r="K500" s="574"/>
      <c r="L500" s="574"/>
      <c r="M500" s="574"/>
      <c r="N500" s="574"/>
      <c r="O500" s="574"/>
      <c r="P500" s="574"/>
      <c r="Q500" s="574"/>
      <c r="R500" s="574"/>
      <c r="S500" s="574"/>
      <c r="T500" s="576"/>
      <c r="U500" s="574"/>
      <c r="V500" s="574"/>
      <c r="W500" s="163" t="s">
        <v>2826</v>
      </c>
    </row>
    <row r="501" spans="1:23" x14ac:dyDescent="0.25">
      <c r="A501" s="572"/>
      <c r="B501" s="573"/>
      <c r="C501" s="574"/>
      <c r="D501" s="574"/>
      <c r="E501" s="574"/>
      <c r="F501" s="574"/>
      <c r="G501" s="574"/>
      <c r="H501" s="574"/>
      <c r="I501" s="574"/>
      <c r="J501" s="574"/>
      <c r="K501" s="574"/>
      <c r="L501" s="574"/>
      <c r="M501" s="574"/>
      <c r="N501" s="574"/>
      <c r="O501" s="574"/>
      <c r="P501" s="574"/>
      <c r="Q501" s="574"/>
      <c r="R501" s="574"/>
      <c r="S501" s="574"/>
      <c r="T501" s="576" t="s">
        <v>2827</v>
      </c>
      <c r="U501" s="574">
        <v>9</v>
      </c>
      <c r="V501" s="574">
        <v>35</v>
      </c>
      <c r="W501" s="163" t="s">
        <v>2825</v>
      </c>
    </row>
    <row r="502" spans="1:23" x14ac:dyDescent="0.25">
      <c r="A502" s="572"/>
      <c r="B502" s="573"/>
      <c r="C502" s="574"/>
      <c r="D502" s="574"/>
      <c r="E502" s="574"/>
      <c r="F502" s="574"/>
      <c r="G502" s="574"/>
      <c r="H502" s="574"/>
      <c r="I502" s="574"/>
      <c r="J502" s="574"/>
      <c r="K502" s="574"/>
      <c r="L502" s="574"/>
      <c r="M502" s="574"/>
      <c r="N502" s="574"/>
      <c r="O502" s="574"/>
      <c r="P502" s="574"/>
      <c r="Q502" s="574"/>
      <c r="R502" s="574"/>
      <c r="S502" s="574"/>
      <c r="T502" s="576"/>
      <c r="U502" s="574"/>
      <c r="V502" s="574"/>
      <c r="W502" s="163" t="s">
        <v>2826</v>
      </c>
    </row>
    <row r="503" spans="1:23" x14ac:dyDescent="0.25">
      <c r="A503" s="572"/>
      <c r="B503" s="573"/>
      <c r="C503" s="574"/>
      <c r="D503" s="574"/>
      <c r="E503" s="574"/>
      <c r="F503" s="574"/>
      <c r="G503" s="574"/>
      <c r="H503" s="574"/>
      <c r="I503" s="574"/>
      <c r="J503" s="574"/>
      <c r="K503" s="574"/>
      <c r="L503" s="574"/>
      <c r="M503" s="574"/>
      <c r="N503" s="574"/>
      <c r="O503" s="574"/>
      <c r="P503" s="574"/>
      <c r="Q503" s="574"/>
      <c r="R503" s="574"/>
      <c r="S503" s="574"/>
      <c r="T503" s="576" t="s">
        <v>2828</v>
      </c>
      <c r="U503" s="574">
        <v>9</v>
      </c>
      <c r="V503" s="574">
        <v>25</v>
      </c>
      <c r="W503" s="163" t="s">
        <v>2825</v>
      </c>
    </row>
    <row r="504" spans="1:23" x14ac:dyDescent="0.25">
      <c r="A504" s="572"/>
      <c r="B504" s="573"/>
      <c r="C504" s="574"/>
      <c r="D504" s="574"/>
      <c r="E504" s="574"/>
      <c r="F504" s="574"/>
      <c r="G504" s="574"/>
      <c r="H504" s="574"/>
      <c r="I504" s="574"/>
      <c r="J504" s="574"/>
      <c r="K504" s="574"/>
      <c r="L504" s="574"/>
      <c r="M504" s="574"/>
      <c r="N504" s="574"/>
      <c r="O504" s="574"/>
      <c r="P504" s="574"/>
      <c r="Q504" s="574"/>
      <c r="R504" s="574"/>
      <c r="S504" s="574"/>
      <c r="T504" s="576"/>
      <c r="U504" s="574"/>
      <c r="V504" s="574"/>
      <c r="W504" s="163" t="s">
        <v>2826</v>
      </c>
    </row>
    <row r="505" spans="1:23" x14ac:dyDescent="0.25">
      <c r="A505" s="572">
        <v>68</v>
      </c>
      <c r="B505" s="573" t="s">
        <v>2394</v>
      </c>
      <c r="C505" s="574"/>
      <c r="D505" s="574"/>
      <c r="E505" s="574"/>
      <c r="F505" s="574"/>
      <c r="G505" s="574"/>
      <c r="H505" s="574"/>
      <c r="I505" s="574"/>
      <c r="J505" s="574" t="s">
        <v>2139</v>
      </c>
      <c r="K505" s="574" t="s">
        <v>2819</v>
      </c>
      <c r="L505" s="574" t="s">
        <v>25</v>
      </c>
      <c r="M505" s="574"/>
      <c r="N505" s="574"/>
      <c r="O505" s="574"/>
      <c r="P505" s="574"/>
      <c r="Q505" s="574"/>
      <c r="R505" s="574"/>
      <c r="S505" s="574"/>
      <c r="T505" s="576" t="s">
        <v>2496</v>
      </c>
      <c r="U505" s="163">
        <v>56</v>
      </c>
      <c r="V505" s="163">
        <v>380</v>
      </c>
      <c r="W505" s="163" t="s">
        <v>2829</v>
      </c>
    </row>
    <row r="506" spans="1:23" x14ac:dyDescent="0.25">
      <c r="A506" s="572"/>
      <c r="B506" s="573"/>
      <c r="C506" s="574"/>
      <c r="D506" s="574"/>
      <c r="E506" s="574"/>
      <c r="F506" s="574"/>
      <c r="G506" s="574"/>
      <c r="H506" s="574"/>
      <c r="I506" s="574"/>
      <c r="J506" s="574"/>
      <c r="K506" s="574"/>
      <c r="L506" s="574"/>
      <c r="M506" s="574"/>
      <c r="N506" s="574"/>
      <c r="O506" s="574"/>
      <c r="P506" s="574"/>
      <c r="Q506" s="574"/>
      <c r="R506" s="574"/>
      <c r="S506" s="574"/>
      <c r="T506" s="576"/>
      <c r="U506" s="163"/>
      <c r="V506" s="163"/>
      <c r="W506" s="163"/>
    </row>
    <row r="507" spans="1:23" x14ac:dyDescent="0.25">
      <c r="A507" s="572"/>
      <c r="B507" s="573"/>
      <c r="C507" s="574"/>
      <c r="D507" s="574"/>
      <c r="E507" s="574"/>
      <c r="F507" s="574"/>
      <c r="G507" s="574"/>
      <c r="H507" s="574"/>
      <c r="I507" s="574"/>
      <c r="J507" s="574"/>
      <c r="K507" s="574"/>
      <c r="L507" s="574"/>
      <c r="M507" s="574"/>
      <c r="N507" s="574"/>
      <c r="O507" s="574"/>
      <c r="P507" s="574"/>
      <c r="Q507" s="574"/>
      <c r="R507" s="574"/>
      <c r="S507" s="574"/>
      <c r="T507" s="576"/>
      <c r="U507" s="163">
        <v>12</v>
      </c>
      <c r="V507" s="163">
        <v>220</v>
      </c>
      <c r="W507" s="163" t="s">
        <v>2830</v>
      </c>
    </row>
    <row r="508" spans="1:23" x14ac:dyDescent="0.25">
      <c r="A508" s="572"/>
      <c r="B508" s="573"/>
      <c r="C508" s="574"/>
      <c r="D508" s="574"/>
      <c r="E508" s="574"/>
      <c r="F508" s="574"/>
      <c r="G508" s="574"/>
      <c r="H508" s="574"/>
      <c r="I508" s="574"/>
      <c r="J508" s="574"/>
      <c r="K508" s="574"/>
      <c r="L508" s="574"/>
      <c r="M508" s="574"/>
      <c r="N508" s="574"/>
      <c r="O508" s="574"/>
      <c r="P508" s="574"/>
      <c r="Q508" s="574"/>
      <c r="R508" s="574"/>
      <c r="S508" s="574"/>
      <c r="T508" s="576"/>
      <c r="U508" s="163"/>
      <c r="V508" s="163"/>
      <c r="W508" s="163" t="s">
        <v>2831</v>
      </c>
    </row>
    <row r="509" spans="1:23" x14ac:dyDescent="0.25">
      <c r="A509" s="572"/>
      <c r="B509" s="573"/>
      <c r="C509" s="574"/>
      <c r="D509" s="574"/>
      <c r="E509" s="574"/>
      <c r="F509" s="574"/>
      <c r="G509" s="574"/>
      <c r="H509" s="574"/>
      <c r="I509" s="574"/>
      <c r="J509" s="574"/>
      <c r="K509" s="574"/>
      <c r="L509" s="574"/>
      <c r="M509" s="574"/>
      <c r="N509" s="574"/>
      <c r="O509" s="574"/>
      <c r="P509" s="574"/>
      <c r="Q509" s="574"/>
      <c r="R509" s="574"/>
      <c r="S509" s="574"/>
      <c r="T509" s="576" t="s">
        <v>2497</v>
      </c>
      <c r="U509" s="163">
        <v>80</v>
      </c>
      <c r="V509" s="163">
        <v>360</v>
      </c>
      <c r="W509" s="163" t="s">
        <v>30</v>
      </c>
    </row>
    <row r="510" spans="1:23" x14ac:dyDescent="0.25">
      <c r="A510" s="572"/>
      <c r="B510" s="573"/>
      <c r="C510" s="574"/>
      <c r="D510" s="574"/>
      <c r="E510" s="574"/>
      <c r="F510" s="574"/>
      <c r="G510" s="574"/>
      <c r="H510" s="574"/>
      <c r="I510" s="574"/>
      <c r="J510" s="574"/>
      <c r="K510" s="574"/>
      <c r="L510" s="574"/>
      <c r="M510" s="574"/>
      <c r="N510" s="574"/>
      <c r="O510" s="574"/>
      <c r="P510" s="574"/>
      <c r="Q510" s="574"/>
      <c r="R510" s="574"/>
      <c r="S510" s="574"/>
      <c r="T510" s="576"/>
      <c r="U510" s="163"/>
      <c r="V510" s="163"/>
      <c r="W510" s="163"/>
    </row>
    <row r="511" spans="1:23" x14ac:dyDescent="0.25">
      <c r="A511" s="572"/>
      <c r="B511" s="573"/>
      <c r="C511" s="574"/>
      <c r="D511" s="574"/>
      <c r="E511" s="574"/>
      <c r="F511" s="574"/>
      <c r="G511" s="574"/>
      <c r="H511" s="574"/>
      <c r="I511" s="574"/>
      <c r="J511" s="574"/>
      <c r="K511" s="574"/>
      <c r="L511" s="574"/>
      <c r="M511" s="574"/>
      <c r="N511" s="574"/>
      <c r="O511" s="574"/>
      <c r="P511" s="574"/>
      <c r="Q511" s="574"/>
      <c r="R511" s="574"/>
      <c r="S511" s="574"/>
      <c r="T511" s="576"/>
      <c r="U511" s="163">
        <v>12</v>
      </c>
      <c r="V511" s="163">
        <v>8</v>
      </c>
      <c r="W511" s="163" t="s">
        <v>2832</v>
      </c>
    </row>
    <row r="512" spans="1:23" x14ac:dyDescent="0.25">
      <c r="A512" s="572"/>
      <c r="B512" s="573"/>
      <c r="C512" s="574"/>
      <c r="D512" s="574"/>
      <c r="E512" s="574"/>
      <c r="F512" s="574"/>
      <c r="G512" s="574"/>
      <c r="H512" s="574"/>
      <c r="I512" s="574"/>
      <c r="J512" s="574"/>
      <c r="K512" s="574"/>
      <c r="L512" s="574"/>
      <c r="M512" s="574"/>
      <c r="N512" s="574"/>
      <c r="O512" s="574"/>
      <c r="P512" s="574"/>
      <c r="Q512" s="574"/>
      <c r="R512" s="574"/>
      <c r="S512" s="574"/>
      <c r="T512" s="576"/>
      <c r="U512" s="163"/>
      <c r="V512" s="163"/>
      <c r="W512" s="163" t="s">
        <v>2833</v>
      </c>
    </row>
    <row r="513" spans="1:23" x14ac:dyDescent="0.25">
      <c r="A513" s="572"/>
      <c r="B513" s="573"/>
      <c r="C513" s="574"/>
      <c r="D513" s="574"/>
      <c r="E513" s="574"/>
      <c r="F513" s="574"/>
      <c r="G513" s="574"/>
      <c r="H513" s="574"/>
      <c r="I513" s="574"/>
      <c r="J513" s="574"/>
      <c r="K513" s="574"/>
      <c r="L513" s="574"/>
      <c r="M513" s="574"/>
      <c r="N513" s="574"/>
      <c r="O513" s="574"/>
      <c r="P513" s="574"/>
      <c r="Q513" s="574"/>
      <c r="R513" s="574"/>
      <c r="S513" s="574"/>
      <c r="T513" s="576" t="s">
        <v>2834</v>
      </c>
      <c r="U513" s="163">
        <v>56</v>
      </c>
      <c r="V513" s="163">
        <v>1130</v>
      </c>
      <c r="W513" s="163" t="s">
        <v>2829</v>
      </c>
    </row>
    <row r="514" spans="1:23" x14ac:dyDescent="0.25">
      <c r="A514" s="572"/>
      <c r="B514" s="573"/>
      <c r="C514" s="574"/>
      <c r="D514" s="574"/>
      <c r="E514" s="574"/>
      <c r="F514" s="574"/>
      <c r="G514" s="574"/>
      <c r="H514" s="574"/>
      <c r="I514" s="574"/>
      <c r="J514" s="574"/>
      <c r="K514" s="574"/>
      <c r="L514" s="574"/>
      <c r="M514" s="574"/>
      <c r="N514" s="574"/>
      <c r="O514" s="574"/>
      <c r="P514" s="574"/>
      <c r="Q514" s="574"/>
      <c r="R514" s="574"/>
      <c r="S514" s="574"/>
      <c r="T514" s="576"/>
      <c r="U514" s="163"/>
      <c r="V514" s="163">
        <v>23</v>
      </c>
      <c r="W514" s="163"/>
    </row>
    <row r="515" spans="1:23" x14ac:dyDescent="0.25">
      <c r="A515" s="572"/>
      <c r="B515" s="573"/>
      <c r="C515" s="574"/>
      <c r="D515" s="574"/>
      <c r="E515" s="574"/>
      <c r="F515" s="574"/>
      <c r="G515" s="574"/>
      <c r="H515" s="574"/>
      <c r="I515" s="574"/>
      <c r="J515" s="574"/>
      <c r="K515" s="574"/>
      <c r="L515" s="574"/>
      <c r="M515" s="574"/>
      <c r="N515" s="574"/>
      <c r="O515" s="574"/>
      <c r="P515" s="574"/>
      <c r="Q515" s="574"/>
      <c r="R515" s="574"/>
      <c r="S515" s="574"/>
      <c r="T515" s="576"/>
      <c r="U515" s="163">
        <v>12</v>
      </c>
      <c r="V515" s="163"/>
      <c r="W515" s="163" t="s">
        <v>2830</v>
      </c>
    </row>
    <row r="516" spans="1:23" x14ac:dyDescent="0.25">
      <c r="A516" s="572"/>
      <c r="B516" s="573"/>
      <c r="C516" s="574"/>
      <c r="D516" s="574"/>
      <c r="E516" s="574"/>
      <c r="F516" s="574"/>
      <c r="G516" s="574"/>
      <c r="H516" s="574"/>
      <c r="I516" s="574"/>
      <c r="J516" s="574"/>
      <c r="K516" s="574"/>
      <c r="L516" s="574"/>
      <c r="M516" s="574"/>
      <c r="N516" s="574"/>
      <c r="O516" s="574"/>
      <c r="P516" s="574"/>
      <c r="Q516" s="574"/>
      <c r="R516" s="574"/>
      <c r="S516" s="574"/>
      <c r="T516" s="576"/>
      <c r="U516" s="163"/>
      <c r="V516" s="163"/>
      <c r="W516" s="163" t="s">
        <v>2831</v>
      </c>
    </row>
    <row r="517" spans="1:23" ht="38.25" x14ac:dyDescent="0.25">
      <c r="A517" s="572">
        <v>69</v>
      </c>
      <c r="B517" s="573" t="s">
        <v>2835</v>
      </c>
      <c r="C517" s="163">
        <v>13</v>
      </c>
      <c r="D517" s="163" t="s">
        <v>55</v>
      </c>
      <c r="E517" s="163">
        <v>20</v>
      </c>
      <c r="F517" s="163" t="s">
        <v>56</v>
      </c>
      <c r="G517" s="163">
        <v>3</v>
      </c>
      <c r="H517" s="163"/>
      <c r="I517" s="163">
        <v>3</v>
      </c>
      <c r="J517" s="163" t="s">
        <v>2836</v>
      </c>
      <c r="K517" s="163" t="s">
        <v>2837</v>
      </c>
      <c r="L517" s="163" t="s">
        <v>57</v>
      </c>
      <c r="M517" s="163" t="s">
        <v>2799</v>
      </c>
      <c r="N517" s="163">
        <v>13</v>
      </c>
      <c r="O517" s="163">
        <v>695</v>
      </c>
      <c r="P517" s="163" t="s">
        <v>2838</v>
      </c>
      <c r="Q517" s="163">
        <v>8</v>
      </c>
      <c r="R517" s="163">
        <v>67</v>
      </c>
      <c r="S517" s="163">
        <v>75</v>
      </c>
      <c r="T517" s="164"/>
      <c r="U517" s="163">
        <v>13</v>
      </c>
      <c r="V517" s="163">
        <v>105</v>
      </c>
      <c r="W517" s="163" t="s">
        <v>2839</v>
      </c>
    </row>
    <row r="518" spans="1:23" ht="38.25" x14ac:dyDescent="0.25">
      <c r="A518" s="572"/>
      <c r="B518" s="573"/>
      <c r="C518" s="163">
        <v>13</v>
      </c>
      <c r="D518" s="163" t="s">
        <v>2840</v>
      </c>
      <c r="E518" s="163">
        <v>3680</v>
      </c>
      <c r="F518" s="163" t="s">
        <v>2841</v>
      </c>
      <c r="G518" s="163">
        <v>92</v>
      </c>
      <c r="H518" s="163">
        <v>36</v>
      </c>
      <c r="I518" s="163">
        <v>128</v>
      </c>
      <c r="J518" s="163"/>
      <c r="K518" s="163"/>
      <c r="L518" s="163"/>
      <c r="M518" s="163" t="s">
        <v>2801</v>
      </c>
      <c r="N518" s="163">
        <v>13</v>
      </c>
      <c r="O518" s="163">
        <v>600</v>
      </c>
      <c r="P518" s="163" t="s">
        <v>2838</v>
      </c>
      <c r="Q518" s="163"/>
      <c r="R518" s="163"/>
      <c r="S518" s="163"/>
      <c r="T518" s="164"/>
      <c r="U518" s="163"/>
      <c r="V518" s="163"/>
      <c r="W518" s="163"/>
    </row>
    <row r="519" spans="1:23" ht="38.25" x14ac:dyDescent="0.25">
      <c r="A519" s="572"/>
      <c r="B519" s="57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 t="s">
        <v>2802</v>
      </c>
      <c r="N519" s="163">
        <v>13</v>
      </c>
      <c r="O519" s="163">
        <v>790</v>
      </c>
      <c r="P519" s="163" t="s">
        <v>2838</v>
      </c>
      <c r="Q519" s="163"/>
      <c r="R519" s="163"/>
      <c r="S519" s="163"/>
      <c r="T519" s="164"/>
      <c r="U519" s="163"/>
      <c r="V519" s="163"/>
      <c r="W519" s="163"/>
    </row>
    <row r="520" spans="1:23" ht="38.25" x14ac:dyDescent="0.25">
      <c r="A520" s="572"/>
      <c r="B520" s="57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 t="s">
        <v>2805</v>
      </c>
      <c r="N520" s="163">
        <v>13</v>
      </c>
      <c r="O520" s="163">
        <v>240</v>
      </c>
      <c r="P520" s="163" t="s">
        <v>2838</v>
      </c>
      <c r="Q520" s="163"/>
      <c r="R520" s="163"/>
      <c r="S520" s="163"/>
      <c r="T520" s="164"/>
      <c r="U520" s="163"/>
      <c r="V520" s="163"/>
      <c r="W520" s="163"/>
    </row>
    <row r="521" spans="1:23" ht="38.25" x14ac:dyDescent="0.25">
      <c r="A521" s="572">
        <v>70</v>
      </c>
      <c r="B521" s="573" t="s">
        <v>2835</v>
      </c>
      <c r="C521" s="163"/>
      <c r="D521" s="163"/>
      <c r="E521" s="163"/>
      <c r="F521" s="163"/>
      <c r="G521" s="163"/>
      <c r="H521" s="163"/>
      <c r="I521" s="163"/>
      <c r="J521" s="163" t="s">
        <v>2842</v>
      </c>
      <c r="K521" s="163" t="s">
        <v>2843</v>
      </c>
      <c r="L521" s="163" t="s">
        <v>57</v>
      </c>
      <c r="M521" s="163" t="s">
        <v>2799</v>
      </c>
      <c r="N521" s="163">
        <v>13</v>
      </c>
      <c r="O521" s="163">
        <v>360</v>
      </c>
      <c r="P521" s="163" t="s">
        <v>2844</v>
      </c>
      <c r="Q521" s="163">
        <v>5</v>
      </c>
      <c r="R521" s="163">
        <v>35</v>
      </c>
      <c r="S521" s="163">
        <v>40</v>
      </c>
      <c r="T521" s="164"/>
      <c r="U521" s="163"/>
      <c r="V521" s="163"/>
      <c r="W521" s="163"/>
    </row>
    <row r="522" spans="1:23" ht="38.25" x14ac:dyDescent="0.25">
      <c r="A522" s="572"/>
      <c r="B522" s="57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 t="s">
        <v>2801</v>
      </c>
      <c r="N522" s="163">
        <v>13</v>
      </c>
      <c r="O522" s="163">
        <v>425</v>
      </c>
      <c r="P522" s="163" t="s">
        <v>2838</v>
      </c>
      <c r="Q522" s="163"/>
      <c r="R522" s="163"/>
      <c r="S522" s="163"/>
      <c r="T522" s="164"/>
      <c r="U522" s="163"/>
      <c r="V522" s="163"/>
      <c r="W522" s="163"/>
    </row>
    <row r="523" spans="1:23" ht="38.25" x14ac:dyDescent="0.25">
      <c r="A523" s="572"/>
      <c r="B523" s="57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 t="s">
        <v>2802</v>
      </c>
      <c r="N523" s="163">
        <v>13</v>
      </c>
      <c r="O523" s="163">
        <v>365</v>
      </c>
      <c r="P523" s="163" t="s">
        <v>2838</v>
      </c>
      <c r="Q523" s="163"/>
      <c r="R523" s="163"/>
      <c r="S523" s="163"/>
      <c r="T523" s="164"/>
      <c r="U523" s="163"/>
      <c r="V523" s="163"/>
      <c r="W523" s="163"/>
    </row>
    <row r="524" spans="1:23" ht="76.5" x14ac:dyDescent="0.25">
      <c r="A524" s="572">
        <v>71</v>
      </c>
      <c r="B524" s="573" t="s">
        <v>2835</v>
      </c>
      <c r="C524" s="163"/>
      <c r="D524" s="163"/>
      <c r="E524" s="163"/>
      <c r="F524" s="163"/>
      <c r="G524" s="163"/>
      <c r="H524" s="163"/>
      <c r="I524" s="163"/>
      <c r="J524" s="163" t="s">
        <v>2845</v>
      </c>
      <c r="K524" s="163" t="s">
        <v>2837</v>
      </c>
      <c r="L524" s="163" t="s">
        <v>29</v>
      </c>
      <c r="M524" s="163" t="s">
        <v>2799</v>
      </c>
      <c r="N524" s="163">
        <v>13</v>
      </c>
      <c r="O524" s="163">
        <v>95</v>
      </c>
      <c r="P524" s="163" t="s">
        <v>2846</v>
      </c>
      <c r="Q524" s="163">
        <v>22</v>
      </c>
      <c r="R524" s="163">
        <v>74</v>
      </c>
      <c r="S524" s="163">
        <v>96</v>
      </c>
      <c r="T524" s="164"/>
      <c r="U524" s="163">
        <v>13</v>
      </c>
      <c r="V524" s="163">
        <v>61</v>
      </c>
      <c r="W524" s="163" t="s">
        <v>58</v>
      </c>
    </row>
    <row r="525" spans="1:23" ht="38.25" x14ac:dyDescent="0.25">
      <c r="A525" s="572"/>
      <c r="B525" s="57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 t="s">
        <v>2801</v>
      </c>
      <c r="N525" s="163">
        <v>13</v>
      </c>
      <c r="O525" s="163">
        <v>580</v>
      </c>
      <c r="P525" s="163" t="s">
        <v>2838</v>
      </c>
      <c r="Q525" s="163"/>
      <c r="R525" s="163"/>
      <c r="S525" s="163"/>
      <c r="T525" s="164"/>
      <c r="U525" s="163"/>
      <c r="V525" s="163"/>
      <c r="W525" s="163"/>
    </row>
    <row r="526" spans="1:23" ht="76.5" x14ac:dyDescent="0.25">
      <c r="A526" s="572"/>
      <c r="B526" s="57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 t="s">
        <v>2802</v>
      </c>
      <c r="N526" s="163">
        <v>13</v>
      </c>
      <c r="O526" s="163">
        <v>70</v>
      </c>
      <c r="P526" s="163" t="s">
        <v>2846</v>
      </c>
      <c r="Q526" s="163"/>
      <c r="R526" s="163"/>
      <c r="S526" s="163"/>
      <c r="T526" s="164"/>
      <c r="U526" s="163"/>
      <c r="V526" s="163"/>
      <c r="W526" s="163"/>
    </row>
    <row r="527" spans="1:23" ht="76.5" x14ac:dyDescent="0.25">
      <c r="A527" s="572"/>
      <c r="B527" s="57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 t="s">
        <v>2805</v>
      </c>
      <c r="N527" s="163">
        <v>13</v>
      </c>
      <c r="O527" s="163">
        <v>50</v>
      </c>
      <c r="P527" s="163" t="s">
        <v>2846</v>
      </c>
      <c r="Q527" s="163"/>
      <c r="R527" s="163"/>
      <c r="S527" s="163"/>
      <c r="T527" s="164"/>
      <c r="U527" s="163"/>
      <c r="V527" s="163"/>
      <c r="W527" s="163"/>
    </row>
    <row r="528" spans="1:23" ht="38.25" x14ac:dyDescent="0.25">
      <c r="A528" s="572"/>
      <c r="B528" s="57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 t="s">
        <v>2813</v>
      </c>
      <c r="N528" s="163">
        <v>13</v>
      </c>
      <c r="O528" s="163">
        <v>190</v>
      </c>
      <c r="P528" s="163" t="s">
        <v>2838</v>
      </c>
      <c r="Q528" s="163"/>
      <c r="R528" s="163"/>
      <c r="S528" s="163"/>
      <c r="T528" s="164"/>
      <c r="U528" s="163"/>
      <c r="V528" s="163"/>
      <c r="W528" s="163"/>
    </row>
    <row r="529" spans="1:23" ht="38.25" x14ac:dyDescent="0.25">
      <c r="A529" s="572"/>
      <c r="B529" s="57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 t="s">
        <v>2847</v>
      </c>
      <c r="N529" s="163">
        <v>13</v>
      </c>
      <c r="O529" s="55">
        <v>155</v>
      </c>
      <c r="P529" s="163" t="s">
        <v>2838</v>
      </c>
      <c r="Q529" s="55"/>
      <c r="R529" s="55"/>
      <c r="S529" s="55"/>
      <c r="T529" s="164"/>
      <c r="U529" s="163"/>
      <c r="V529" s="163"/>
      <c r="W529" s="163"/>
    </row>
    <row r="530" spans="1:23" ht="38.25" x14ac:dyDescent="0.25">
      <c r="A530" s="572">
        <v>72</v>
      </c>
      <c r="B530" s="573" t="s">
        <v>2835</v>
      </c>
      <c r="C530" s="163"/>
      <c r="D530" s="163"/>
      <c r="E530" s="163"/>
      <c r="F530" s="163"/>
      <c r="G530" s="163"/>
      <c r="H530" s="163"/>
      <c r="I530" s="163"/>
      <c r="J530" s="163" t="s">
        <v>2848</v>
      </c>
      <c r="K530" s="163" t="s">
        <v>2837</v>
      </c>
      <c r="L530" s="163" t="s">
        <v>24</v>
      </c>
      <c r="M530" s="163" t="s">
        <v>2799</v>
      </c>
      <c r="N530" s="163">
        <v>13</v>
      </c>
      <c r="O530" s="163">
        <v>220</v>
      </c>
      <c r="P530" s="163" t="s">
        <v>2838</v>
      </c>
      <c r="Q530" s="163">
        <v>10</v>
      </c>
      <c r="R530" s="163">
        <v>43</v>
      </c>
      <c r="S530" s="163">
        <v>53</v>
      </c>
      <c r="T530" s="164"/>
      <c r="U530" s="163">
        <v>13</v>
      </c>
      <c r="V530" s="163">
        <v>46</v>
      </c>
      <c r="W530" s="163" t="s">
        <v>58</v>
      </c>
    </row>
    <row r="531" spans="1:23" ht="38.25" x14ac:dyDescent="0.25">
      <c r="A531" s="572"/>
      <c r="B531" s="57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 t="s">
        <v>2801</v>
      </c>
      <c r="N531" s="163">
        <v>13</v>
      </c>
      <c r="O531" s="163">
        <v>275</v>
      </c>
      <c r="P531" s="163" t="s">
        <v>2838</v>
      </c>
      <c r="Q531" s="163"/>
      <c r="R531" s="163"/>
      <c r="S531" s="163"/>
      <c r="T531" s="164"/>
      <c r="U531" s="163"/>
      <c r="V531" s="163"/>
      <c r="W531" s="163"/>
    </row>
    <row r="532" spans="1:23" ht="38.25" x14ac:dyDescent="0.25">
      <c r="A532" s="572"/>
      <c r="B532" s="57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 t="s">
        <v>2802</v>
      </c>
      <c r="N532" s="163">
        <v>13</v>
      </c>
      <c r="O532" s="163">
        <v>380</v>
      </c>
      <c r="P532" s="163" t="s">
        <v>2838</v>
      </c>
      <c r="Q532" s="163"/>
      <c r="R532" s="163"/>
      <c r="S532" s="163"/>
      <c r="T532" s="164"/>
      <c r="U532" s="163"/>
      <c r="V532" s="163"/>
      <c r="W532" s="163"/>
    </row>
    <row r="533" spans="1:23" ht="76.5" x14ac:dyDescent="0.25">
      <c r="A533" s="572"/>
      <c r="B533" s="57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 t="s">
        <v>2805</v>
      </c>
      <c r="N533" s="163">
        <v>13</v>
      </c>
      <c r="O533" s="163">
        <v>125</v>
      </c>
      <c r="P533" s="163" t="s">
        <v>2846</v>
      </c>
      <c r="Q533" s="163"/>
      <c r="R533" s="163"/>
      <c r="S533" s="163"/>
      <c r="T533" s="164"/>
      <c r="U533" s="163"/>
      <c r="V533" s="163"/>
      <c r="W533" s="163"/>
    </row>
    <row r="534" spans="1:23" ht="38.25" x14ac:dyDescent="0.25">
      <c r="A534" s="572">
        <v>73</v>
      </c>
      <c r="B534" s="573" t="s">
        <v>2835</v>
      </c>
      <c r="C534" s="163"/>
      <c r="D534" s="163"/>
      <c r="E534" s="163"/>
      <c r="F534" s="163"/>
      <c r="G534" s="163"/>
      <c r="H534" s="163"/>
      <c r="I534" s="163"/>
      <c r="J534" s="163" t="s">
        <v>2849</v>
      </c>
      <c r="K534" s="163" t="s">
        <v>2843</v>
      </c>
      <c r="L534" s="163" t="s">
        <v>2850</v>
      </c>
      <c r="M534" s="163" t="s">
        <v>2799</v>
      </c>
      <c r="N534" s="163">
        <v>13</v>
      </c>
      <c r="O534" s="163">
        <v>720</v>
      </c>
      <c r="P534" s="163" t="s">
        <v>2838</v>
      </c>
      <c r="Q534" s="163"/>
      <c r="R534" s="163">
        <v>43</v>
      </c>
      <c r="S534" s="163">
        <v>43</v>
      </c>
      <c r="T534" s="164"/>
      <c r="U534" s="163"/>
      <c r="V534" s="163"/>
      <c r="W534" s="163"/>
    </row>
    <row r="535" spans="1:23" ht="38.25" x14ac:dyDescent="0.25">
      <c r="A535" s="572"/>
      <c r="B535" s="57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 t="s">
        <v>2801</v>
      </c>
      <c r="N535" s="163">
        <v>13</v>
      </c>
      <c r="O535" s="163">
        <v>355</v>
      </c>
      <c r="P535" s="163" t="s">
        <v>2838</v>
      </c>
      <c r="Q535" s="163"/>
      <c r="R535" s="163"/>
      <c r="S535" s="163"/>
      <c r="T535" s="164"/>
      <c r="U535" s="163"/>
      <c r="V535" s="163"/>
      <c r="W535" s="163"/>
    </row>
    <row r="536" spans="1:23" ht="51" x14ac:dyDescent="0.25">
      <c r="A536" s="572">
        <v>74</v>
      </c>
      <c r="B536" s="573" t="s">
        <v>2851</v>
      </c>
      <c r="C536" s="163">
        <v>12</v>
      </c>
      <c r="D536" s="163"/>
      <c r="E536" s="163">
        <v>470</v>
      </c>
      <c r="F536" s="163" t="s">
        <v>2841</v>
      </c>
      <c r="G536" s="163"/>
      <c r="H536" s="163"/>
      <c r="I536" s="163"/>
      <c r="J536" s="163" t="s">
        <v>2852</v>
      </c>
      <c r="K536" s="163" t="s">
        <v>2837</v>
      </c>
      <c r="L536" s="163" t="s">
        <v>29</v>
      </c>
      <c r="M536" s="163" t="s">
        <v>2799</v>
      </c>
      <c r="N536" s="163">
        <v>13</v>
      </c>
      <c r="O536" s="163">
        <v>725</v>
      </c>
      <c r="P536" s="163" t="s">
        <v>2800</v>
      </c>
      <c r="Q536" s="163"/>
      <c r="R536" s="163"/>
      <c r="S536" s="163"/>
      <c r="T536" s="164"/>
      <c r="U536" s="163"/>
      <c r="V536" s="163"/>
      <c r="W536" s="163"/>
    </row>
    <row r="537" spans="1:23" ht="25.5" x14ac:dyDescent="0.25">
      <c r="A537" s="572"/>
      <c r="B537" s="57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 t="s">
        <v>2801</v>
      </c>
      <c r="N537" s="163">
        <v>12</v>
      </c>
      <c r="O537" s="163">
        <v>345</v>
      </c>
      <c r="P537" s="163" t="s">
        <v>2853</v>
      </c>
      <c r="Q537" s="163"/>
      <c r="R537" s="163">
        <v>181</v>
      </c>
      <c r="S537" s="163">
        <v>181</v>
      </c>
      <c r="T537" s="164"/>
      <c r="U537" s="163"/>
      <c r="V537" s="163"/>
      <c r="W537" s="163"/>
    </row>
    <row r="538" spans="1:23" ht="38.25" x14ac:dyDescent="0.25">
      <c r="A538" s="572"/>
      <c r="B538" s="57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 t="s">
        <v>2802</v>
      </c>
      <c r="N538" s="163">
        <v>12</v>
      </c>
      <c r="O538" s="163">
        <v>1050</v>
      </c>
      <c r="P538" s="163" t="s">
        <v>2800</v>
      </c>
      <c r="Q538" s="163"/>
      <c r="R538" s="163"/>
      <c r="S538" s="163"/>
      <c r="T538" s="164"/>
      <c r="U538" s="163"/>
      <c r="V538" s="163"/>
      <c r="W538" s="163"/>
    </row>
    <row r="539" spans="1:23" ht="38.25" x14ac:dyDescent="0.25">
      <c r="A539" s="572"/>
      <c r="B539" s="57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 t="s">
        <v>2805</v>
      </c>
      <c r="N539" s="163">
        <v>12</v>
      </c>
      <c r="O539" s="163">
        <v>945</v>
      </c>
      <c r="P539" s="163" t="s">
        <v>2854</v>
      </c>
      <c r="Q539" s="163"/>
      <c r="R539" s="163"/>
      <c r="S539" s="163"/>
      <c r="T539" s="164"/>
      <c r="U539" s="163"/>
      <c r="V539" s="163"/>
      <c r="W539" s="163"/>
    </row>
    <row r="540" spans="1:23" ht="38.25" x14ac:dyDescent="0.25">
      <c r="A540" s="572"/>
      <c r="B540" s="57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 t="s">
        <v>2813</v>
      </c>
      <c r="N540" s="163">
        <v>12</v>
      </c>
      <c r="O540" s="163">
        <v>890</v>
      </c>
      <c r="P540" s="163" t="s">
        <v>2800</v>
      </c>
      <c r="Q540" s="163"/>
      <c r="R540" s="163"/>
      <c r="S540" s="163"/>
      <c r="T540" s="164"/>
      <c r="U540" s="163"/>
      <c r="V540" s="163"/>
      <c r="W540" s="163"/>
    </row>
    <row r="541" spans="1:23" ht="25.5" x14ac:dyDescent="0.25">
      <c r="A541" s="572"/>
      <c r="B541" s="57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 t="s">
        <v>2847</v>
      </c>
      <c r="N541" s="163">
        <v>12</v>
      </c>
      <c r="O541" s="55">
        <v>195</v>
      </c>
      <c r="P541" s="163" t="s">
        <v>2855</v>
      </c>
      <c r="Q541" s="163"/>
      <c r="R541" s="163"/>
      <c r="S541" s="163"/>
      <c r="T541" s="164"/>
      <c r="U541" s="163"/>
      <c r="V541" s="163"/>
      <c r="W541" s="163"/>
    </row>
    <row r="542" spans="1:23" ht="38.25" x14ac:dyDescent="0.25">
      <c r="A542" s="165">
        <v>75</v>
      </c>
      <c r="B542" s="166" t="s">
        <v>2488</v>
      </c>
      <c r="C542" s="163">
        <v>2013</v>
      </c>
      <c r="D542" s="163" t="s">
        <v>2856</v>
      </c>
      <c r="E542" s="163">
        <v>585</v>
      </c>
      <c r="F542" s="163" t="s">
        <v>2857</v>
      </c>
      <c r="G542" s="163"/>
      <c r="H542" s="163"/>
      <c r="I542" s="163"/>
      <c r="J542" s="163" t="s">
        <v>2858</v>
      </c>
      <c r="K542" s="163" t="s">
        <v>1402</v>
      </c>
      <c r="L542" s="163" t="s">
        <v>2859</v>
      </c>
      <c r="M542" s="163" t="s">
        <v>2799</v>
      </c>
      <c r="N542" s="163">
        <v>13</v>
      </c>
      <c r="O542" s="55">
        <v>524</v>
      </c>
      <c r="P542" s="163" t="s">
        <v>2860</v>
      </c>
      <c r="Q542" s="163"/>
      <c r="R542" s="163"/>
      <c r="S542" s="163"/>
      <c r="T542" s="164"/>
      <c r="U542" s="163"/>
      <c r="V542" s="163"/>
      <c r="W542" s="163"/>
    </row>
    <row r="543" spans="1:23" ht="38.25" x14ac:dyDescent="0.25">
      <c r="A543" s="165"/>
      <c r="B543" s="166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 t="s">
        <v>2801</v>
      </c>
      <c r="N543" s="163">
        <v>2017</v>
      </c>
      <c r="O543" s="55">
        <v>200</v>
      </c>
      <c r="P543" s="163" t="s">
        <v>2860</v>
      </c>
      <c r="Q543" s="163"/>
      <c r="R543" s="163">
        <v>6</v>
      </c>
      <c r="S543" s="163"/>
      <c r="T543" s="164"/>
      <c r="U543" s="163"/>
      <c r="V543" s="163"/>
      <c r="W543" s="163"/>
    </row>
    <row r="544" spans="1:23" x14ac:dyDescent="0.25">
      <c r="A544" s="165">
        <v>76</v>
      </c>
      <c r="B544" s="166" t="s">
        <v>2374</v>
      </c>
      <c r="C544" s="163"/>
      <c r="D544" s="163"/>
      <c r="E544" s="163"/>
      <c r="F544" s="163"/>
      <c r="G544" s="163"/>
      <c r="H544" s="163"/>
      <c r="I544" s="163"/>
      <c r="J544" s="163" t="s">
        <v>2861</v>
      </c>
      <c r="K544" s="163" t="s">
        <v>2819</v>
      </c>
      <c r="L544" s="163" t="s">
        <v>22</v>
      </c>
      <c r="M544" s="163"/>
      <c r="N544" s="163"/>
      <c r="O544" s="163"/>
      <c r="P544" s="163"/>
      <c r="Q544" s="163"/>
      <c r="R544" s="163"/>
      <c r="S544" s="163"/>
      <c r="T544" s="164"/>
      <c r="U544" s="163"/>
      <c r="V544" s="163"/>
      <c r="W544" s="163"/>
    </row>
  </sheetData>
  <mergeCells count="3232">
    <mergeCell ref="A530:A533"/>
    <mergeCell ref="B530:B533"/>
    <mergeCell ref="A534:A535"/>
    <mergeCell ref="B534:B535"/>
    <mergeCell ref="A536:A541"/>
    <mergeCell ref="B536:B541"/>
    <mergeCell ref="A517:A520"/>
    <mergeCell ref="B517:B520"/>
    <mergeCell ref="A521:A523"/>
    <mergeCell ref="B521:B523"/>
    <mergeCell ref="A524:A529"/>
    <mergeCell ref="B524:B529"/>
    <mergeCell ref="O513:O516"/>
    <mergeCell ref="P513:P516"/>
    <mergeCell ref="Q513:Q516"/>
    <mergeCell ref="R513:R516"/>
    <mergeCell ref="S513:S516"/>
    <mergeCell ref="T513:T516"/>
    <mergeCell ref="I513:I516"/>
    <mergeCell ref="J513:J516"/>
    <mergeCell ref="K513:K516"/>
    <mergeCell ref="L513:L516"/>
    <mergeCell ref="M513:M516"/>
    <mergeCell ref="N513:N516"/>
    <mergeCell ref="C513:C516"/>
    <mergeCell ref="D513:D516"/>
    <mergeCell ref="E513:E516"/>
    <mergeCell ref="F513:F516"/>
    <mergeCell ref="G513:G516"/>
    <mergeCell ref="H513:H516"/>
    <mergeCell ref="O509:O512"/>
    <mergeCell ref="P509:P512"/>
    <mergeCell ref="Q509:Q512"/>
    <mergeCell ref="R509:R512"/>
    <mergeCell ref="S509:S512"/>
    <mergeCell ref="T509:T512"/>
    <mergeCell ref="I509:I512"/>
    <mergeCell ref="J509:J512"/>
    <mergeCell ref="K509:K512"/>
    <mergeCell ref="L509:L512"/>
    <mergeCell ref="M509:M512"/>
    <mergeCell ref="N509:N512"/>
    <mergeCell ref="C509:C512"/>
    <mergeCell ref="D509:D512"/>
    <mergeCell ref="E509:E512"/>
    <mergeCell ref="F509:F512"/>
    <mergeCell ref="G509:G512"/>
    <mergeCell ref="H509:H512"/>
    <mergeCell ref="O505:O508"/>
    <mergeCell ref="P505:P508"/>
    <mergeCell ref="Q505:Q508"/>
    <mergeCell ref="R505:R508"/>
    <mergeCell ref="S505:S508"/>
    <mergeCell ref="T505:T508"/>
    <mergeCell ref="I505:I508"/>
    <mergeCell ref="J505:J508"/>
    <mergeCell ref="K505:K508"/>
    <mergeCell ref="L505:L508"/>
    <mergeCell ref="M505:M508"/>
    <mergeCell ref="N505:N508"/>
    <mergeCell ref="U503:U504"/>
    <mergeCell ref="V503:V504"/>
    <mergeCell ref="A505:A516"/>
    <mergeCell ref="B505:B516"/>
    <mergeCell ref="C505:C508"/>
    <mergeCell ref="D505:D508"/>
    <mergeCell ref="E505:E508"/>
    <mergeCell ref="F505:F508"/>
    <mergeCell ref="G505:G508"/>
    <mergeCell ref="H505:H508"/>
    <mergeCell ref="O503:O504"/>
    <mergeCell ref="P503:P504"/>
    <mergeCell ref="Q503:Q504"/>
    <mergeCell ref="R503:R504"/>
    <mergeCell ref="S503:S504"/>
    <mergeCell ref="T503:T504"/>
    <mergeCell ref="I503:I504"/>
    <mergeCell ref="J503:J504"/>
    <mergeCell ref="K503:K504"/>
    <mergeCell ref="L503:L504"/>
    <mergeCell ref="M503:M504"/>
    <mergeCell ref="N503:N504"/>
    <mergeCell ref="S501:S502"/>
    <mergeCell ref="T501:T502"/>
    <mergeCell ref="U501:U502"/>
    <mergeCell ref="V501:V502"/>
    <mergeCell ref="C503:C504"/>
    <mergeCell ref="D503:D504"/>
    <mergeCell ref="E503:E504"/>
    <mergeCell ref="F503:F504"/>
    <mergeCell ref="G503:G504"/>
    <mergeCell ref="H503:H504"/>
    <mergeCell ref="M501:M502"/>
    <mergeCell ref="N501:N502"/>
    <mergeCell ref="O501:O502"/>
    <mergeCell ref="P501:P502"/>
    <mergeCell ref="Q501:Q502"/>
    <mergeCell ref="R501:R502"/>
    <mergeCell ref="G501:G502"/>
    <mergeCell ref="H501:H502"/>
    <mergeCell ref="I501:I502"/>
    <mergeCell ref="J501:J502"/>
    <mergeCell ref="K501:K502"/>
    <mergeCell ref="L501:L502"/>
    <mergeCell ref="Q499:Q500"/>
    <mergeCell ref="R499:R500"/>
    <mergeCell ref="S499:S500"/>
    <mergeCell ref="T499:T500"/>
    <mergeCell ref="U499:U500"/>
    <mergeCell ref="V499:V500"/>
    <mergeCell ref="K499:K500"/>
    <mergeCell ref="L499:L500"/>
    <mergeCell ref="M499:M500"/>
    <mergeCell ref="N499:N500"/>
    <mergeCell ref="O499:O500"/>
    <mergeCell ref="P499:P500"/>
    <mergeCell ref="U497:U498"/>
    <mergeCell ref="V497:V498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O497:O498"/>
    <mergeCell ref="P497:P498"/>
    <mergeCell ref="Q497:Q498"/>
    <mergeCell ref="R497:R498"/>
    <mergeCell ref="S497:S498"/>
    <mergeCell ref="T497:T498"/>
    <mergeCell ref="I497:I498"/>
    <mergeCell ref="J497:J498"/>
    <mergeCell ref="K497:K498"/>
    <mergeCell ref="L497:L498"/>
    <mergeCell ref="M497:M498"/>
    <mergeCell ref="N497:N498"/>
    <mergeCell ref="S495:S496"/>
    <mergeCell ref="T495:T496"/>
    <mergeCell ref="U495:U496"/>
    <mergeCell ref="V495:V496"/>
    <mergeCell ref="C497:C498"/>
    <mergeCell ref="D497:D498"/>
    <mergeCell ref="E497:E498"/>
    <mergeCell ref="F497:F498"/>
    <mergeCell ref="G497:G498"/>
    <mergeCell ref="H497:H498"/>
    <mergeCell ref="M495:M496"/>
    <mergeCell ref="N495:N496"/>
    <mergeCell ref="O495:O496"/>
    <mergeCell ref="P495:P496"/>
    <mergeCell ref="Q495:Q496"/>
    <mergeCell ref="R495:R496"/>
    <mergeCell ref="G495:G496"/>
    <mergeCell ref="H495:H496"/>
    <mergeCell ref="I495:I496"/>
    <mergeCell ref="J495:J496"/>
    <mergeCell ref="K495:K496"/>
    <mergeCell ref="L495:L496"/>
    <mergeCell ref="A495:A504"/>
    <mergeCell ref="B495:B504"/>
    <mergeCell ref="C495:C496"/>
    <mergeCell ref="D495:D496"/>
    <mergeCell ref="E495:E496"/>
    <mergeCell ref="F495:F496"/>
    <mergeCell ref="C501:C502"/>
    <mergeCell ref="D501:D502"/>
    <mergeCell ref="E501:E502"/>
    <mergeCell ref="F501:F502"/>
    <mergeCell ref="A488:A489"/>
    <mergeCell ref="B488:B489"/>
    <mergeCell ref="A490:A492"/>
    <mergeCell ref="B490:B492"/>
    <mergeCell ref="A493:A494"/>
    <mergeCell ref="B493:B494"/>
    <mergeCell ref="A476:A478"/>
    <mergeCell ref="B476:B478"/>
    <mergeCell ref="A479:A481"/>
    <mergeCell ref="B479:B481"/>
    <mergeCell ref="A482:A486"/>
    <mergeCell ref="B482:B486"/>
    <mergeCell ref="A465:A468"/>
    <mergeCell ref="B465:B468"/>
    <mergeCell ref="A469:A472"/>
    <mergeCell ref="B469:B472"/>
    <mergeCell ref="A473:A475"/>
    <mergeCell ref="B473:B475"/>
    <mergeCell ref="V453:V454"/>
    <mergeCell ref="W453:W454"/>
    <mergeCell ref="A459:A461"/>
    <mergeCell ref="B459:B461"/>
    <mergeCell ref="A462:A464"/>
    <mergeCell ref="B462:B464"/>
    <mergeCell ref="P453:P454"/>
    <mergeCell ref="Q453:Q454"/>
    <mergeCell ref="R453:R454"/>
    <mergeCell ref="S453:S454"/>
    <mergeCell ref="T453:T454"/>
    <mergeCell ref="U453:U454"/>
    <mergeCell ref="J453:J454"/>
    <mergeCell ref="K453:K454"/>
    <mergeCell ref="L453:L454"/>
    <mergeCell ref="M453:M454"/>
    <mergeCell ref="N453:N454"/>
    <mergeCell ref="O453:O454"/>
    <mergeCell ref="D453:D454"/>
    <mergeCell ref="E453:E454"/>
    <mergeCell ref="F453:F454"/>
    <mergeCell ref="G453:G454"/>
    <mergeCell ref="H453:H454"/>
    <mergeCell ref="I453:I454"/>
    <mergeCell ref="A437:A444"/>
    <mergeCell ref="A445:A452"/>
    <mergeCell ref="B445:B452"/>
    <mergeCell ref="A453:A454"/>
    <mergeCell ref="B453:B454"/>
    <mergeCell ref="C453:C454"/>
    <mergeCell ref="Q432:Q433"/>
    <mergeCell ref="R432:R433"/>
    <mergeCell ref="S432:S433"/>
    <mergeCell ref="T432:T433"/>
    <mergeCell ref="U432:U433"/>
    <mergeCell ref="V432:V433"/>
    <mergeCell ref="K432:K433"/>
    <mergeCell ref="L432:L433"/>
    <mergeCell ref="M432:M433"/>
    <mergeCell ref="N432:N433"/>
    <mergeCell ref="O432:O433"/>
    <mergeCell ref="P432:P433"/>
    <mergeCell ref="A422:A436"/>
    <mergeCell ref="B422:B436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O430:O431"/>
    <mergeCell ref="P430:P431"/>
    <mergeCell ref="Q430:Q431"/>
    <mergeCell ref="R430:R431"/>
    <mergeCell ref="S430:S431"/>
    <mergeCell ref="T430:T431"/>
    <mergeCell ref="I430:I431"/>
    <mergeCell ref="J430:J431"/>
    <mergeCell ref="K430:K431"/>
    <mergeCell ref="L430:L431"/>
    <mergeCell ref="M430:M431"/>
    <mergeCell ref="N430:N431"/>
    <mergeCell ref="S428:S429"/>
    <mergeCell ref="T428:T429"/>
    <mergeCell ref="U428:U429"/>
    <mergeCell ref="V428:V429"/>
    <mergeCell ref="C430:C431"/>
    <mergeCell ref="D430:D431"/>
    <mergeCell ref="E430:E431"/>
    <mergeCell ref="F430:F431"/>
    <mergeCell ref="G430:G431"/>
    <mergeCell ref="H430:H431"/>
    <mergeCell ref="M428:M429"/>
    <mergeCell ref="N428:N429"/>
    <mergeCell ref="O428:O429"/>
    <mergeCell ref="P428:P429"/>
    <mergeCell ref="Q428:Q429"/>
    <mergeCell ref="R428:R429"/>
    <mergeCell ref="G428:G429"/>
    <mergeCell ref="H428:H429"/>
    <mergeCell ref="I428:I429"/>
    <mergeCell ref="J428:J429"/>
    <mergeCell ref="K428:K429"/>
    <mergeCell ref="L428:L429"/>
    <mergeCell ref="C428:C429"/>
    <mergeCell ref="D428:D429"/>
    <mergeCell ref="E428:E429"/>
    <mergeCell ref="F428:F429"/>
    <mergeCell ref="U430:U431"/>
    <mergeCell ref="V430:V431"/>
    <mergeCell ref="Q426:Q427"/>
    <mergeCell ref="R426:R427"/>
    <mergeCell ref="S426:S427"/>
    <mergeCell ref="T426:T427"/>
    <mergeCell ref="U426:U427"/>
    <mergeCell ref="V426:V427"/>
    <mergeCell ref="K426:K427"/>
    <mergeCell ref="L426:L427"/>
    <mergeCell ref="M426:M427"/>
    <mergeCell ref="N426:N427"/>
    <mergeCell ref="O426:O427"/>
    <mergeCell ref="P426:P427"/>
    <mergeCell ref="U424:U425"/>
    <mergeCell ref="V424:V425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O424:O425"/>
    <mergeCell ref="P424:P425"/>
    <mergeCell ref="Q424:Q425"/>
    <mergeCell ref="R424:R425"/>
    <mergeCell ref="S424:S425"/>
    <mergeCell ref="T424:T425"/>
    <mergeCell ref="I424:I425"/>
    <mergeCell ref="J424:J425"/>
    <mergeCell ref="K424:K425"/>
    <mergeCell ref="L424:L425"/>
    <mergeCell ref="M424:M425"/>
    <mergeCell ref="N424:N425"/>
    <mergeCell ref="S422:S423"/>
    <mergeCell ref="T422:T423"/>
    <mergeCell ref="U422:U423"/>
    <mergeCell ref="V422:V423"/>
    <mergeCell ref="C424:C425"/>
    <mergeCell ref="D424:D425"/>
    <mergeCell ref="E424:E425"/>
    <mergeCell ref="F424:F425"/>
    <mergeCell ref="G424:G425"/>
    <mergeCell ref="H424:H425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C422:C423"/>
    <mergeCell ref="D422:D423"/>
    <mergeCell ref="E422:E423"/>
    <mergeCell ref="F422:F423"/>
    <mergeCell ref="Q416:Q417"/>
    <mergeCell ref="R416:R417"/>
    <mergeCell ref="S416:S417"/>
    <mergeCell ref="T416:T417"/>
    <mergeCell ref="U416:U417"/>
    <mergeCell ref="V416:V417"/>
    <mergeCell ref="K416:K417"/>
    <mergeCell ref="L416:L417"/>
    <mergeCell ref="M416:M417"/>
    <mergeCell ref="N416:N417"/>
    <mergeCell ref="O416:O417"/>
    <mergeCell ref="P416:P417"/>
    <mergeCell ref="U414:U415"/>
    <mergeCell ref="V414:V415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O414:O415"/>
    <mergeCell ref="P414:P415"/>
    <mergeCell ref="Q414:Q415"/>
    <mergeCell ref="R414:R415"/>
    <mergeCell ref="S414:S415"/>
    <mergeCell ref="T414:T415"/>
    <mergeCell ref="I414:I415"/>
    <mergeCell ref="J414:J415"/>
    <mergeCell ref="K414:K415"/>
    <mergeCell ref="L414:L415"/>
    <mergeCell ref="M414:M415"/>
    <mergeCell ref="N414:N415"/>
    <mergeCell ref="S412:S413"/>
    <mergeCell ref="T412:T413"/>
    <mergeCell ref="U412:U413"/>
    <mergeCell ref="V412:V413"/>
    <mergeCell ref="C414:C415"/>
    <mergeCell ref="D414:D415"/>
    <mergeCell ref="E414:E415"/>
    <mergeCell ref="F414:F415"/>
    <mergeCell ref="G414:G415"/>
    <mergeCell ref="H414:H415"/>
    <mergeCell ref="M412:M413"/>
    <mergeCell ref="N412:N413"/>
    <mergeCell ref="O412:O413"/>
    <mergeCell ref="P412:P413"/>
    <mergeCell ref="Q412:Q413"/>
    <mergeCell ref="R412:R413"/>
    <mergeCell ref="G412:G413"/>
    <mergeCell ref="H412:H413"/>
    <mergeCell ref="I412:I413"/>
    <mergeCell ref="J412:J413"/>
    <mergeCell ref="K412:K413"/>
    <mergeCell ref="L412:L413"/>
    <mergeCell ref="T410:T411"/>
    <mergeCell ref="U410:U411"/>
    <mergeCell ref="V410:V411"/>
    <mergeCell ref="K410:K411"/>
    <mergeCell ref="L410:L411"/>
    <mergeCell ref="M410:M411"/>
    <mergeCell ref="N410:N411"/>
    <mergeCell ref="O410:O411"/>
    <mergeCell ref="P410:P411"/>
    <mergeCell ref="U408:U409"/>
    <mergeCell ref="V408:V409"/>
    <mergeCell ref="C410:C411"/>
    <mergeCell ref="D410:D411"/>
    <mergeCell ref="E410:E411"/>
    <mergeCell ref="F410:F411"/>
    <mergeCell ref="G410:G411"/>
    <mergeCell ref="H410:H411"/>
    <mergeCell ref="I410:I411"/>
    <mergeCell ref="J410:J411"/>
    <mergeCell ref="O408:O409"/>
    <mergeCell ref="P408:P409"/>
    <mergeCell ref="Q408:Q409"/>
    <mergeCell ref="R408:R409"/>
    <mergeCell ref="S408:S409"/>
    <mergeCell ref="T408:T409"/>
    <mergeCell ref="I408:I409"/>
    <mergeCell ref="J408:J409"/>
    <mergeCell ref="K408:K409"/>
    <mergeCell ref="L408:L409"/>
    <mergeCell ref="G408:G409"/>
    <mergeCell ref="H408:H409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Q410:Q411"/>
    <mergeCell ref="R410:R411"/>
    <mergeCell ref="S410:S411"/>
    <mergeCell ref="A405:A421"/>
    <mergeCell ref="B405:B421"/>
    <mergeCell ref="C406:C407"/>
    <mergeCell ref="D406:D407"/>
    <mergeCell ref="E406:E407"/>
    <mergeCell ref="F406:F407"/>
    <mergeCell ref="C412:C413"/>
    <mergeCell ref="D412:D413"/>
    <mergeCell ref="E412:E413"/>
    <mergeCell ref="F412:F413"/>
    <mergeCell ref="Q403:Q404"/>
    <mergeCell ref="R403:R404"/>
    <mergeCell ref="S403:S404"/>
    <mergeCell ref="T403:T404"/>
    <mergeCell ref="U403:U404"/>
    <mergeCell ref="V403:V404"/>
    <mergeCell ref="K403:K404"/>
    <mergeCell ref="L403:L404"/>
    <mergeCell ref="M403:M404"/>
    <mergeCell ref="N403:N404"/>
    <mergeCell ref="O403:O404"/>
    <mergeCell ref="P403:P404"/>
    <mergeCell ref="M408:M409"/>
    <mergeCell ref="N408:N409"/>
    <mergeCell ref="S406:S407"/>
    <mergeCell ref="T406:T407"/>
    <mergeCell ref="U406:U407"/>
    <mergeCell ref="V406:V407"/>
    <mergeCell ref="C408:C409"/>
    <mergeCell ref="D408:D409"/>
    <mergeCell ref="E408:E409"/>
    <mergeCell ref="F408:F409"/>
    <mergeCell ref="U401:U402"/>
    <mergeCell ref="V401:V402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O401:O402"/>
    <mergeCell ref="P401:P402"/>
    <mergeCell ref="Q401:Q402"/>
    <mergeCell ref="R401:R402"/>
    <mergeCell ref="S401:S402"/>
    <mergeCell ref="T401:T402"/>
    <mergeCell ref="I401:I402"/>
    <mergeCell ref="J401:J402"/>
    <mergeCell ref="K401:K402"/>
    <mergeCell ref="L401:L402"/>
    <mergeCell ref="M401:M402"/>
    <mergeCell ref="N401:N402"/>
    <mergeCell ref="C401:C402"/>
    <mergeCell ref="D401:D402"/>
    <mergeCell ref="E401:E402"/>
    <mergeCell ref="F401:F402"/>
    <mergeCell ref="G401:G402"/>
    <mergeCell ref="H401:H402"/>
    <mergeCell ref="Q399:Q400"/>
    <mergeCell ref="R399:R400"/>
    <mergeCell ref="S399:S400"/>
    <mergeCell ref="T399:T400"/>
    <mergeCell ref="U399:U400"/>
    <mergeCell ref="V399:V400"/>
    <mergeCell ref="K399:K400"/>
    <mergeCell ref="L399:L400"/>
    <mergeCell ref="M399:M400"/>
    <mergeCell ref="N399:N400"/>
    <mergeCell ref="O399:O400"/>
    <mergeCell ref="P399:P400"/>
    <mergeCell ref="U397:U398"/>
    <mergeCell ref="V397:V398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O397:O398"/>
    <mergeCell ref="P397:P398"/>
    <mergeCell ref="Q397:Q398"/>
    <mergeCell ref="R397:R398"/>
    <mergeCell ref="S397:S398"/>
    <mergeCell ref="T397:T398"/>
    <mergeCell ref="I397:I398"/>
    <mergeCell ref="J397:J398"/>
    <mergeCell ref="K397:K398"/>
    <mergeCell ref="L397:L398"/>
    <mergeCell ref="M397:M398"/>
    <mergeCell ref="N397:N398"/>
    <mergeCell ref="C397:C398"/>
    <mergeCell ref="D397:D398"/>
    <mergeCell ref="E397:E398"/>
    <mergeCell ref="F397:F398"/>
    <mergeCell ref="G397:G398"/>
    <mergeCell ref="H397:H398"/>
    <mergeCell ref="Q395:Q396"/>
    <mergeCell ref="R395:R396"/>
    <mergeCell ref="S395:S396"/>
    <mergeCell ref="T395:T396"/>
    <mergeCell ref="U395:U396"/>
    <mergeCell ref="V395:V396"/>
    <mergeCell ref="K395:K396"/>
    <mergeCell ref="L395:L396"/>
    <mergeCell ref="M395:M396"/>
    <mergeCell ref="N395:N396"/>
    <mergeCell ref="O395:O396"/>
    <mergeCell ref="P395:P396"/>
    <mergeCell ref="E395:E396"/>
    <mergeCell ref="F395:F396"/>
    <mergeCell ref="G395:G396"/>
    <mergeCell ref="H395:H396"/>
    <mergeCell ref="I395:I396"/>
    <mergeCell ref="J395:J396"/>
    <mergeCell ref="M391:M392"/>
    <mergeCell ref="N391:N392"/>
    <mergeCell ref="O391:O392"/>
    <mergeCell ref="P391:P392"/>
    <mergeCell ref="E391:E392"/>
    <mergeCell ref="F391:F392"/>
    <mergeCell ref="G391:G392"/>
    <mergeCell ref="H391:H392"/>
    <mergeCell ref="I391:I392"/>
    <mergeCell ref="J391:J392"/>
    <mergeCell ref="Q393:Q394"/>
    <mergeCell ref="R393:R394"/>
    <mergeCell ref="S393:S394"/>
    <mergeCell ref="T393:T394"/>
    <mergeCell ref="U393:U394"/>
    <mergeCell ref="V393:V394"/>
    <mergeCell ref="K393:K394"/>
    <mergeCell ref="L393:L394"/>
    <mergeCell ref="M393:M394"/>
    <mergeCell ref="N393:N394"/>
    <mergeCell ref="O393:O394"/>
    <mergeCell ref="P393:P394"/>
    <mergeCell ref="E393:E394"/>
    <mergeCell ref="F393:F394"/>
    <mergeCell ref="G393:G394"/>
    <mergeCell ref="H393:H394"/>
    <mergeCell ref="I393:I394"/>
    <mergeCell ref="J393:J394"/>
    <mergeCell ref="A383:A386"/>
    <mergeCell ref="B383:B386"/>
    <mergeCell ref="A387:A404"/>
    <mergeCell ref="B387:B404"/>
    <mergeCell ref="C391:C392"/>
    <mergeCell ref="D391:D392"/>
    <mergeCell ref="C393:C394"/>
    <mergeCell ref="D393:D394"/>
    <mergeCell ref="C395:C396"/>
    <mergeCell ref="D395:D396"/>
    <mergeCell ref="Q378:Q379"/>
    <mergeCell ref="R378:R379"/>
    <mergeCell ref="S378:S379"/>
    <mergeCell ref="T378:T379"/>
    <mergeCell ref="U378:U379"/>
    <mergeCell ref="V378:V379"/>
    <mergeCell ref="K378:K379"/>
    <mergeCell ref="L378:L379"/>
    <mergeCell ref="M378:M379"/>
    <mergeCell ref="N378:N379"/>
    <mergeCell ref="O378:O379"/>
    <mergeCell ref="P378:P379"/>
    <mergeCell ref="A367:A382"/>
    <mergeCell ref="B367:B381"/>
    <mergeCell ref="Q391:Q392"/>
    <mergeCell ref="R391:R392"/>
    <mergeCell ref="S391:S392"/>
    <mergeCell ref="T391:T392"/>
    <mergeCell ref="U391:U392"/>
    <mergeCell ref="V391:V392"/>
    <mergeCell ref="K391:K392"/>
    <mergeCell ref="L391:L392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O376:O377"/>
    <mergeCell ref="P376:P377"/>
    <mergeCell ref="Q376:Q377"/>
    <mergeCell ref="R376:R377"/>
    <mergeCell ref="S376:S377"/>
    <mergeCell ref="T376:T377"/>
    <mergeCell ref="I376:I377"/>
    <mergeCell ref="J376:J377"/>
    <mergeCell ref="K376:K377"/>
    <mergeCell ref="L376:L377"/>
    <mergeCell ref="M376:M377"/>
    <mergeCell ref="N376:N377"/>
    <mergeCell ref="S374:S375"/>
    <mergeCell ref="T374:T375"/>
    <mergeCell ref="U374:U375"/>
    <mergeCell ref="V374:V375"/>
    <mergeCell ref="C376:C377"/>
    <mergeCell ref="D376:D377"/>
    <mergeCell ref="E376:E377"/>
    <mergeCell ref="F376:F377"/>
    <mergeCell ref="G376:G377"/>
    <mergeCell ref="H376:H377"/>
    <mergeCell ref="M374:M375"/>
    <mergeCell ref="N374:N375"/>
    <mergeCell ref="O374:O375"/>
    <mergeCell ref="P374:P375"/>
    <mergeCell ref="Q374:Q375"/>
    <mergeCell ref="R374:R375"/>
    <mergeCell ref="G374:G375"/>
    <mergeCell ref="H374:H375"/>
    <mergeCell ref="I374:I375"/>
    <mergeCell ref="J374:J375"/>
    <mergeCell ref="K374:K375"/>
    <mergeCell ref="L374:L375"/>
    <mergeCell ref="C374:C375"/>
    <mergeCell ref="D374:D375"/>
    <mergeCell ref="E374:E375"/>
    <mergeCell ref="F374:F375"/>
    <mergeCell ref="U376:U377"/>
    <mergeCell ref="V376:V377"/>
    <mergeCell ref="Q372:Q373"/>
    <mergeCell ref="R372:R373"/>
    <mergeCell ref="S372:S373"/>
    <mergeCell ref="T372:T373"/>
    <mergeCell ref="U372:U373"/>
    <mergeCell ref="V372:V373"/>
    <mergeCell ref="K372:K373"/>
    <mergeCell ref="L372:L373"/>
    <mergeCell ref="M372:M373"/>
    <mergeCell ref="N372:N373"/>
    <mergeCell ref="O372:O373"/>
    <mergeCell ref="P372:P373"/>
    <mergeCell ref="U370:U371"/>
    <mergeCell ref="V370:V371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O370:O371"/>
    <mergeCell ref="P370:P371"/>
    <mergeCell ref="Q370:Q371"/>
    <mergeCell ref="R370:R371"/>
    <mergeCell ref="S370:S371"/>
    <mergeCell ref="T370:T371"/>
    <mergeCell ref="I370:I371"/>
    <mergeCell ref="J370:J371"/>
    <mergeCell ref="K370:K371"/>
    <mergeCell ref="L370:L371"/>
    <mergeCell ref="M370:M371"/>
    <mergeCell ref="N370:N371"/>
    <mergeCell ref="S368:S369"/>
    <mergeCell ref="T368:T369"/>
    <mergeCell ref="U368:U369"/>
    <mergeCell ref="V368:V369"/>
    <mergeCell ref="C370:C371"/>
    <mergeCell ref="D370:D371"/>
    <mergeCell ref="E370:E371"/>
    <mergeCell ref="F370:F371"/>
    <mergeCell ref="G370:G371"/>
    <mergeCell ref="H370:H371"/>
    <mergeCell ref="M368:M369"/>
    <mergeCell ref="N368:N369"/>
    <mergeCell ref="O368:O369"/>
    <mergeCell ref="P368:P369"/>
    <mergeCell ref="Q368:Q369"/>
    <mergeCell ref="R368:R369"/>
    <mergeCell ref="G368:G369"/>
    <mergeCell ref="H368:H369"/>
    <mergeCell ref="I368:I369"/>
    <mergeCell ref="J368:J369"/>
    <mergeCell ref="K368:K369"/>
    <mergeCell ref="L368:L369"/>
    <mergeCell ref="C368:C369"/>
    <mergeCell ref="D368:D369"/>
    <mergeCell ref="E368:E369"/>
    <mergeCell ref="F368:F369"/>
    <mergeCell ref="U358:U359"/>
    <mergeCell ref="V358:V359"/>
    <mergeCell ref="A361:A362"/>
    <mergeCell ref="B361:B362"/>
    <mergeCell ref="A363:A366"/>
    <mergeCell ref="B363:B366"/>
    <mergeCell ref="O358:O359"/>
    <mergeCell ref="P358:P359"/>
    <mergeCell ref="Q358:Q359"/>
    <mergeCell ref="R358:R359"/>
    <mergeCell ref="S358:S359"/>
    <mergeCell ref="T358:T359"/>
    <mergeCell ref="I358:I359"/>
    <mergeCell ref="J358:J359"/>
    <mergeCell ref="K358:K359"/>
    <mergeCell ref="L358:L359"/>
    <mergeCell ref="M358:M359"/>
    <mergeCell ref="N358:N359"/>
    <mergeCell ref="C358:C359"/>
    <mergeCell ref="D358:D359"/>
    <mergeCell ref="E358:E359"/>
    <mergeCell ref="F358:F359"/>
    <mergeCell ref="G358:G359"/>
    <mergeCell ref="H358:H359"/>
    <mergeCell ref="A337:A360"/>
    <mergeCell ref="B337:B359"/>
    <mergeCell ref="Q356:Q357"/>
    <mergeCell ref="R356:R357"/>
    <mergeCell ref="S356:S357"/>
    <mergeCell ref="T356:T357"/>
    <mergeCell ref="U356:U357"/>
    <mergeCell ref="V356:V357"/>
    <mergeCell ref="K356:K357"/>
    <mergeCell ref="L356:L357"/>
    <mergeCell ref="M356:M357"/>
    <mergeCell ref="N356:N357"/>
    <mergeCell ref="O356:O357"/>
    <mergeCell ref="P356:P357"/>
    <mergeCell ref="U354:U355"/>
    <mergeCell ref="V354:V355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O354:O355"/>
    <mergeCell ref="P354:P355"/>
    <mergeCell ref="Q354:Q355"/>
    <mergeCell ref="R354:R355"/>
    <mergeCell ref="S354:S355"/>
    <mergeCell ref="T354:T355"/>
    <mergeCell ref="I354:I355"/>
    <mergeCell ref="J354:J355"/>
    <mergeCell ref="K354:K355"/>
    <mergeCell ref="L354:L355"/>
    <mergeCell ref="M354:M355"/>
    <mergeCell ref="N354:N355"/>
    <mergeCell ref="C354:C355"/>
    <mergeCell ref="D354:D355"/>
    <mergeCell ref="E354:E355"/>
    <mergeCell ref="F354:F355"/>
    <mergeCell ref="G354:G355"/>
    <mergeCell ref="H354:H355"/>
    <mergeCell ref="Q351:Q352"/>
    <mergeCell ref="R351:R352"/>
    <mergeCell ref="S351:S352"/>
    <mergeCell ref="T351:T352"/>
    <mergeCell ref="U351:U352"/>
    <mergeCell ref="V351:V352"/>
    <mergeCell ref="K351:K352"/>
    <mergeCell ref="L351:L352"/>
    <mergeCell ref="M351:M352"/>
    <mergeCell ref="N351:N352"/>
    <mergeCell ref="O351:O352"/>
    <mergeCell ref="P351:P352"/>
    <mergeCell ref="U349:U350"/>
    <mergeCell ref="V349:V350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O349:O350"/>
    <mergeCell ref="P349:P350"/>
    <mergeCell ref="Q349:Q350"/>
    <mergeCell ref="R349:R350"/>
    <mergeCell ref="S349:S350"/>
    <mergeCell ref="T349:T350"/>
    <mergeCell ref="I349:I350"/>
    <mergeCell ref="J349:J350"/>
    <mergeCell ref="K349:K350"/>
    <mergeCell ref="L349:L350"/>
    <mergeCell ref="M349:M350"/>
    <mergeCell ref="N349:N350"/>
    <mergeCell ref="C349:C350"/>
    <mergeCell ref="D349:D350"/>
    <mergeCell ref="E349:E350"/>
    <mergeCell ref="F349:F350"/>
    <mergeCell ref="G349:G350"/>
    <mergeCell ref="H349:H350"/>
    <mergeCell ref="Q347:Q348"/>
    <mergeCell ref="R347:R348"/>
    <mergeCell ref="S347:S348"/>
    <mergeCell ref="T347:T348"/>
    <mergeCell ref="U347:U348"/>
    <mergeCell ref="V347:V348"/>
    <mergeCell ref="K347:K348"/>
    <mergeCell ref="L347:L348"/>
    <mergeCell ref="M347:M348"/>
    <mergeCell ref="N347:N348"/>
    <mergeCell ref="O347:O348"/>
    <mergeCell ref="P347:P348"/>
    <mergeCell ref="U345:U346"/>
    <mergeCell ref="V345:V346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O345:O346"/>
    <mergeCell ref="P345:P346"/>
    <mergeCell ref="Q345:Q346"/>
    <mergeCell ref="R345:R346"/>
    <mergeCell ref="S345:S346"/>
    <mergeCell ref="T345:T346"/>
    <mergeCell ref="I345:I346"/>
    <mergeCell ref="J345:J346"/>
    <mergeCell ref="K345:K346"/>
    <mergeCell ref="L345:L346"/>
    <mergeCell ref="M345:M346"/>
    <mergeCell ref="N345:N346"/>
    <mergeCell ref="S343:S344"/>
    <mergeCell ref="T343:T344"/>
    <mergeCell ref="U343:U344"/>
    <mergeCell ref="V343:V344"/>
    <mergeCell ref="C345:C346"/>
    <mergeCell ref="D345:D346"/>
    <mergeCell ref="E345:E346"/>
    <mergeCell ref="F345:F346"/>
    <mergeCell ref="G345:G346"/>
    <mergeCell ref="H345:H346"/>
    <mergeCell ref="M343:M344"/>
    <mergeCell ref="N343:N344"/>
    <mergeCell ref="O343:O344"/>
    <mergeCell ref="P343:P344"/>
    <mergeCell ref="Q343:Q344"/>
    <mergeCell ref="R343:R344"/>
    <mergeCell ref="G343:G344"/>
    <mergeCell ref="H343:H344"/>
    <mergeCell ref="I343:I344"/>
    <mergeCell ref="J343:J344"/>
    <mergeCell ref="K343:K344"/>
    <mergeCell ref="L343:L344"/>
    <mergeCell ref="C343:C344"/>
    <mergeCell ref="D343:D344"/>
    <mergeCell ref="E343:E344"/>
    <mergeCell ref="F343:F344"/>
    <mergeCell ref="Q341:Q342"/>
    <mergeCell ref="R341:R342"/>
    <mergeCell ref="S341:S342"/>
    <mergeCell ref="T341:T342"/>
    <mergeCell ref="U341:U342"/>
    <mergeCell ref="V341:V342"/>
    <mergeCell ref="K341:K342"/>
    <mergeCell ref="L341:L342"/>
    <mergeCell ref="M341:M342"/>
    <mergeCell ref="N341:N342"/>
    <mergeCell ref="O341:O342"/>
    <mergeCell ref="P341:P342"/>
    <mergeCell ref="U339:U340"/>
    <mergeCell ref="V339:V340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O339:O340"/>
    <mergeCell ref="P339:P340"/>
    <mergeCell ref="Q339:Q340"/>
    <mergeCell ref="R339:R340"/>
    <mergeCell ref="S339:S340"/>
    <mergeCell ref="T339:T340"/>
    <mergeCell ref="I339:I340"/>
    <mergeCell ref="J339:J340"/>
    <mergeCell ref="K339:K340"/>
    <mergeCell ref="L339:L340"/>
    <mergeCell ref="M339:M340"/>
    <mergeCell ref="N339:N340"/>
    <mergeCell ref="S337:S338"/>
    <mergeCell ref="T337:T338"/>
    <mergeCell ref="U337:U338"/>
    <mergeCell ref="V337:V338"/>
    <mergeCell ref="C339:C340"/>
    <mergeCell ref="D339:D340"/>
    <mergeCell ref="E339:E340"/>
    <mergeCell ref="F339:F340"/>
    <mergeCell ref="G339:G340"/>
    <mergeCell ref="H339:H340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C337:C338"/>
    <mergeCell ref="D337:D338"/>
    <mergeCell ref="E337:E338"/>
    <mergeCell ref="F337:F338"/>
    <mergeCell ref="A322:A326"/>
    <mergeCell ref="B322:B326"/>
    <mergeCell ref="A328:A334"/>
    <mergeCell ref="B328:B334"/>
    <mergeCell ref="A335:A336"/>
    <mergeCell ref="B335:B336"/>
    <mergeCell ref="V306:V307"/>
    <mergeCell ref="A311:A312"/>
    <mergeCell ref="B311:B312"/>
    <mergeCell ref="A313:A315"/>
    <mergeCell ref="B313:B315"/>
    <mergeCell ref="A316:A321"/>
    <mergeCell ref="B316:B320"/>
    <mergeCell ref="P306:P307"/>
    <mergeCell ref="Q306:Q307"/>
    <mergeCell ref="R306:R307"/>
    <mergeCell ref="S306:S307"/>
    <mergeCell ref="T306:T307"/>
    <mergeCell ref="U306:U307"/>
    <mergeCell ref="J306:J307"/>
    <mergeCell ref="K306:K307"/>
    <mergeCell ref="L306:L307"/>
    <mergeCell ref="M306:M307"/>
    <mergeCell ref="N306:N307"/>
    <mergeCell ref="O306:O307"/>
    <mergeCell ref="T304:T305"/>
    <mergeCell ref="U304:U305"/>
    <mergeCell ref="V304:V305"/>
    <mergeCell ref="C306:C307"/>
    <mergeCell ref="D306:D307"/>
    <mergeCell ref="E306:E307"/>
    <mergeCell ref="F306:F307"/>
    <mergeCell ref="G306:G307"/>
    <mergeCell ref="H306:H307"/>
    <mergeCell ref="I306:I307"/>
    <mergeCell ref="N304:N305"/>
    <mergeCell ref="O304:O305"/>
    <mergeCell ref="P304:P305"/>
    <mergeCell ref="Q304:Q305"/>
    <mergeCell ref="R304:R305"/>
    <mergeCell ref="S304:S305"/>
    <mergeCell ref="H304:H305"/>
    <mergeCell ref="I304:I305"/>
    <mergeCell ref="J304:J305"/>
    <mergeCell ref="K304:K305"/>
    <mergeCell ref="L304:L305"/>
    <mergeCell ref="M304:M305"/>
    <mergeCell ref="L302:L303"/>
    <mergeCell ref="M302:M303"/>
    <mergeCell ref="N302:N303"/>
    <mergeCell ref="O302:O303"/>
    <mergeCell ref="P302:P303"/>
    <mergeCell ref="Q302:Q303"/>
    <mergeCell ref="V300:V301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P300:P301"/>
    <mergeCell ref="Q300:Q301"/>
    <mergeCell ref="R300:R301"/>
    <mergeCell ref="S300:S301"/>
    <mergeCell ref="T300:T301"/>
    <mergeCell ref="U300:U301"/>
    <mergeCell ref="V296:V297"/>
    <mergeCell ref="A299:A310"/>
    <mergeCell ref="B299:B310"/>
    <mergeCell ref="C300:C301"/>
    <mergeCell ref="D300:D301"/>
    <mergeCell ref="E300:E301"/>
    <mergeCell ref="F300:F301"/>
    <mergeCell ref="G300:G301"/>
    <mergeCell ref="H300:H301"/>
    <mergeCell ref="I300:I301"/>
    <mergeCell ref="P296:P297"/>
    <mergeCell ref="Q296:Q297"/>
    <mergeCell ref="R296:R297"/>
    <mergeCell ref="S296:S297"/>
    <mergeCell ref="T296:T297"/>
    <mergeCell ref="U296:U297"/>
    <mergeCell ref="J296:J297"/>
    <mergeCell ref="K296:K297"/>
    <mergeCell ref="L296:L297"/>
    <mergeCell ref="M296:M297"/>
    <mergeCell ref="N296:N297"/>
    <mergeCell ref="O296:O297"/>
    <mergeCell ref="R302:R303"/>
    <mergeCell ref="S302:S303"/>
    <mergeCell ref="T302:T303"/>
    <mergeCell ref="U302:U303"/>
    <mergeCell ref="V302:V303"/>
    <mergeCell ref="C304:C305"/>
    <mergeCell ref="D304:D305"/>
    <mergeCell ref="E304:E305"/>
    <mergeCell ref="F304:F305"/>
    <mergeCell ref="G304:G305"/>
    <mergeCell ref="H296:H297"/>
    <mergeCell ref="I296:I297"/>
    <mergeCell ref="N294:N295"/>
    <mergeCell ref="O294:O295"/>
    <mergeCell ref="P294:P295"/>
    <mergeCell ref="Q294:Q295"/>
    <mergeCell ref="R294:R295"/>
    <mergeCell ref="S294:S295"/>
    <mergeCell ref="H294:H295"/>
    <mergeCell ref="I294:I295"/>
    <mergeCell ref="J294:J295"/>
    <mergeCell ref="K294:K295"/>
    <mergeCell ref="L294:L295"/>
    <mergeCell ref="M294:M295"/>
    <mergeCell ref="J300:J301"/>
    <mergeCell ref="K300:K301"/>
    <mergeCell ref="L300:L301"/>
    <mergeCell ref="M300:M301"/>
    <mergeCell ref="N300:N301"/>
    <mergeCell ref="O300:O301"/>
    <mergeCell ref="L279:L281"/>
    <mergeCell ref="M279:M281"/>
    <mergeCell ref="V283:V284"/>
    <mergeCell ref="A287:A290"/>
    <mergeCell ref="B287:B290"/>
    <mergeCell ref="A291:A298"/>
    <mergeCell ref="B291:B298"/>
    <mergeCell ref="C294:C295"/>
    <mergeCell ref="D294:D295"/>
    <mergeCell ref="E294:E295"/>
    <mergeCell ref="F294:F295"/>
    <mergeCell ref="G294:G295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T294:T295"/>
    <mergeCell ref="U294:U295"/>
    <mergeCell ref="V294:V295"/>
    <mergeCell ref="C296:C297"/>
    <mergeCell ref="D296:D297"/>
    <mergeCell ref="E296:E297"/>
    <mergeCell ref="F296:F297"/>
    <mergeCell ref="G296:G297"/>
    <mergeCell ref="U271:U272"/>
    <mergeCell ref="V271:V272"/>
    <mergeCell ref="W271:W272"/>
    <mergeCell ref="C279:C281"/>
    <mergeCell ref="D279:D281"/>
    <mergeCell ref="E279:E281"/>
    <mergeCell ref="F279:F281"/>
    <mergeCell ref="G279:G281"/>
    <mergeCell ref="M271:M272"/>
    <mergeCell ref="N271:N272"/>
    <mergeCell ref="O271:O272"/>
    <mergeCell ref="P271:P272"/>
    <mergeCell ref="Q271:Q272"/>
    <mergeCell ref="R271:R272"/>
    <mergeCell ref="G271:G272"/>
    <mergeCell ref="H271:H272"/>
    <mergeCell ref="I271:I272"/>
    <mergeCell ref="J271:J272"/>
    <mergeCell ref="K271:K272"/>
    <mergeCell ref="L271:L272"/>
    <mergeCell ref="T279:T281"/>
    <mergeCell ref="U279:U281"/>
    <mergeCell ref="V279:V281"/>
    <mergeCell ref="N279:N281"/>
    <mergeCell ref="O279:O281"/>
    <mergeCell ref="P279:P281"/>
    <mergeCell ref="Q279:Q281"/>
    <mergeCell ref="R279:R281"/>
    <mergeCell ref="S279:S281"/>
    <mergeCell ref="H279:H281"/>
    <mergeCell ref="I279:I281"/>
    <mergeCell ref="J279:J281"/>
    <mergeCell ref="A267:A269"/>
    <mergeCell ref="B267:B269"/>
    <mergeCell ref="A270:A284"/>
    <mergeCell ref="B270:B284"/>
    <mergeCell ref="C271:C272"/>
    <mergeCell ref="D271:D272"/>
    <mergeCell ref="E271:E272"/>
    <mergeCell ref="F271:F272"/>
    <mergeCell ref="O263:O264"/>
    <mergeCell ref="P263:P264"/>
    <mergeCell ref="Q263:Q264"/>
    <mergeCell ref="R263:R264"/>
    <mergeCell ref="S263:S264"/>
    <mergeCell ref="T263:T264"/>
    <mergeCell ref="I263:I264"/>
    <mergeCell ref="J263:J264"/>
    <mergeCell ref="K263:K264"/>
    <mergeCell ref="L263:L264"/>
    <mergeCell ref="M263:M264"/>
    <mergeCell ref="N263:N264"/>
    <mergeCell ref="A261:A266"/>
    <mergeCell ref="B261:B266"/>
    <mergeCell ref="S271:S272"/>
    <mergeCell ref="T271:T272"/>
    <mergeCell ref="C283:C284"/>
    <mergeCell ref="D283:D284"/>
    <mergeCell ref="E283:E284"/>
    <mergeCell ref="F283:F284"/>
    <mergeCell ref="G283:G284"/>
    <mergeCell ref="H283:H284"/>
    <mergeCell ref="I283:I284"/>
    <mergeCell ref="K279:K281"/>
    <mergeCell ref="S261:S262"/>
    <mergeCell ref="T261:T262"/>
    <mergeCell ref="U261:U262"/>
    <mergeCell ref="V261:V262"/>
    <mergeCell ref="C263:C264"/>
    <mergeCell ref="D263:D264"/>
    <mergeCell ref="E263:E264"/>
    <mergeCell ref="F263:F264"/>
    <mergeCell ref="G263:G264"/>
    <mergeCell ref="H263:H264"/>
    <mergeCell ref="M261:M262"/>
    <mergeCell ref="N261:N262"/>
    <mergeCell ref="O261:O262"/>
    <mergeCell ref="P261:P262"/>
    <mergeCell ref="Q261:Q262"/>
    <mergeCell ref="R261:R262"/>
    <mergeCell ref="G261:G262"/>
    <mergeCell ref="H261:H262"/>
    <mergeCell ref="I261:I262"/>
    <mergeCell ref="J261:J262"/>
    <mergeCell ref="K261:K262"/>
    <mergeCell ref="L261:L262"/>
    <mergeCell ref="C261:C262"/>
    <mergeCell ref="D261:D262"/>
    <mergeCell ref="E261:E262"/>
    <mergeCell ref="F261:F262"/>
    <mergeCell ref="U263:U264"/>
    <mergeCell ref="V263:V264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O257:O258"/>
    <mergeCell ref="P257:P258"/>
    <mergeCell ref="Q257:Q258"/>
    <mergeCell ref="R257:R258"/>
    <mergeCell ref="S257:S258"/>
    <mergeCell ref="T257:T258"/>
    <mergeCell ref="I257:I258"/>
    <mergeCell ref="J257:J258"/>
    <mergeCell ref="K257:K258"/>
    <mergeCell ref="L257:L258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Q259:Q260"/>
    <mergeCell ref="R259:R260"/>
    <mergeCell ref="S259:S260"/>
    <mergeCell ref="T259:T260"/>
    <mergeCell ref="U259:U260"/>
    <mergeCell ref="V259:V260"/>
    <mergeCell ref="K259:K260"/>
    <mergeCell ref="L259:L260"/>
    <mergeCell ref="M259:M260"/>
    <mergeCell ref="N259:N260"/>
    <mergeCell ref="O259:O260"/>
    <mergeCell ref="P259:P260"/>
    <mergeCell ref="U257:U258"/>
    <mergeCell ref="V257:V258"/>
    <mergeCell ref="A253:A260"/>
    <mergeCell ref="B253:B260"/>
    <mergeCell ref="C255:C256"/>
    <mergeCell ref="D255:D256"/>
    <mergeCell ref="E255:E256"/>
    <mergeCell ref="F255:F256"/>
    <mergeCell ref="Q251:Q252"/>
    <mergeCell ref="R251:R252"/>
    <mergeCell ref="S251:S252"/>
    <mergeCell ref="T251:T252"/>
    <mergeCell ref="U251:U252"/>
    <mergeCell ref="V251:V252"/>
    <mergeCell ref="K251:K252"/>
    <mergeCell ref="L251:L252"/>
    <mergeCell ref="M251:M252"/>
    <mergeCell ref="N251:N252"/>
    <mergeCell ref="O251:O252"/>
    <mergeCell ref="P251:P252"/>
    <mergeCell ref="M257:M258"/>
    <mergeCell ref="N257:N258"/>
    <mergeCell ref="S255:S256"/>
    <mergeCell ref="T255:T256"/>
    <mergeCell ref="U255:U256"/>
    <mergeCell ref="V255:V256"/>
    <mergeCell ref="C257:C258"/>
    <mergeCell ref="D257:D258"/>
    <mergeCell ref="E257:E258"/>
    <mergeCell ref="F257:F258"/>
    <mergeCell ref="G257:G258"/>
    <mergeCell ref="H257:H258"/>
    <mergeCell ref="M255:M256"/>
    <mergeCell ref="N255:N256"/>
    <mergeCell ref="U249:U250"/>
    <mergeCell ref="V249:V250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O249:O250"/>
    <mergeCell ref="P249:P250"/>
    <mergeCell ref="Q249:Q250"/>
    <mergeCell ref="R249:R250"/>
    <mergeCell ref="S249:S250"/>
    <mergeCell ref="T249:T250"/>
    <mergeCell ref="I249:I250"/>
    <mergeCell ref="J249:J250"/>
    <mergeCell ref="K249:K250"/>
    <mergeCell ref="L249:L250"/>
    <mergeCell ref="M249:M250"/>
    <mergeCell ref="N249:N250"/>
    <mergeCell ref="C249:C250"/>
    <mergeCell ref="D249:D250"/>
    <mergeCell ref="E249:E250"/>
    <mergeCell ref="F249:F250"/>
    <mergeCell ref="G249:G250"/>
    <mergeCell ref="H249:H250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U245:U246"/>
    <mergeCell ref="V245:V246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U243:U244"/>
    <mergeCell ref="V243:V244"/>
    <mergeCell ref="C245:C246"/>
    <mergeCell ref="D245:D246"/>
    <mergeCell ref="E245:E246"/>
    <mergeCell ref="F245:F246"/>
    <mergeCell ref="G245:G246"/>
    <mergeCell ref="H245:H246"/>
    <mergeCell ref="M243:M244"/>
    <mergeCell ref="N243:N244"/>
    <mergeCell ref="O243:O244"/>
    <mergeCell ref="P243:P244"/>
    <mergeCell ref="Q243:Q244"/>
    <mergeCell ref="R243:R244"/>
    <mergeCell ref="G243:G244"/>
    <mergeCell ref="H243:H244"/>
    <mergeCell ref="I243:I244"/>
    <mergeCell ref="J243:J244"/>
    <mergeCell ref="K243:K244"/>
    <mergeCell ref="L243:L244"/>
    <mergeCell ref="S241:S242"/>
    <mergeCell ref="T241:T242"/>
    <mergeCell ref="U241:U242"/>
    <mergeCell ref="V241:V242"/>
    <mergeCell ref="A243:A252"/>
    <mergeCell ref="B243:B252"/>
    <mergeCell ref="C243:C244"/>
    <mergeCell ref="D243:D244"/>
    <mergeCell ref="E243:E244"/>
    <mergeCell ref="F243:F244"/>
    <mergeCell ref="M241:M242"/>
    <mergeCell ref="N241:N242"/>
    <mergeCell ref="O241:O242"/>
    <mergeCell ref="P241:P242"/>
    <mergeCell ref="Q241:Q242"/>
    <mergeCell ref="R241:R242"/>
    <mergeCell ref="G241:G242"/>
    <mergeCell ref="H241:H242"/>
    <mergeCell ref="I241:I242"/>
    <mergeCell ref="J241:J242"/>
    <mergeCell ref="K241:K242"/>
    <mergeCell ref="L241:L242"/>
    <mergeCell ref="A238:A242"/>
    <mergeCell ref="B238:B242"/>
    <mergeCell ref="C241:C242"/>
    <mergeCell ref="D241:D242"/>
    <mergeCell ref="E241:E242"/>
    <mergeCell ref="F241:F242"/>
    <mergeCell ref="M245:M246"/>
    <mergeCell ref="N245:N246"/>
    <mergeCell ref="S243:S244"/>
    <mergeCell ref="T243:T244"/>
    <mergeCell ref="A236:A237"/>
    <mergeCell ref="B236:B237"/>
    <mergeCell ref="J236:J237"/>
    <mergeCell ref="K236:K237"/>
    <mergeCell ref="L236:L237"/>
    <mergeCell ref="P226:P227"/>
    <mergeCell ref="Q226:Q227"/>
    <mergeCell ref="R226:R227"/>
    <mergeCell ref="S226:S227"/>
    <mergeCell ref="T226:T227"/>
    <mergeCell ref="U226:U227"/>
    <mergeCell ref="J226:J227"/>
    <mergeCell ref="K226:K227"/>
    <mergeCell ref="L226:L227"/>
    <mergeCell ref="M226:M227"/>
    <mergeCell ref="N226:N227"/>
    <mergeCell ref="O226:O227"/>
    <mergeCell ref="T224:T225"/>
    <mergeCell ref="U224:U225"/>
    <mergeCell ref="V224:V225"/>
    <mergeCell ref="C226:C227"/>
    <mergeCell ref="D226:D227"/>
    <mergeCell ref="E226:E227"/>
    <mergeCell ref="F226:F227"/>
    <mergeCell ref="G226:G227"/>
    <mergeCell ref="H226:H227"/>
    <mergeCell ref="I226:I227"/>
    <mergeCell ref="N224:N225"/>
    <mergeCell ref="O224:O225"/>
    <mergeCell ref="P224:P225"/>
    <mergeCell ref="Q224:Q225"/>
    <mergeCell ref="R224:R225"/>
    <mergeCell ref="S224:S225"/>
    <mergeCell ref="H224:H225"/>
    <mergeCell ref="I224:I225"/>
    <mergeCell ref="J224:J225"/>
    <mergeCell ref="K224:K225"/>
    <mergeCell ref="L224:L225"/>
    <mergeCell ref="M224:M225"/>
    <mergeCell ref="V226:V227"/>
    <mergeCell ref="R222:R223"/>
    <mergeCell ref="S222:S223"/>
    <mergeCell ref="T222:T223"/>
    <mergeCell ref="U222:U223"/>
    <mergeCell ref="V222:V223"/>
    <mergeCell ref="C224:C225"/>
    <mergeCell ref="D224:D225"/>
    <mergeCell ref="E224:E225"/>
    <mergeCell ref="F224:F225"/>
    <mergeCell ref="G224:G225"/>
    <mergeCell ref="L222:L223"/>
    <mergeCell ref="M222:M223"/>
    <mergeCell ref="N222:N223"/>
    <mergeCell ref="O222:O223"/>
    <mergeCell ref="P222:P223"/>
    <mergeCell ref="Q222:Q223"/>
    <mergeCell ref="V220:V221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T218:T219"/>
    <mergeCell ref="U218:U219"/>
    <mergeCell ref="V218:V219"/>
    <mergeCell ref="C220:C221"/>
    <mergeCell ref="D220:D221"/>
    <mergeCell ref="E220:E221"/>
    <mergeCell ref="F220:F221"/>
    <mergeCell ref="G220:G221"/>
    <mergeCell ref="H220:H221"/>
    <mergeCell ref="I220:I221"/>
    <mergeCell ref="N218:N219"/>
    <mergeCell ref="O218:O219"/>
    <mergeCell ref="P218:P219"/>
    <mergeCell ref="Q218:Q219"/>
    <mergeCell ref="R218:R219"/>
    <mergeCell ref="S218:S219"/>
    <mergeCell ref="H218:H219"/>
    <mergeCell ref="I218:I219"/>
    <mergeCell ref="J218:J219"/>
    <mergeCell ref="K218:K219"/>
    <mergeCell ref="L218:L219"/>
    <mergeCell ref="M218:M219"/>
    <mergeCell ref="R216:R217"/>
    <mergeCell ref="S216:S217"/>
    <mergeCell ref="T216:T217"/>
    <mergeCell ref="U216:U217"/>
    <mergeCell ref="V216:V217"/>
    <mergeCell ref="C218:C219"/>
    <mergeCell ref="D218:D219"/>
    <mergeCell ref="E218:E219"/>
    <mergeCell ref="F218:F219"/>
    <mergeCell ref="G218:G219"/>
    <mergeCell ref="L216:L217"/>
    <mergeCell ref="M216:M217"/>
    <mergeCell ref="N216:N217"/>
    <mergeCell ref="O216:O217"/>
    <mergeCell ref="P216:P217"/>
    <mergeCell ref="Q216:Q217"/>
    <mergeCell ref="V214:V215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P214:P215"/>
    <mergeCell ref="Q214:Q215"/>
    <mergeCell ref="R214:R215"/>
    <mergeCell ref="S214:S215"/>
    <mergeCell ref="T214:T215"/>
    <mergeCell ref="U214:U215"/>
    <mergeCell ref="D214:D215"/>
    <mergeCell ref="E214:E215"/>
    <mergeCell ref="F214:F215"/>
    <mergeCell ref="G214:G215"/>
    <mergeCell ref="H214:H215"/>
    <mergeCell ref="I214:I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T207:T208"/>
    <mergeCell ref="U207:U208"/>
    <mergeCell ref="V207:V208"/>
    <mergeCell ref="A212:A234"/>
    <mergeCell ref="B212:B234"/>
    <mergeCell ref="C212:C213"/>
    <mergeCell ref="D212:D213"/>
    <mergeCell ref="E212:E213"/>
    <mergeCell ref="F212:F213"/>
    <mergeCell ref="G212:G213"/>
    <mergeCell ref="N207:N208"/>
    <mergeCell ref="O207:O208"/>
    <mergeCell ref="P207:P208"/>
    <mergeCell ref="Q207:Q208"/>
    <mergeCell ref="R207:R208"/>
    <mergeCell ref="S207:S208"/>
    <mergeCell ref="H207:H208"/>
    <mergeCell ref="I207:I208"/>
    <mergeCell ref="J207:J208"/>
    <mergeCell ref="K207:K208"/>
    <mergeCell ref="L207:L208"/>
    <mergeCell ref="M207:M208"/>
    <mergeCell ref="J214:J215"/>
    <mergeCell ref="K214:K215"/>
    <mergeCell ref="L214:L215"/>
    <mergeCell ref="M214:M215"/>
    <mergeCell ref="N214:N215"/>
    <mergeCell ref="O214:O215"/>
    <mergeCell ref="T212:T213"/>
    <mergeCell ref="U212:U213"/>
    <mergeCell ref="V212:V213"/>
    <mergeCell ref="C214:C215"/>
    <mergeCell ref="R205:R206"/>
    <mergeCell ref="S205:S206"/>
    <mergeCell ref="T205:T206"/>
    <mergeCell ref="U205:U206"/>
    <mergeCell ref="V205:V206"/>
    <mergeCell ref="C207:C208"/>
    <mergeCell ref="D207:D208"/>
    <mergeCell ref="E207:E208"/>
    <mergeCell ref="F207:F208"/>
    <mergeCell ref="G207:G208"/>
    <mergeCell ref="L205:L206"/>
    <mergeCell ref="M205:M206"/>
    <mergeCell ref="N205:N206"/>
    <mergeCell ref="O205:O206"/>
    <mergeCell ref="P205:P206"/>
    <mergeCell ref="Q205:Q206"/>
    <mergeCell ref="V203:V204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P203:P204"/>
    <mergeCell ref="Q203:Q204"/>
    <mergeCell ref="R203:R204"/>
    <mergeCell ref="S203:S204"/>
    <mergeCell ref="T203:T204"/>
    <mergeCell ref="U203:U204"/>
    <mergeCell ref="J203:J204"/>
    <mergeCell ref="K203:K204"/>
    <mergeCell ref="L203:L204"/>
    <mergeCell ref="M203:M204"/>
    <mergeCell ref="N203:N204"/>
    <mergeCell ref="O203:O204"/>
    <mergeCell ref="T201:T202"/>
    <mergeCell ref="U201:U202"/>
    <mergeCell ref="V201:V202"/>
    <mergeCell ref="C203:C204"/>
    <mergeCell ref="D203:D204"/>
    <mergeCell ref="E203:E204"/>
    <mergeCell ref="F203:F204"/>
    <mergeCell ref="G203:G204"/>
    <mergeCell ref="H203:H204"/>
    <mergeCell ref="I203:I204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R199:R200"/>
    <mergeCell ref="S199:S200"/>
    <mergeCell ref="T199:T200"/>
    <mergeCell ref="U199:U200"/>
    <mergeCell ref="V199:V200"/>
    <mergeCell ref="C201:C202"/>
    <mergeCell ref="D201:D202"/>
    <mergeCell ref="E201:E202"/>
    <mergeCell ref="F201:F202"/>
    <mergeCell ref="G201:G202"/>
    <mergeCell ref="L199:L200"/>
    <mergeCell ref="M199:M200"/>
    <mergeCell ref="N199:N200"/>
    <mergeCell ref="O199:O200"/>
    <mergeCell ref="P199:P200"/>
    <mergeCell ref="Q199:Q200"/>
    <mergeCell ref="F199:F200"/>
    <mergeCell ref="G199:G200"/>
    <mergeCell ref="H199:H200"/>
    <mergeCell ref="I199:I200"/>
    <mergeCell ref="J199:J200"/>
    <mergeCell ref="K199:K200"/>
    <mergeCell ref="R197:R198"/>
    <mergeCell ref="S197:S198"/>
    <mergeCell ref="T197:T198"/>
    <mergeCell ref="U197:U198"/>
    <mergeCell ref="V197:V198"/>
    <mergeCell ref="A199:A211"/>
    <mergeCell ref="B199:B211"/>
    <mergeCell ref="C199:C200"/>
    <mergeCell ref="D199:D200"/>
    <mergeCell ref="E199:E200"/>
    <mergeCell ref="L197:L198"/>
    <mergeCell ref="M197:M198"/>
    <mergeCell ref="N197:N198"/>
    <mergeCell ref="O197:O198"/>
    <mergeCell ref="P197:P198"/>
    <mergeCell ref="Q197:Q198"/>
    <mergeCell ref="V195:V196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P195:P196"/>
    <mergeCell ref="Q195:Q196"/>
    <mergeCell ref="R195:R196"/>
    <mergeCell ref="S195:S196"/>
    <mergeCell ref="T195:T196"/>
    <mergeCell ref="U195:U196"/>
    <mergeCell ref="J195:J196"/>
    <mergeCell ref="K195:K196"/>
    <mergeCell ref="L195:L196"/>
    <mergeCell ref="M195:M196"/>
    <mergeCell ref="N195:N196"/>
    <mergeCell ref="O195:O196"/>
    <mergeCell ref="T193:T194"/>
    <mergeCell ref="U193:U194"/>
    <mergeCell ref="V193:V194"/>
    <mergeCell ref="C195:C196"/>
    <mergeCell ref="D195:D196"/>
    <mergeCell ref="E195:E196"/>
    <mergeCell ref="F195:F196"/>
    <mergeCell ref="G195:G196"/>
    <mergeCell ref="H195:H196"/>
    <mergeCell ref="I195:I196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R191:R192"/>
    <mergeCell ref="S191:S192"/>
    <mergeCell ref="T191:T192"/>
    <mergeCell ref="U191:U192"/>
    <mergeCell ref="V191:V192"/>
    <mergeCell ref="C193:C194"/>
    <mergeCell ref="D193:D194"/>
    <mergeCell ref="E193:E194"/>
    <mergeCell ref="F193:F194"/>
    <mergeCell ref="G193:G194"/>
    <mergeCell ref="L191:L192"/>
    <mergeCell ref="M191:M192"/>
    <mergeCell ref="N191:N192"/>
    <mergeCell ref="O191:O192"/>
    <mergeCell ref="P191:P192"/>
    <mergeCell ref="Q191:Q192"/>
    <mergeCell ref="F191:F192"/>
    <mergeCell ref="G191:G192"/>
    <mergeCell ref="H191:H192"/>
    <mergeCell ref="I191:I192"/>
    <mergeCell ref="J191:J192"/>
    <mergeCell ref="K191:K192"/>
    <mergeCell ref="R185:R186"/>
    <mergeCell ref="S185:S186"/>
    <mergeCell ref="T185:T186"/>
    <mergeCell ref="U185:U186"/>
    <mergeCell ref="V185:V186"/>
    <mergeCell ref="A191:A198"/>
    <mergeCell ref="B191:B198"/>
    <mergeCell ref="C191:C192"/>
    <mergeCell ref="D191:D192"/>
    <mergeCell ref="E191:E192"/>
    <mergeCell ref="L185:L186"/>
    <mergeCell ref="M185:M186"/>
    <mergeCell ref="N185:N186"/>
    <mergeCell ref="O185:O186"/>
    <mergeCell ref="P185:P186"/>
    <mergeCell ref="Q185:Q186"/>
    <mergeCell ref="V183:V184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P183:P184"/>
    <mergeCell ref="Q183:Q184"/>
    <mergeCell ref="R183:R184"/>
    <mergeCell ref="S183:S184"/>
    <mergeCell ref="T183:T184"/>
    <mergeCell ref="U183:U184"/>
    <mergeCell ref="J183:J184"/>
    <mergeCell ref="K183:K184"/>
    <mergeCell ref="L183:L184"/>
    <mergeCell ref="M183:M184"/>
    <mergeCell ref="N183:N184"/>
    <mergeCell ref="O183:O184"/>
    <mergeCell ref="T181:T182"/>
    <mergeCell ref="U181:U182"/>
    <mergeCell ref="V181:V182"/>
    <mergeCell ref="C183:C184"/>
    <mergeCell ref="D183:D184"/>
    <mergeCell ref="E183:E184"/>
    <mergeCell ref="F183:F184"/>
    <mergeCell ref="G183:G184"/>
    <mergeCell ref="H183:H184"/>
    <mergeCell ref="I183:I184"/>
    <mergeCell ref="N181:N182"/>
    <mergeCell ref="O181:O182"/>
    <mergeCell ref="P181:P182"/>
    <mergeCell ref="Q181:Q182"/>
    <mergeCell ref="R181:R182"/>
    <mergeCell ref="S181:S182"/>
    <mergeCell ref="H181:H182"/>
    <mergeCell ref="I181:I182"/>
    <mergeCell ref="J181:J182"/>
    <mergeCell ref="K181:K182"/>
    <mergeCell ref="L181:L182"/>
    <mergeCell ref="M181:M182"/>
    <mergeCell ref="R177:R178"/>
    <mergeCell ref="S177:S178"/>
    <mergeCell ref="T177:T178"/>
    <mergeCell ref="U177:U178"/>
    <mergeCell ref="V177:V178"/>
    <mergeCell ref="C181:C182"/>
    <mergeCell ref="D181:D182"/>
    <mergeCell ref="E181:E182"/>
    <mergeCell ref="F181:F182"/>
    <mergeCell ref="G181:G182"/>
    <mergeCell ref="L177:L178"/>
    <mergeCell ref="M177:M178"/>
    <mergeCell ref="N177:N178"/>
    <mergeCell ref="O177:O178"/>
    <mergeCell ref="P177:P178"/>
    <mergeCell ref="Q177:Q178"/>
    <mergeCell ref="V175:V176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T173:T174"/>
    <mergeCell ref="U173:U174"/>
    <mergeCell ref="V173:V174"/>
    <mergeCell ref="C175:C176"/>
    <mergeCell ref="D175:D176"/>
    <mergeCell ref="E175:E176"/>
    <mergeCell ref="F175:F176"/>
    <mergeCell ref="G175:G176"/>
    <mergeCell ref="H175:H176"/>
    <mergeCell ref="I175:I176"/>
    <mergeCell ref="N173:N174"/>
    <mergeCell ref="O173:O174"/>
    <mergeCell ref="P173:P174"/>
    <mergeCell ref="Q173:Q174"/>
    <mergeCell ref="R173:R174"/>
    <mergeCell ref="S173:S174"/>
    <mergeCell ref="H173:H174"/>
    <mergeCell ref="I173:I174"/>
    <mergeCell ref="J173:J174"/>
    <mergeCell ref="K173:K174"/>
    <mergeCell ref="L173:L174"/>
    <mergeCell ref="M173:M174"/>
    <mergeCell ref="R171:R172"/>
    <mergeCell ref="S171:S172"/>
    <mergeCell ref="T171:T172"/>
    <mergeCell ref="U171:U172"/>
    <mergeCell ref="V171:V172"/>
    <mergeCell ref="C173:C174"/>
    <mergeCell ref="D173:D174"/>
    <mergeCell ref="E173:E174"/>
    <mergeCell ref="F173:F174"/>
    <mergeCell ref="G173:G174"/>
    <mergeCell ref="L171:L172"/>
    <mergeCell ref="M171:M172"/>
    <mergeCell ref="N171:N172"/>
    <mergeCell ref="O171:O172"/>
    <mergeCell ref="P171:P172"/>
    <mergeCell ref="Q171:Q172"/>
    <mergeCell ref="V169:V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P169:P170"/>
    <mergeCell ref="Q169:Q170"/>
    <mergeCell ref="R169:R170"/>
    <mergeCell ref="S169:S170"/>
    <mergeCell ref="T169:T170"/>
    <mergeCell ref="U169:U170"/>
    <mergeCell ref="J169:J170"/>
    <mergeCell ref="K169:K170"/>
    <mergeCell ref="L169:L170"/>
    <mergeCell ref="M169:M170"/>
    <mergeCell ref="N169:N170"/>
    <mergeCell ref="O169:O170"/>
    <mergeCell ref="T167:T168"/>
    <mergeCell ref="U167:U168"/>
    <mergeCell ref="V167:V168"/>
    <mergeCell ref="C169:C170"/>
    <mergeCell ref="D169:D170"/>
    <mergeCell ref="E169:E170"/>
    <mergeCell ref="F169:F170"/>
    <mergeCell ref="G169:G170"/>
    <mergeCell ref="H169:H170"/>
    <mergeCell ref="I169:I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T165:T166"/>
    <mergeCell ref="U165:U166"/>
    <mergeCell ref="V165:V166"/>
    <mergeCell ref="C167:C168"/>
    <mergeCell ref="D167:D168"/>
    <mergeCell ref="E167:E168"/>
    <mergeCell ref="F167:F168"/>
    <mergeCell ref="G167:G168"/>
    <mergeCell ref="L165:L166"/>
    <mergeCell ref="M165:M166"/>
    <mergeCell ref="N165:N166"/>
    <mergeCell ref="O165:O166"/>
    <mergeCell ref="P165:P166"/>
    <mergeCell ref="Q165:Q166"/>
    <mergeCell ref="V163:V164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P163:P164"/>
    <mergeCell ref="Q163:Q164"/>
    <mergeCell ref="R163:R164"/>
    <mergeCell ref="S163:S164"/>
    <mergeCell ref="T163:T164"/>
    <mergeCell ref="U163:U164"/>
    <mergeCell ref="J163:J164"/>
    <mergeCell ref="K163:K164"/>
    <mergeCell ref="L163:L164"/>
    <mergeCell ref="M163:M164"/>
    <mergeCell ref="N163:N164"/>
    <mergeCell ref="O163:O164"/>
    <mergeCell ref="W161:W162"/>
    <mergeCell ref="A163:A189"/>
    <mergeCell ref="B163:B189"/>
    <mergeCell ref="C163:C164"/>
    <mergeCell ref="D163:D164"/>
    <mergeCell ref="E163:E164"/>
    <mergeCell ref="F163:F164"/>
    <mergeCell ref="G163:G164"/>
    <mergeCell ref="H163:H164"/>
    <mergeCell ref="I163:I164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A156:A162"/>
    <mergeCell ref="B156:B162"/>
    <mergeCell ref="R165:R166"/>
    <mergeCell ref="S165:S166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O158:O159"/>
    <mergeCell ref="P158:P159"/>
    <mergeCell ref="Q158:Q159"/>
    <mergeCell ref="R158:R159"/>
    <mergeCell ref="S158:S159"/>
    <mergeCell ref="T158:T159"/>
    <mergeCell ref="I158:I159"/>
    <mergeCell ref="J158:J159"/>
    <mergeCell ref="K158:K159"/>
    <mergeCell ref="L158:L159"/>
    <mergeCell ref="M158:M159"/>
    <mergeCell ref="N158:N159"/>
    <mergeCell ref="S156:S157"/>
    <mergeCell ref="T156:T157"/>
    <mergeCell ref="U156:U157"/>
    <mergeCell ref="V156:V157"/>
    <mergeCell ref="C158:C159"/>
    <mergeCell ref="D158:D159"/>
    <mergeCell ref="E158:E159"/>
    <mergeCell ref="F158:F159"/>
    <mergeCell ref="G158:G159"/>
    <mergeCell ref="H158:H159"/>
    <mergeCell ref="M156:M157"/>
    <mergeCell ref="N156:N157"/>
    <mergeCell ref="O156:O157"/>
    <mergeCell ref="P156:P157"/>
    <mergeCell ref="Q156:Q157"/>
    <mergeCell ref="R156:R157"/>
    <mergeCell ref="G156:G157"/>
    <mergeCell ref="H156:H157"/>
    <mergeCell ref="I156:I157"/>
    <mergeCell ref="J156:J157"/>
    <mergeCell ref="K156:K157"/>
    <mergeCell ref="L156:L157"/>
    <mergeCell ref="C156:C157"/>
    <mergeCell ref="D156:D157"/>
    <mergeCell ref="E156:E157"/>
    <mergeCell ref="F156:F157"/>
    <mergeCell ref="U158:U159"/>
    <mergeCell ref="V158:V159"/>
    <mergeCell ref="R151:R152"/>
    <mergeCell ref="S151:S152"/>
    <mergeCell ref="T151:T152"/>
    <mergeCell ref="U151:U152"/>
    <mergeCell ref="V151:V152"/>
    <mergeCell ref="A153:A155"/>
    <mergeCell ref="B153:B155"/>
    <mergeCell ref="L151:L152"/>
    <mergeCell ref="M151:M152"/>
    <mergeCell ref="N151:N152"/>
    <mergeCell ref="O151:O152"/>
    <mergeCell ref="P151:P152"/>
    <mergeCell ref="Q151:Q152"/>
    <mergeCell ref="V147:V148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P147:P148"/>
    <mergeCell ref="Q147:Q148"/>
    <mergeCell ref="R147:R148"/>
    <mergeCell ref="S147:S148"/>
    <mergeCell ref="T147:T148"/>
    <mergeCell ref="U147:U148"/>
    <mergeCell ref="J147:J148"/>
    <mergeCell ref="K147:K148"/>
    <mergeCell ref="L147:L148"/>
    <mergeCell ref="M147:M148"/>
    <mergeCell ref="N147:N148"/>
    <mergeCell ref="O147:O148"/>
    <mergeCell ref="T145:T146"/>
    <mergeCell ref="U145:U146"/>
    <mergeCell ref="V145:V146"/>
    <mergeCell ref="C147:C148"/>
    <mergeCell ref="D147:D148"/>
    <mergeCell ref="E147:E148"/>
    <mergeCell ref="F147:F148"/>
    <mergeCell ref="G147:G148"/>
    <mergeCell ref="H147:H148"/>
    <mergeCell ref="I147:I148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V143:V144"/>
    <mergeCell ref="C145:C146"/>
    <mergeCell ref="D145:D146"/>
    <mergeCell ref="E145:E146"/>
    <mergeCell ref="F145:F146"/>
    <mergeCell ref="G145:G146"/>
    <mergeCell ref="L143:L144"/>
    <mergeCell ref="M143:M144"/>
    <mergeCell ref="N143:N144"/>
    <mergeCell ref="O143:O144"/>
    <mergeCell ref="P143:P144"/>
    <mergeCell ref="Q143:Q144"/>
    <mergeCell ref="V141:V142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P141:P142"/>
    <mergeCell ref="Q141:Q142"/>
    <mergeCell ref="R141:R142"/>
    <mergeCell ref="S141:S142"/>
    <mergeCell ref="T141:T142"/>
    <mergeCell ref="U141:U142"/>
    <mergeCell ref="J141:J142"/>
    <mergeCell ref="K141:K142"/>
    <mergeCell ref="L141:L142"/>
    <mergeCell ref="M141:M142"/>
    <mergeCell ref="N141:N142"/>
    <mergeCell ref="O141:O142"/>
    <mergeCell ref="V135:V136"/>
    <mergeCell ref="A140:A152"/>
    <mergeCell ref="B140:B152"/>
    <mergeCell ref="C141:C142"/>
    <mergeCell ref="D141:D142"/>
    <mergeCell ref="E141:E142"/>
    <mergeCell ref="F141:F142"/>
    <mergeCell ref="G141:G142"/>
    <mergeCell ref="H141:H142"/>
    <mergeCell ref="I141:I142"/>
    <mergeCell ref="P135:P136"/>
    <mergeCell ref="Q135:Q136"/>
    <mergeCell ref="R135:R136"/>
    <mergeCell ref="S135:S136"/>
    <mergeCell ref="T135:T136"/>
    <mergeCell ref="U135:U136"/>
    <mergeCell ref="J135:J136"/>
    <mergeCell ref="K135:K136"/>
    <mergeCell ref="L135:L136"/>
    <mergeCell ref="M135:M136"/>
    <mergeCell ref="N135:N136"/>
    <mergeCell ref="O135:O136"/>
    <mergeCell ref="R143:R144"/>
    <mergeCell ref="S143:S144"/>
    <mergeCell ref="T143:T144"/>
    <mergeCell ref="U143:U144"/>
    <mergeCell ref="V133:V134"/>
    <mergeCell ref="C135:C136"/>
    <mergeCell ref="D135:D136"/>
    <mergeCell ref="E135:E136"/>
    <mergeCell ref="F135:F136"/>
    <mergeCell ref="G135:G136"/>
    <mergeCell ref="H135:H136"/>
    <mergeCell ref="I135:I136"/>
    <mergeCell ref="N133:N134"/>
    <mergeCell ref="O133:O134"/>
    <mergeCell ref="P133:P134"/>
    <mergeCell ref="Q133:Q134"/>
    <mergeCell ref="R133:R134"/>
    <mergeCell ref="S133:S134"/>
    <mergeCell ref="H133:H134"/>
    <mergeCell ref="I133:I134"/>
    <mergeCell ref="J133:J134"/>
    <mergeCell ref="K133:K134"/>
    <mergeCell ref="L133:L134"/>
    <mergeCell ref="M133:M134"/>
    <mergeCell ref="T131:T132"/>
    <mergeCell ref="U131:U132"/>
    <mergeCell ref="V131:V132"/>
    <mergeCell ref="C133:C134"/>
    <mergeCell ref="D133:D134"/>
    <mergeCell ref="E133:E134"/>
    <mergeCell ref="F133:F134"/>
    <mergeCell ref="G133:G134"/>
    <mergeCell ref="L131:L132"/>
    <mergeCell ref="M131:M132"/>
    <mergeCell ref="N131:N132"/>
    <mergeCell ref="O131:O132"/>
    <mergeCell ref="P131:P132"/>
    <mergeCell ref="Q131:Q132"/>
    <mergeCell ref="V129:V130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P129:P130"/>
    <mergeCell ref="Q129:Q130"/>
    <mergeCell ref="R129:R130"/>
    <mergeCell ref="S129:S130"/>
    <mergeCell ref="T129:T130"/>
    <mergeCell ref="U129:U130"/>
    <mergeCell ref="T133:T134"/>
    <mergeCell ref="U133:U134"/>
    <mergeCell ref="T127:T128"/>
    <mergeCell ref="U127:U128"/>
    <mergeCell ref="V127:V128"/>
    <mergeCell ref="C129:C130"/>
    <mergeCell ref="D129:D130"/>
    <mergeCell ref="E129:E130"/>
    <mergeCell ref="F129:F130"/>
    <mergeCell ref="G129:G130"/>
    <mergeCell ref="H129:H130"/>
    <mergeCell ref="I129:I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A127:A139"/>
    <mergeCell ref="B127:B139"/>
    <mergeCell ref="C127:C128"/>
    <mergeCell ref="D127:D128"/>
    <mergeCell ref="E127:E128"/>
    <mergeCell ref="F127:F128"/>
    <mergeCell ref="G127:G128"/>
    <mergeCell ref="N124:N125"/>
    <mergeCell ref="O124:O125"/>
    <mergeCell ref="P124:P125"/>
    <mergeCell ref="Q124:Q125"/>
    <mergeCell ref="R124:R125"/>
    <mergeCell ref="S124:S125"/>
    <mergeCell ref="H124:H125"/>
    <mergeCell ref="I124:I125"/>
    <mergeCell ref="J124:J125"/>
    <mergeCell ref="K124:K125"/>
    <mergeCell ref="L124:L125"/>
    <mergeCell ref="M124:M125"/>
    <mergeCell ref="J129:J130"/>
    <mergeCell ref="K129:K130"/>
    <mergeCell ref="L129:L130"/>
    <mergeCell ref="M129:M130"/>
    <mergeCell ref="N129:N130"/>
    <mergeCell ref="O129:O130"/>
    <mergeCell ref="R131:R132"/>
    <mergeCell ref="S131:S132"/>
    <mergeCell ref="U122:U123"/>
    <mergeCell ref="V122:V123"/>
    <mergeCell ref="C124:C125"/>
    <mergeCell ref="D124:D125"/>
    <mergeCell ref="E124:E125"/>
    <mergeCell ref="F124:F125"/>
    <mergeCell ref="G124:G125"/>
    <mergeCell ref="L122:L123"/>
    <mergeCell ref="M122:M123"/>
    <mergeCell ref="N122:N123"/>
    <mergeCell ref="O122:O123"/>
    <mergeCell ref="P122:P123"/>
    <mergeCell ref="Q122:Q123"/>
    <mergeCell ref="V120:V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P120:P121"/>
    <mergeCell ref="Q120:Q121"/>
    <mergeCell ref="R120:R121"/>
    <mergeCell ref="S120:S121"/>
    <mergeCell ref="T120:T121"/>
    <mergeCell ref="U120:U121"/>
    <mergeCell ref="T124:T125"/>
    <mergeCell ref="U124:U125"/>
    <mergeCell ref="V124:V125"/>
    <mergeCell ref="H120:H121"/>
    <mergeCell ref="I120:I121"/>
    <mergeCell ref="N118:N119"/>
    <mergeCell ref="O118:O119"/>
    <mergeCell ref="P118:P119"/>
    <mergeCell ref="Q118:Q119"/>
    <mergeCell ref="R118:R119"/>
    <mergeCell ref="S118:S119"/>
    <mergeCell ref="H118:H119"/>
    <mergeCell ref="I118:I119"/>
    <mergeCell ref="J118:J119"/>
    <mergeCell ref="K118:K119"/>
    <mergeCell ref="L118:L119"/>
    <mergeCell ref="M118:M119"/>
    <mergeCell ref="R122:R123"/>
    <mergeCell ref="S122:S123"/>
    <mergeCell ref="T122:T123"/>
    <mergeCell ref="T116:T117"/>
    <mergeCell ref="U116:U117"/>
    <mergeCell ref="V116:V117"/>
    <mergeCell ref="C118:C119"/>
    <mergeCell ref="D118:D119"/>
    <mergeCell ref="E118:E119"/>
    <mergeCell ref="F118:F119"/>
    <mergeCell ref="G118:G119"/>
    <mergeCell ref="L116:L117"/>
    <mergeCell ref="M116:M117"/>
    <mergeCell ref="N116:N117"/>
    <mergeCell ref="O116:O117"/>
    <mergeCell ref="P116:P117"/>
    <mergeCell ref="Q116:Q117"/>
    <mergeCell ref="F116:F117"/>
    <mergeCell ref="G116:G117"/>
    <mergeCell ref="H116:H117"/>
    <mergeCell ref="I116:I117"/>
    <mergeCell ref="J116:J117"/>
    <mergeCell ref="K116:K117"/>
    <mergeCell ref="T118:T119"/>
    <mergeCell ref="U118:U119"/>
    <mergeCell ref="V118:V119"/>
    <mergeCell ref="A113:A115"/>
    <mergeCell ref="B113:B115"/>
    <mergeCell ref="A116:A126"/>
    <mergeCell ref="B116:B126"/>
    <mergeCell ref="C116:C117"/>
    <mergeCell ref="D116:D117"/>
    <mergeCell ref="E116:E117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R116:R117"/>
    <mergeCell ref="S116:S117"/>
    <mergeCell ref="J120:J121"/>
    <mergeCell ref="K120:K121"/>
    <mergeCell ref="L120:L121"/>
    <mergeCell ref="M120:M121"/>
    <mergeCell ref="N120:N121"/>
    <mergeCell ref="O120:O121"/>
    <mergeCell ref="C120:C121"/>
    <mergeCell ref="D120:D121"/>
    <mergeCell ref="E120:E121"/>
    <mergeCell ref="F120:F121"/>
    <mergeCell ref="G120:G121"/>
    <mergeCell ref="R108:R109"/>
    <mergeCell ref="S108:S109"/>
    <mergeCell ref="T108:T109"/>
    <mergeCell ref="U108:U109"/>
    <mergeCell ref="V108:V109"/>
    <mergeCell ref="C110:C111"/>
    <mergeCell ref="D110:D111"/>
    <mergeCell ref="E110:E111"/>
    <mergeCell ref="F110:F111"/>
    <mergeCell ref="G110:G111"/>
    <mergeCell ref="L108:L109"/>
    <mergeCell ref="M108:M109"/>
    <mergeCell ref="N108:N109"/>
    <mergeCell ref="O108:O109"/>
    <mergeCell ref="P108:P109"/>
    <mergeCell ref="Q108:Q109"/>
    <mergeCell ref="F108:F109"/>
    <mergeCell ref="G108:G109"/>
    <mergeCell ref="H108:H109"/>
    <mergeCell ref="I108:I109"/>
    <mergeCell ref="J108:J109"/>
    <mergeCell ref="K108:K109"/>
    <mergeCell ref="T110:T111"/>
    <mergeCell ref="U110:U111"/>
    <mergeCell ref="V110:V111"/>
    <mergeCell ref="A108:A112"/>
    <mergeCell ref="B108:B112"/>
    <mergeCell ref="C108:C109"/>
    <mergeCell ref="D108:D109"/>
    <mergeCell ref="E108:E109"/>
    <mergeCell ref="L105:L106"/>
    <mergeCell ref="M105:M106"/>
    <mergeCell ref="N105:N106"/>
    <mergeCell ref="O105:O106"/>
    <mergeCell ref="P105:P106"/>
    <mergeCell ref="Q105:Q106"/>
    <mergeCell ref="F105:F106"/>
    <mergeCell ref="G105:G106"/>
    <mergeCell ref="H105:H106"/>
    <mergeCell ref="I105:I106"/>
    <mergeCell ref="J105:J106"/>
    <mergeCell ref="K105:K106"/>
    <mergeCell ref="A102:A104"/>
    <mergeCell ref="B102:B104"/>
    <mergeCell ref="A105:A107"/>
    <mergeCell ref="C105:C106"/>
    <mergeCell ref="D105:D106"/>
    <mergeCell ref="E105:E106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R105:R106"/>
    <mergeCell ref="S105:S106"/>
    <mergeCell ref="T105:T106"/>
    <mergeCell ref="U105:U106"/>
    <mergeCell ref="V105:V106"/>
    <mergeCell ref="U94:U95"/>
    <mergeCell ref="V94:V95"/>
    <mergeCell ref="C96:C97"/>
    <mergeCell ref="D96:D97"/>
    <mergeCell ref="E96:E97"/>
    <mergeCell ref="F96:F97"/>
    <mergeCell ref="G96:G97"/>
    <mergeCell ref="H96:H97"/>
    <mergeCell ref="I96:I97"/>
    <mergeCell ref="J96:J97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Q92:Q93"/>
    <mergeCell ref="R92:R93"/>
    <mergeCell ref="S92:S93"/>
    <mergeCell ref="T92:T93"/>
    <mergeCell ref="U92:U93"/>
    <mergeCell ref="V92:V93"/>
    <mergeCell ref="K92:K93"/>
    <mergeCell ref="L92:L93"/>
    <mergeCell ref="M92:M93"/>
    <mergeCell ref="N92:N93"/>
    <mergeCell ref="O92:O93"/>
    <mergeCell ref="P92:P93"/>
    <mergeCell ref="U90:U91"/>
    <mergeCell ref="V90:V91"/>
    <mergeCell ref="C92:C93"/>
    <mergeCell ref="D92:D93"/>
    <mergeCell ref="E92:E93"/>
    <mergeCell ref="F92:F93"/>
    <mergeCell ref="G92:G93"/>
    <mergeCell ref="H92:H93"/>
    <mergeCell ref="I92:I93"/>
    <mergeCell ref="J92:J93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U86:U87"/>
    <mergeCell ref="V86:V87"/>
    <mergeCell ref="C88:C89"/>
    <mergeCell ref="D88:D89"/>
    <mergeCell ref="E88:E89"/>
    <mergeCell ref="F88:F89"/>
    <mergeCell ref="G88:G89"/>
    <mergeCell ref="H88:H89"/>
    <mergeCell ref="I88:I89"/>
    <mergeCell ref="J88:J89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U82:U83"/>
    <mergeCell ref="V82:V83"/>
    <mergeCell ref="C84:C85"/>
    <mergeCell ref="D84:D85"/>
    <mergeCell ref="E84:E85"/>
    <mergeCell ref="F84:F85"/>
    <mergeCell ref="G84:G85"/>
    <mergeCell ref="H84:H85"/>
    <mergeCell ref="I84:I85"/>
    <mergeCell ref="J84:J85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U80:U81"/>
    <mergeCell ref="V80:V81"/>
    <mergeCell ref="A82:A99"/>
    <mergeCell ref="B82:B99"/>
    <mergeCell ref="C82:C83"/>
    <mergeCell ref="D82:D83"/>
    <mergeCell ref="E82:E83"/>
    <mergeCell ref="F82:F83"/>
    <mergeCell ref="G82:G83"/>
    <mergeCell ref="H82:H83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Q84:Q85"/>
    <mergeCell ref="R84:R85"/>
    <mergeCell ref="Q78:Q79"/>
    <mergeCell ref="R78:R79"/>
    <mergeCell ref="S78:S79"/>
    <mergeCell ref="T78:T79"/>
    <mergeCell ref="U78:U79"/>
    <mergeCell ref="V78:V79"/>
    <mergeCell ref="K78:K79"/>
    <mergeCell ref="L78:L79"/>
    <mergeCell ref="M78:M79"/>
    <mergeCell ref="N78:N79"/>
    <mergeCell ref="O78:O79"/>
    <mergeCell ref="P78:P79"/>
    <mergeCell ref="U76:U77"/>
    <mergeCell ref="V76:V77"/>
    <mergeCell ref="C78:C79"/>
    <mergeCell ref="D78:D79"/>
    <mergeCell ref="E78:E79"/>
    <mergeCell ref="F78:F79"/>
    <mergeCell ref="G78:G79"/>
    <mergeCell ref="H78:H79"/>
    <mergeCell ref="I78:I79"/>
    <mergeCell ref="J78:J79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N74:N75"/>
    <mergeCell ref="O74:O75"/>
    <mergeCell ref="P74:P75"/>
    <mergeCell ref="U72:U73"/>
    <mergeCell ref="V72:V73"/>
    <mergeCell ref="C74:C75"/>
    <mergeCell ref="D74:D75"/>
    <mergeCell ref="E74:E75"/>
    <mergeCell ref="F74:F75"/>
    <mergeCell ref="G74:G75"/>
    <mergeCell ref="H74:H75"/>
    <mergeCell ref="I74:I75"/>
    <mergeCell ref="J74:J75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Q70:Q71"/>
    <mergeCell ref="R70:R71"/>
    <mergeCell ref="S70:S71"/>
    <mergeCell ref="T70:T71"/>
    <mergeCell ref="U70:U71"/>
    <mergeCell ref="V70:V71"/>
    <mergeCell ref="J70:J71"/>
    <mergeCell ref="K70:K71"/>
    <mergeCell ref="L70:L71"/>
    <mergeCell ref="M70:M71"/>
    <mergeCell ref="N70:N71"/>
    <mergeCell ref="O70:O71"/>
    <mergeCell ref="V64:V65"/>
    <mergeCell ref="A70:A81"/>
    <mergeCell ref="B70:B81"/>
    <mergeCell ref="C70:C71"/>
    <mergeCell ref="D70:D71"/>
    <mergeCell ref="E70:E71"/>
    <mergeCell ref="F70:F71"/>
    <mergeCell ref="G70:G71"/>
    <mergeCell ref="H70:H71"/>
    <mergeCell ref="I70:I71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T62:T63"/>
    <mergeCell ref="U62:U63"/>
    <mergeCell ref="V62:V63"/>
    <mergeCell ref="C64:C65"/>
    <mergeCell ref="D64:D65"/>
    <mergeCell ref="E64:E65"/>
    <mergeCell ref="F64:F65"/>
    <mergeCell ref="G64:G65"/>
    <mergeCell ref="H64:H65"/>
    <mergeCell ref="I64:I65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R60:R61"/>
    <mergeCell ref="S60:S61"/>
    <mergeCell ref="T60:T61"/>
    <mergeCell ref="U60:U61"/>
    <mergeCell ref="V60:V61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P60:P61"/>
    <mergeCell ref="Q60:Q61"/>
    <mergeCell ref="V58:V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T56:T57"/>
    <mergeCell ref="U56:U57"/>
    <mergeCell ref="V56:V57"/>
    <mergeCell ref="C58:C59"/>
    <mergeCell ref="D58:D59"/>
    <mergeCell ref="E58:E59"/>
    <mergeCell ref="F58:F59"/>
    <mergeCell ref="G58:G59"/>
    <mergeCell ref="H58:H59"/>
    <mergeCell ref="I58:I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R53:R54"/>
    <mergeCell ref="S53:S54"/>
    <mergeCell ref="T53:T54"/>
    <mergeCell ref="U53:U54"/>
    <mergeCell ref="V53:V54"/>
    <mergeCell ref="C56:C57"/>
    <mergeCell ref="D56:D57"/>
    <mergeCell ref="E56:E57"/>
    <mergeCell ref="F56:F57"/>
    <mergeCell ref="G56:G57"/>
    <mergeCell ref="L53:L54"/>
    <mergeCell ref="M53:M54"/>
    <mergeCell ref="N53:N54"/>
    <mergeCell ref="O53:O54"/>
    <mergeCell ref="P53:P54"/>
    <mergeCell ref="Q53:Q54"/>
    <mergeCell ref="V51:V52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P51:P52"/>
    <mergeCell ref="Q51:Q52"/>
    <mergeCell ref="R51:R52"/>
    <mergeCell ref="S51:S52"/>
    <mergeCell ref="T51:T52"/>
    <mergeCell ref="U51:U52"/>
    <mergeCell ref="D51:D52"/>
    <mergeCell ref="E51:E52"/>
    <mergeCell ref="F51:F52"/>
    <mergeCell ref="G51:G52"/>
    <mergeCell ref="H51:H52"/>
    <mergeCell ref="I51:I52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T43:T44"/>
    <mergeCell ref="U43:U44"/>
    <mergeCell ref="V43:V44"/>
    <mergeCell ref="A49:A69"/>
    <mergeCell ref="B49:B69"/>
    <mergeCell ref="C49:C50"/>
    <mergeCell ref="D49:D50"/>
    <mergeCell ref="E49:E50"/>
    <mergeCell ref="F49:F50"/>
    <mergeCell ref="G49:G50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J51:J52"/>
    <mergeCell ref="K51:K52"/>
    <mergeCell ref="L51:L52"/>
    <mergeCell ref="M51:M52"/>
    <mergeCell ref="N51:N52"/>
    <mergeCell ref="O51:O52"/>
    <mergeCell ref="T49:T50"/>
    <mergeCell ref="U49:U50"/>
    <mergeCell ref="V49:V50"/>
    <mergeCell ref="C51:C52"/>
    <mergeCell ref="R41:R42"/>
    <mergeCell ref="S41:S42"/>
    <mergeCell ref="T41:T42"/>
    <mergeCell ref="U41:U42"/>
    <mergeCell ref="V41:V42"/>
    <mergeCell ref="C43:C44"/>
    <mergeCell ref="D43:D44"/>
    <mergeCell ref="E43:E44"/>
    <mergeCell ref="F43:F44"/>
    <mergeCell ref="G43:G44"/>
    <mergeCell ref="L41:L42"/>
    <mergeCell ref="M41:M42"/>
    <mergeCell ref="N41:N42"/>
    <mergeCell ref="O41:O42"/>
    <mergeCell ref="P41:P42"/>
    <mergeCell ref="Q41:Q42"/>
    <mergeCell ref="V39:V40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T37:T38"/>
    <mergeCell ref="U37:U38"/>
    <mergeCell ref="V37:V38"/>
    <mergeCell ref="C39:C40"/>
    <mergeCell ref="D39:D40"/>
    <mergeCell ref="E39:E40"/>
    <mergeCell ref="F39:F40"/>
    <mergeCell ref="G39:G40"/>
    <mergeCell ref="H39:H40"/>
    <mergeCell ref="I39:I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V35:V36"/>
    <mergeCell ref="C37:C38"/>
    <mergeCell ref="D37:D38"/>
    <mergeCell ref="E37:E38"/>
    <mergeCell ref="F37:F38"/>
    <mergeCell ref="G37:G38"/>
    <mergeCell ref="L35:L36"/>
    <mergeCell ref="M35:M36"/>
    <mergeCell ref="N35:N36"/>
    <mergeCell ref="O35:O36"/>
    <mergeCell ref="P35:P36"/>
    <mergeCell ref="Q35:Q36"/>
    <mergeCell ref="V33:V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V30:V31"/>
    <mergeCell ref="A33:A48"/>
    <mergeCell ref="B33:B48"/>
    <mergeCell ref="C33:C34"/>
    <mergeCell ref="D33:D34"/>
    <mergeCell ref="E33:E34"/>
    <mergeCell ref="F33:F34"/>
    <mergeCell ref="G33:G34"/>
    <mergeCell ref="H33:H34"/>
    <mergeCell ref="I33:I34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R35:R36"/>
    <mergeCell ref="S35:S36"/>
    <mergeCell ref="T35:T36"/>
    <mergeCell ref="U35:U36"/>
    <mergeCell ref="T28:T29"/>
    <mergeCell ref="U28:U29"/>
    <mergeCell ref="V28:V29"/>
    <mergeCell ref="C30:C31"/>
    <mergeCell ref="D30:D31"/>
    <mergeCell ref="E30:E31"/>
    <mergeCell ref="F30:F31"/>
    <mergeCell ref="G30:G31"/>
    <mergeCell ref="H30:H31"/>
    <mergeCell ref="I30:I31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R26:R27"/>
    <mergeCell ref="S26:S27"/>
    <mergeCell ref="T26:T27"/>
    <mergeCell ref="U26:U27"/>
    <mergeCell ref="V26:V27"/>
    <mergeCell ref="C28:C29"/>
    <mergeCell ref="D28:D29"/>
    <mergeCell ref="E28:E29"/>
    <mergeCell ref="F28:F29"/>
    <mergeCell ref="G28:G29"/>
    <mergeCell ref="L26:L27"/>
    <mergeCell ref="M26:M27"/>
    <mergeCell ref="N26:N27"/>
    <mergeCell ref="O26:O27"/>
    <mergeCell ref="P26:P27"/>
    <mergeCell ref="Q26:Q27"/>
    <mergeCell ref="V24:V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P24:P25"/>
    <mergeCell ref="Q24:Q25"/>
    <mergeCell ref="R24:R25"/>
    <mergeCell ref="S24:S25"/>
    <mergeCell ref="T24:T25"/>
    <mergeCell ref="U24:U25"/>
    <mergeCell ref="D24:D25"/>
    <mergeCell ref="E24:E25"/>
    <mergeCell ref="F24:F25"/>
    <mergeCell ref="G24:G25"/>
    <mergeCell ref="H24:H25"/>
    <mergeCell ref="I24:I25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T20:T21"/>
    <mergeCell ref="U20:U21"/>
    <mergeCell ref="V20:V21"/>
    <mergeCell ref="A22:A32"/>
    <mergeCell ref="B22:B32"/>
    <mergeCell ref="C22:C23"/>
    <mergeCell ref="D22:D23"/>
    <mergeCell ref="E22:E23"/>
    <mergeCell ref="F22:F23"/>
    <mergeCell ref="G22:G23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J24:J25"/>
    <mergeCell ref="K24:K25"/>
    <mergeCell ref="L24:L25"/>
    <mergeCell ref="M24:M25"/>
    <mergeCell ref="N24:N25"/>
    <mergeCell ref="O24:O25"/>
    <mergeCell ref="T22:T23"/>
    <mergeCell ref="U22:U23"/>
    <mergeCell ref="V22:V23"/>
    <mergeCell ref="C24:C25"/>
    <mergeCell ref="R17:R18"/>
    <mergeCell ref="S17:S18"/>
    <mergeCell ref="T17:T18"/>
    <mergeCell ref="U17:U18"/>
    <mergeCell ref="V17:V18"/>
    <mergeCell ref="C20:C21"/>
    <mergeCell ref="D20:D21"/>
    <mergeCell ref="E20:E21"/>
    <mergeCell ref="F20:F21"/>
    <mergeCell ref="G20:G21"/>
    <mergeCell ref="L17:L18"/>
    <mergeCell ref="M17:M18"/>
    <mergeCell ref="N17:N18"/>
    <mergeCell ref="O17:O18"/>
    <mergeCell ref="P17:P18"/>
    <mergeCell ref="Q17:Q18"/>
    <mergeCell ref="V15:V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T13:T14"/>
    <mergeCell ref="U13:U14"/>
    <mergeCell ref="V13:V14"/>
    <mergeCell ref="C15:C16"/>
    <mergeCell ref="D15:D16"/>
    <mergeCell ref="E15:E16"/>
    <mergeCell ref="F15:F16"/>
    <mergeCell ref="G15:G16"/>
    <mergeCell ref="H15:H16"/>
    <mergeCell ref="I15:I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R11:R12"/>
    <mergeCell ref="S11:S12"/>
    <mergeCell ref="T11:T12"/>
    <mergeCell ref="U11:U12"/>
    <mergeCell ref="V11:V12"/>
    <mergeCell ref="C13:C14"/>
    <mergeCell ref="D13:D14"/>
    <mergeCell ref="E13:E14"/>
    <mergeCell ref="F13:F14"/>
    <mergeCell ref="G13:G14"/>
    <mergeCell ref="L11:L12"/>
    <mergeCell ref="M11:M12"/>
    <mergeCell ref="N11:N12"/>
    <mergeCell ref="O11:O12"/>
    <mergeCell ref="P11:P12"/>
    <mergeCell ref="Q11:Q12"/>
    <mergeCell ref="V9:V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T7:T8"/>
    <mergeCell ref="U7:U8"/>
    <mergeCell ref="V7:V8"/>
    <mergeCell ref="C9:C10"/>
    <mergeCell ref="D9:D10"/>
    <mergeCell ref="E9:E10"/>
    <mergeCell ref="F9:F10"/>
    <mergeCell ref="G9:G10"/>
    <mergeCell ref="H9:H10"/>
    <mergeCell ref="I9:I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1:W1"/>
    <mergeCell ref="A2:A5"/>
    <mergeCell ref="B2:B5"/>
    <mergeCell ref="C2:W2"/>
    <mergeCell ref="C3:I3"/>
    <mergeCell ref="J3:L3"/>
    <mergeCell ref="M3:S3"/>
    <mergeCell ref="T3:W3"/>
    <mergeCell ref="C4:C5"/>
    <mergeCell ref="D4:D5"/>
    <mergeCell ref="U4:U5"/>
    <mergeCell ref="V4:V5"/>
    <mergeCell ref="W4:W5"/>
    <mergeCell ref="A7:A21"/>
    <mergeCell ref="B7:B21"/>
    <mergeCell ref="C7:C8"/>
    <mergeCell ref="D7:D8"/>
    <mergeCell ref="E7:E8"/>
    <mergeCell ref="F7:F8"/>
    <mergeCell ref="G7:G8"/>
    <mergeCell ref="M4:M5"/>
    <mergeCell ref="N4:N5"/>
    <mergeCell ref="O4:O5"/>
    <mergeCell ref="P4:P5"/>
    <mergeCell ref="Q4:S4"/>
    <mergeCell ref="T4:T5"/>
    <mergeCell ref="E4:E5"/>
    <mergeCell ref="F4:F5"/>
    <mergeCell ref="G4:I4"/>
    <mergeCell ref="J4:J5"/>
    <mergeCell ref="K4:K5"/>
    <mergeCell ref="L4:L5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4"/>
  <sheetViews>
    <sheetView view="pageBreakPreview" topLeftCell="A70" zoomScale="85" zoomScaleNormal="100" zoomScaleSheetLayoutView="85" workbookViewId="0">
      <selection activeCell="AG12" sqref="AG12"/>
    </sheetView>
  </sheetViews>
  <sheetFormatPr defaultRowHeight="15" x14ac:dyDescent="0.25"/>
  <cols>
    <col min="3" max="3" width="0" hidden="1" customWidth="1"/>
    <col min="13" max="13" width="13" hidden="1" customWidth="1"/>
    <col min="14" max="14" width="18.7109375" customWidth="1"/>
    <col min="15" max="15" width="22.28515625" customWidth="1"/>
    <col min="19" max="19" width="0" hidden="1" customWidth="1"/>
    <col min="20" max="20" width="18" customWidth="1"/>
    <col min="25" max="25" width="14.5703125" hidden="1" customWidth="1"/>
    <col min="28" max="28" width="13.85546875" customWidth="1"/>
    <col min="30" max="30" width="13.42578125" customWidth="1"/>
    <col min="31" max="31" width="18.85546875" customWidth="1"/>
    <col min="36" max="36" width="12.7109375" hidden="1" customWidth="1"/>
    <col min="37" max="38" width="21" customWidth="1"/>
  </cols>
  <sheetData>
    <row r="1" spans="1:41" ht="15.75" x14ac:dyDescent="0.25">
      <c r="A1" s="582" t="s">
        <v>7140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</row>
    <row r="2" spans="1:41" x14ac:dyDescent="0.25">
      <c r="A2" s="577" t="s">
        <v>2862</v>
      </c>
      <c r="B2" s="577" t="s">
        <v>2863</v>
      </c>
      <c r="C2" s="578" t="s">
        <v>2864</v>
      </c>
      <c r="D2" s="578"/>
      <c r="E2" s="578"/>
      <c r="F2" s="578"/>
      <c r="G2" s="578"/>
      <c r="H2" s="578"/>
      <c r="I2" s="578"/>
      <c r="J2" s="578"/>
      <c r="K2" s="578"/>
      <c r="L2" s="578"/>
      <c r="M2" s="578" t="s">
        <v>2865</v>
      </c>
      <c r="N2" s="578"/>
      <c r="O2" s="578"/>
      <c r="P2" s="578"/>
      <c r="Q2" s="578"/>
      <c r="R2" s="578"/>
      <c r="S2" s="578" t="s">
        <v>2866</v>
      </c>
      <c r="T2" s="578"/>
      <c r="U2" s="578"/>
      <c r="V2" s="578"/>
      <c r="W2" s="578"/>
      <c r="X2" s="578"/>
      <c r="Y2" s="581" t="s">
        <v>2867</v>
      </c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79" t="s">
        <v>2868</v>
      </c>
      <c r="AK2" s="579"/>
      <c r="AL2" s="579"/>
      <c r="AM2" s="579"/>
      <c r="AN2" s="579"/>
      <c r="AO2" s="579"/>
    </row>
    <row r="3" spans="1:41" x14ac:dyDescent="0.25">
      <c r="A3" s="577"/>
      <c r="B3" s="577"/>
      <c r="C3" s="577" t="s">
        <v>2869</v>
      </c>
      <c r="D3" s="577" t="s">
        <v>2870</v>
      </c>
      <c r="E3" s="577" t="s">
        <v>7</v>
      </c>
      <c r="F3" s="577" t="s">
        <v>2871</v>
      </c>
      <c r="G3" s="577" t="s">
        <v>2872</v>
      </c>
      <c r="H3" s="577" t="s">
        <v>2873</v>
      </c>
      <c r="I3" s="580" t="s">
        <v>2874</v>
      </c>
      <c r="J3" s="580"/>
      <c r="K3" s="580"/>
      <c r="L3" s="580"/>
      <c r="M3" s="577" t="s">
        <v>2869</v>
      </c>
      <c r="N3" s="577" t="s">
        <v>2870</v>
      </c>
      <c r="O3" s="577" t="s">
        <v>7</v>
      </c>
      <c r="P3" s="577" t="s">
        <v>2875</v>
      </c>
      <c r="Q3" s="577" t="s">
        <v>2876</v>
      </c>
      <c r="R3" s="577" t="s">
        <v>2877</v>
      </c>
      <c r="S3" s="577" t="s">
        <v>2869</v>
      </c>
      <c r="T3" s="577" t="s">
        <v>2870</v>
      </c>
      <c r="U3" s="577" t="s">
        <v>2878</v>
      </c>
      <c r="V3" s="577" t="s">
        <v>2872</v>
      </c>
      <c r="W3" s="577" t="s">
        <v>2879</v>
      </c>
      <c r="X3" s="577" t="s">
        <v>2880</v>
      </c>
      <c r="Y3" s="577" t="s">
        <v>2869</v>
      </c>
      <c r="Z3" s="577" t="s">
        <v>2870</v>
      </c>
      <c r="AA3" s="577" t="s">
        <v>2881</v>
      </c>
      <c r="AB3" s="577" t="s">
        <v>2882</v>
      </c>
      <c r="AC3" s="577" t="s">
        <v>2883</v>
      </c>
      <c r="AD3" s="577" t="s">
        <v>2872</v>
      </c>
      <c r="AE3" s="577" t="s">
        <v>2873</v>
      </c>
      <c r="AF3" s="580" t="s">
        <v>2874</v>
      </c>
      <c r="AG3" s="583"/>
      <c r="AH3" s="583"/>
      <c r="AI3" s="583"/>
      <c r="AJ3" s="577" t="s">
        <v>2869</v>
      </c>
      <c r="AK3" s="577" t="s">
        <v>2884</v>
      </c>
      <c r="AL3" s="577" t="s">
        <v>7</v>
      </c>
      <c r="AM3" s="577" t="s">
        <v>2883</v>
      </c>
      <c r="AN3" s="577" t="s">
        <v>2872</v>
      </c>
      <c r="AO3" s="577" t="s">
        <v>2885</v>
      </c>
    </row>
    <row r="4" spans="1:41" ht="32.25" x14ac:dyDescent="0.25">
      <c r="A4" s="577"/>
      <c r="B4" s="577"/>
      <c r="C4" s="577"/>
      <c r="D4" s="577"/>
      <c r="E4" s="577"/>
      <c r="F4" s="577"/>
      <c r="G4" s="577"/>
      <c r="H4" s="577"/>
      <c r="I4" s="187" t="s">
        <v>2886</v>
      </c>
      <c r="J4" s="187" t="s">
        <v>2887</v>
      </c>
      <c r="K4" s="187" t="s">
        <v>2888</v>
      </c>
      <c r="L4" s="187" t="s">
        <v>21</v>
      </c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187" t="s">
        <v>2886</v>
      </c>
      <c r="AG4" s="187" t="s">
        <v>2887</v>
      </c>
      <c r="AH4" s="187" t="s">
        <v>2889</v>
      </c>
      <c r="AI4" s="187" t="s">
        <v>21</v>
      </c>
      <c r="AJ4" s="577"/>
      <c r="AK4" s="577"/>
      <c r="AL4" s="577"/>
      <c r="AM4" s="577"/>
      <c r="AN4" s="577"/>
      <c r="AO4" s="577"/>
    </row>
    <row r="5" spans="1:41" x14ac:dyDescent="0.25">
      <c r="A5" s="188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  <c r="G5" s="188">
        <v>7</v>
      </c>
      <c r="H5" s="188">
        <v>8</v>
      </c>
      <c r="I5" s="188">
        <v>9</v>
      </c>
      <c r="J5" s="188">
        <v>10</v>
      </c>
      <c r="K5" s="188">
        <v>11</v>
      </c>
      <c r="L5" s="188">
        <v>12</v>
      </c>
      <c r="M5" s="188">
        <v>13</v>
      </c>
      <c r="N5" s="188">
        <v>14</v>
      </c>
      <c r="O5" s="188">
        <v>15</v>
      </c>
      <c r="P5" s="188">
        <v>16</v>
      </c>
      <c r="Q5" s="188">
        <v>17</v>
      </c>
      <c r="R5" s="188">
        <v>18</v>
      </c>
      <c r="S5" s="188">
        <v>19</v>
      </c>
      <c r="T5" s="188">
        <v>20</v>
      </c>
      <c r="U5" s="188">
        <v>21</v>
      </c>
      <c r="V5" s="188">
        <v>22</v>
      </c>
      <c r="W5" s="188">
        <v>23</v>
      </c>
      <c r="X5" s="188">
        <v>24</v>
      </c>
      <c r="Y5" s="188">
        <v>25</v>
      </c>
      <c r="Z5" s="188">
        <v>26</v>
      </c>
      <c r="AA5" s="188">
        <v>27</v>
      </c>
      <c r="AB5" s="188">
        <v>28</v>
      </c>
      <c r="AC5" s="188">
        <v>29</v>
      </c>
      <c r="AD5" s="188">
        <v>30</v>
      </c>
      <c r="AE5" s="188">
        <v>31</v>
      </c>
      <c r="AF5" s="188">
        <v>32</v>
      </c>
      <c r="AG5" s="188">
        <v>33</v>
      </c>
      <c r="AH5" s="188">
        <v>34</v>
      </c>
      <c r="AI5" s="188">
        <v>35</v>
      </c>
      <c r="AJ5" s="188">
        <v>36</v>
      </c>
      <c r="AK5" s="188">
        <v>37</v>
      </c>
      <c r="AL5" s="188">
        <v>38</v>
      </c>
      <c r="AM5" s="188">
        <v>39</v>
      </c>
      <c r="AN5" s="188">
        <v>40</v>
      </c>
      <c r="AO5" s="188">
        <v>41</v>
      </c>
    </row>
    <row r="6" spans="1:41" ht="30" x14ac:dyDescent="0.25">
      <c r="A6" s="169">
        <v>1</v>
      </c>
      <c r="B6" s="171" t="s">
        <v>2890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>
        <v>120000242</v>
      </c>
      <c r="N6" s="169" t="s">
        <v>2891</v>
      </c>
      <c r="O6" s="169" t="s">
        <v>2892</v>
      </c>
      <c r="P6" s="169">
        <v>0.78500000000000003</v>
      </c>
      <c r="Q6" s="176">
        <v>1980</v>
      </c>
      <c r="R6" s="169" t="s">
        <v>2893</v>
      </c>
      <c r="S6" s="169">
        <v>120000173</v>
      </c>
      <c r="T6" s="169" t="s">
        <v>2894</v>
      </c>
      <c r="U6" s="169" t="s">
        <v>1644</v>
      </c>
      <c r="V6" s="169">
        <v>1990</v>
      </c>
      <c r="W6" s="171" t="s">
        <v>2895</v>
      </c>
      <c r="X6" s="170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ht="30" x14ac:dyDescent="0.25">
      <c r="A7" s="169"/>
      <c r="B7" s="171" t="s">
        <v>2890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>
        <v>120000247</v>
      </c>
      <c r="N7" s="169" t="s">
        <v>2896</v>
      </c>
      <c r="O7" s="169" t="s">
        <v>2897</v>
      </c>
      <c r="P7" s="169">
        <v>2.8000000000000001E-2</v>
      </c>
      <c r="Q7" s="176" t="s">
        <v>237</v>
      </c>
      <c r="R7" s="169" t="s">
        <v>2898</v>
      </c>
      <c r="S7" s="169">
        <v>120000241</v>
      </c>
      <c r="T7" s="169" t="s">
        <v>2899</v>
      </c>
      <c r="U7" s="169"/>
      <c r="V7" s="169"/>
      <c r="W7" s="169"/>
      <c r="X7" s="170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ht="30" x14ac:dyDescent="0.25">
      <c r="A8" s="169"/>
      <c r="B8" s="171" t="s">
        <v>2890</v>
      </c>
      <c r="C8" s="177"/>
      <c r="D8" s="177"/>
      <c r="E8" s="177"/>
      <c r="F8" s="178"/>
      <c r="G8" s="177"/>
      <c r="H8" s="177"/>
      <c r="I8" s="177"/>
      <c r="J8" s="177"/>
      <c r="K8" s="177"/>
      <c r="L8" s="177"/>
      <c r="M8" s="169">
        <v>120000245</v>
      </c>
      <c r="N8" s="169" t="s">
        <v>2900</v>
      </c>
      <c r="O8" s="169" t="s">
        <v>2901</v>
      </c>
      <c r="P8" s="169">
        <v>0.51900000000000002</v>
      </c>
      <c r="Q8" s="176" t="s">
        <v>237</v>
      </c>
      <c r="R8" s="169" t="s">
        <v>2902</v>
      </c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41" ht="30" x14ac:dyDescent="0.25">
      <c r="A9" s="169"/>
      <c r="B9" s="171" t="s">
        <v>2903</v>
      </c>
      <c r="C9" s="177"/>
      <c r="D9" s="177"/>
      <c r="E9" s="177"/>
      <c r="F9" s="178"/>
      <c r="G9" s="177"/>
      <c r="H9" s="177"/>
      <c r="I9" s="177"/>
      <c r="J9" s="177"/>
      <c r="K9" s="177"/>
      <c r="L9" s="177"/>
      <c r="M9" s="189">
        <v>120000243</v>
      </c>
      <c r="N9" s="179" t="s">
        <v>2904</v>
      </c>
      <c r="O9" s="169" t="s">
        <v>2905</v>
      </c>
      <c r="P9" s="169">
        <v>0.78500000000000003</v>
      </c>
      <c r="Q9" s="176" t="s">
        <v>2308</v>
      </c>
      <c r="R9" s="169" t="s">
        <v>2906</v>
      </c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41" ht="30" x14ac:dyDescent="0.25">
      <c r="A10" s="169"/>
      <c r="B10" s="171" t="s">
        <v>2903</v>
      </c>
      <c r="C10" s="177"/>
      <c r="D10" s="177"/>
      <c r="E10" s="177"/>
      <c r="F10" s="178"/>
      <c r="G10" s="177"/>
      <c r="H10" s="177"/>
      <c r="I10" s="177"/>
      <c r="J10" s="177"/>
      <c r="K10" s="177"/>
      <c r="L10" s="177"/>
      <c r="M10" s="189">
        <v>120000249</v>
      </c>
      <c r="N10" s="179" t="s">
        <v>2907</v>
      </c>
      <c r="O10" s="169" t="s">
        <v>2908</v>
      </c>
      <c r="P10" s="169">
        <v>0.51100000000000001</v>
      </c>
      <c r="Q10" s="169">
        <v>1986</v>
      </c>
      <c r="R10" s="169" t="s">
        <v>2909</v>
      </c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41" ht="30" x14ac:dyDescent="0.25">
      <c r="A11" s="169"/>
      <c r="B11" s="171" t="s">
        <v>2910</v>
      </c>
      <c r="C11" s="177"/>
      <c r="D11" s="177"/>
      <c r="E11" s="177"/>
      <c r="F11" s="178"/>
      <c r="G11" s="177"/>
      <c r="H11" s="177"/>
      <c r="I11" s="177"/>
      <c r="J11" s="177"/>
      <c r="K11" s="177"/>
      <c r="L11" s="177"/>
      <c r="M11" s="189">
        <v>120000244</v>
      </c>
      <c r="N11" s="179" t="s">
        <v>2911</v>
      </c>
      <c r="O11" s="169" t="s">
        <v>2912</v>
      </c>
      <c r="P11" s="169">
        <v>0.78500000000000003</v>
      </c>
      <c r="Q11" s="176" t="s">
        <v>2913</v>
      </c>
      <c r="R11" s="169" t="s">
        <v>2906</v>
      </c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41" ht="30" x14ac:dyDescent="0.25">
      <c r="A12" s="169"/>
      <c r="B12" s="171" t="s">
        <v>2910</v>
      </c>
      <c r="C12" s="177"/>
      <c r="D12" s="177"/>
      <c r="E12" s="177"/>
      <c r="F12" s="178"/>
      <c r="G12" s="177"/>
      <c r="H12" s="177"/>
      <c r="I12" s="177"/>
      <c r="J12" s="177"/>
      <c r="K12" s="177"/>
      <c r="L12" s="177"/>
      <c r="M12" s="189">
        <v>120000248</v>
      </c>
      <c r="N12" s="179" t="s">
        <v>2914</v>
      </c>
      <c r="O12" s="169" t="s">
        <v>2915</v>
      </c>
      <c r="P12" s="169">
        <v>3.5999999999999997E-2</v>
      </c>
      <c r="Q12" s="176" t="s">
        <v>237</v>
      </c>
      <c r="R12" s="169" t="s">
        <v>2916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</row>
    <row r="13" spans="1:41" ht="30" x14ac:dyDescent="0.25">
      <c r="A13" s="169"/>
      <c r="B13" s="171" t="s">
        <v>2910</v>
      </c>
      <c r="C13" s="177"/>
      <c r="D13" s="177"/>
      <c r="E13" s="177"/>
      <c r="F13" s="178"/>
      <c r="G13" s="177"/>
      <c r="H13" s="177"/>
      <c r="I13" s="177"/>
      <c r="J13" s="177"/>
      <c r="K13" s="177"/>
      <c r="L13" s="177"/>
      <c r="M13" s="189">
        <v>120000246</v>
      </c>
      <c r="N13" s="179" t="s">
        <v>2917</v>
      </c>
      <c r="O13" s="169" t="s">
        <v>2918</v>
      </c>
      <c r="P13" s="169">
        <v>0.52200000000000002</v>
      </c>
      <c r="Q13" s="169">
        <v>1989</v>
      </c>
      <c r="R13" s="169" t="s">
        <v>2909</v>
      </c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</row>
    <row r="14" spans="1:41" ht="30" x14ac:dyDescent="0.25">
      <c r="A14" s="169"/>
      <c r="B14" s="171" t="s">
        <v>2910</v>
      </c>
      <c r="C14" s="177"/>
      <c r="D14" s="177"/>
      <c r="E14" s="177"/>
      <c r="F14" s="178"/>
      <c r="G14" s="177"/>
      <c r="H14" s="177"/>
      <c r="I14" s="177"/>
      <c r="J14" s="177"/>
      <c r="K14" s="177"/>
      <c r="L14" s="177"/>
      <c r="M14" s="189">
        <v>120000250</v>
      </c>
      <c r="N14" s="179" t="s">
        <v>2919</v>
      </c>
      <c r="O14" s="169" t="s">
        <v>2920</v>
      </c>
      <c r="P14" s="169">
        <v>0.51100000000000001</v>
      </c>
      <c r="Q14" s="169">
        <v>1986</v>
      </c>
      <c r="R14" s="169" t="s">
        <v>2921</v>
      </c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</row>
    <row r="15" spans="1:41" ht="30" x14ac:dyDescent="0.25">
      <c r="A15" s="169"/>
      <c r="B15" s="171" t="s">
        <v>2922</v>
      </c>
      <c r="C15" s="177"/>
      <c r="D15" s="177"/>
      <c r="E15" s="177"/>
      <c r="F15" s="178"/>
      <c r="G15" s="177"/>
      <c r="H15" s="177"/>
      <c r="I15" s="177"/>
      <c r="J15" s="177"/>
      <c r="K15" s="177"/>
      <c r="L15" s="177"/>
      <c r="M15" s="176" t="s">
        <v>2923</v>
      </c>
      <c r="N15" s="169" t="s">
        <v>2924</v>
      </c>
      <c r="O15" s="171" t="s">
        <v>2925</v>
      </c>
      <c r="P15" s="169">
        <v>0.85</v>
      </c>
      <c r="Q15" s="169">
        <v>2009</v>
      </c>
      <c r="R15" s="171" t="s">
        <v>2926</v>
      </c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</row>
    <row r="16" spans="1:41" ht="105" x14ac:dyDescent="0.25">
      <c r="A16" s="169">
        <v>2</v>
      </c>
      <c r="B16" s="171" t="s">
        <v>2890</v>
      </c>
      <c r="C16" s="180"/>
      <c r="D16" s="180"/>
      <c r="E16" s="180"/>
      <c r="F16" s="181"/>
      <c r="G16" s="180"/>
      <c r="H16" s="180"/>
      <c r="I16" s="180"/>
      <c r="J16" s="180"/>
      <c r="K16" s="180"/>
      <c r="L16" s="180"/>
      <c r="M16" s="169">
        <v>120000252</v>
      </c>
      <c r="N16" s="169" t="s">
        <v>2927</v>
      </c>
      <c r="O16" s="169" t="s">
        <v>2928</v>
      </c>
      <c r="P16" s="169">
        <v>0.26</v>
      </c>
      <c r="Q16" s="176">
        <v>1978</v>
      </c>
      <c r="R16" s="169" t="s">
        <v>2929</v>
      </c>
      <c r="S16" s="175" t="s">
        <v>2930</v>
      </c>
      <c r="T16" s="171" t="s">
        <v>2931</v>
      </c>
      <c r="U16" s="169" t="s">
        <v>1861</v>
      </c>
      <c r="V16" s="169">
        <v>2014</v>
      </c>
      <c r="W16" s="171" t="s">
        <v>2932</v>
      </c>
      <c r="X16" s="171" t="s">
        <v>2933</v>
      </c>
      <c r="Y16" s="189">
        <v>120000161</v>
      </c>
      <c r="Z16" s="179" t="s">
        <v>2934</v>
      </c>
      <c r="AA16" s="169">
        <v>0.495</v>
      </c>
      <c r="AB16" s="171" t="s">
        <v>2935</v>
      </c>
      <c r="AC16" s="169"/>
      <c r="AD16" s="169">
        <v>2011</v>
      </c>
      <c r="AE16" s="169" t="s">
        <v>2936</v>
      </c>
      <c r="AF16" s="169">
        <v>22</v>
      </c>
      <c r="AG16" s="169"/>
      <c r="AH16" s="169">
        <v>2</v>
      </c>
      <c r="AI16" s="169">
        <f>SUM(AF16:AH16)</f>
        <v>24</v>
      </c>
      <c r="AJ16" s="169">
        <v>120000256</v>
      </c>
      <c r="AK16" s="169" t="s">
        <v>2937</v>
      </c>
      <c r="AL16" s="169" t="s">
        <v>2938</v>
      </c>
      <c r="AM16" s="169">
        <v>5.3999999999999999E-2</v>
      </c>
      <c r="AN16" s="169">
        <v>1978</v>
      </c>
      <c r="AO16" s="169" t="s">
        <v>2939</v>
      </c>
    </row>
    <row r="17" spans="1:41" ht="45" x14ac:dyDescent="0.25">
      <c r="A17" s="169"/>
      <c r="B17" s="171" t="s">
        <v>2910</v>
      </c>
      <c r="C17" s="180"/>
      <c r="D17" s="180"/>
      <c r="E17" s="180"/>
      <c r="F17" s="181"/>
      <c r="G17" s="180"/>
      <c r="H17" s="180"/>
      <c r="I17" s="180"/>
      <c r="J17" s="180"/>
      <c r="K17" s="180"/>
      <c r="L17" s="180"/>
      <c r="M17" s="189">
        <v>120000253</v>
      </c>
      <c r="N17" s="179" t="s">
        <v>2940</v>
      </c>
      <c r="O17" s="169" t="s">
        <v>2941</v>
      </c>
      <c r="P17" s="169">
        <v>0.252</v>
      </c>
      <c r="Q17" s="169">
        <v>1986</v>
      </c>
      <c r="R17" s="169" t="s">
        <v>2929</v>
      </c>
      <c r="S17" s="175" t="s">
        <v>2942</v>
      </c>
      <c r="T17" s="171" t="s">
        <v>2943</v>
      </c>
      <c r="U17" s="169"/>
      <c r="V17" s="170"/>
      <c r="W17" s="169"/>
      <c r="X17" s="169"/>
      <c r="Y17" s="169"/>
      <c r="Z17" s="169"/>
      <c r="AA17" s="169"/>
      <c r="AB17" s="171"/>
      <c r="AC17" s="169"/>
      <c r="AD17" s="169"/>
      <c r="AE17" s="169"/>
      <c r="AF17" s="169"/>
      <c r="AG17" s="169"/>
      <c r="AH17" s="169"/>
      <c r="AI17" s="180"/>
      <c r="AJ17" s="189">
        <v>120000255</v>
      </c>
      <c r="AK17" s="169" t="s">
        <v>2944</v>
      </c>
      <c r="AL17" s="169"/>
      <c r="AM17" s="169">
        <v>5.3999999999999999E-2</v>
      </c>
      <c r="AN17" s="169">
        <v>1978</v>
      </c>
      <c r="AO17" s="169"/>
    </row>
    <row r="18" spans="1:41" ht="45" x14ac:dyDescent="0.25">
      <c r="A18" s="169"/>
      <c r="B18" s="171" t="s">
        <v>2910</v>
      </c>
      <c r="C18" s="180"/>
      <c r="D18" s="180"/>
      <c r="E18" s="180"/>
      <c r="F18" s="181"/>
      <c r="G18" s="180"/>
      <c r="H18" s="180"/>
      <c r="I18" s="180"/>
      <c r="J18" s="180"/>
      <c r="K18" s="180"/>
      <c r="L18" s="180"/>
      <c r="M18" s="190">
        <v>1250</v>
      </c>
      <c r="N18" s="169" t="s">
        <v>2945</v>
      </c>
      <c r="O18" s="169"/>
      <c r="P18" s="169">
        <v>0.255</v>
      </c>
      <c r="Q18" s="169">
        <v>2010</v>
      </c>
      <c r="R18" s="171" t="s">
        <v>1431</v>
      </c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69">
        <v>120000257</v>
      </c>
      <c r="AK18" s="169" t="s">
        <v>2946</v>
      </c>
      <c r="AL18" s="169" t="s">
        <v>2947</v>
      </c>
      <c r="AM18" s="169">
        <v>0.125</v>
      </c>
      <c r="AN18" s="169">
        <v>1978</v>
      </c>
      <c r="AO18" s="169" t="s">
        <v>2939</v>
      </c>
    </row>
    <row r="19" spans="1:41" ht="45" x14ac:dyDescent="0.25">
      <c r="A19" s="169"/>
      <c r="B19" s="180"/>
      <c r="C19" s="180"/>
      <c r="D19" s="180"/>
      <c r="E19" s="180"/>
      <c r="F19" s="181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9">
        <v>120000258</v>
      </c>
      <c r="AK19" s="169" t="s">
        <v>2948</v>
      </c>
      <c r="AL19" s="169"/>
      <c r="AM19" s="169">
        <v>0.125</v>
      </c>
      <c r="AN19" s="169">
        <v>1978</v>
      </c>
      <c r="AO19" s="169"/>
    </row>
    <row r="20" spans="1:41" ht="30" x14ac:dyDescent="0.25">
      <c r="A20" s="169"/>
      <c r="B20" s="180"/>
      <c r="C20" s="180"/>
      <c r="D20" s="180"/>
      <c r="E20" s="180"/>
      <c r="F20" s="181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9">
        <v>120000260</v>
      </c>
      <c r="AK20" s="169" t="s">
        <v>2949</v>
      </c>
      <c r="AL20" s="169"/>
      <c r="AM20" s="169">
        <v>0.17399999999999999</v>
      </c>
      <c r="AN20" s="169">
        <v>1978</v>
      </c>
      <c r="AO20" s="169"/>
    </row>
    <row r="21" spans="1:41" ht="45" x14ac:dyDescent="0.25">
      <c r="A21" s="169"/>
      <c r="B21" s="180"/>
      <c r="C21" s="180"/>
      <c r="D21" s="180"/>
      <c r="E21" s="180"/>
      <c r="F21" s="181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69">
        <v>120000259</v>
      </c>
      <c r="AK21" s="169" t="s">
        <v>2950</v>
      </c>
      <c r="AL21" s="169" t="s">
        <v>2951</v>
      </c>
      <c r="AM21" s="169">
        <v>2.5999999999999999E-2</v>
      </c>
      <c r="AN21" s="169">
        <v>1978</v>
      </c>
      <c r="AO21" s="169" t="s">
        <v>2952</v>
      </c>
    </row>
    <row r="22" spans="1:41" ht="45" x14ac:dyDescent="0.25">
      <c r="A22" s="169"/>
      <c r="B22" s="180"/>
      <c r="C22" s="180"/>
      <c r="D22" s="180"/>
      <c r="E22" s="180"/>
      <c r="F22" s="181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69">
        <v>120000261</v>
      </c>
      <c r="AK22" s="169" t="s">
        <v>2953</v>
      </c>
      <c r="AL22" s="169" t="s">
        <v>2954</v>
      </c>
      <c r="AM22" s="169">
        <v>9.7000000000000003E-2</v>
      </c>
      <c r="AN22" s="169">
        <v>1978</v>
      </c>
      <c r="AO22" s="169" t="s">
        <v>2952</v>
      </c>
    </row>
    <row r="23" spans="1:41" ht="60" x14ac:dyDescent="0.25">
      <c r="A23" s="169"/>
      <c r="B23" s="180"/>
      <c r="C23" s="180"/>
      <c r="D23" s="180"/>
      <c r="E23" s="180"/>
      <c r="F23" s="181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9">
        <v>120000254</v>
      </c>
      <c r="AK23" s="169" t="s">
        <v>2955</v>
      </c>
      <c r="AL23" s="169"/>
      <c r="AM23" s="169">
        <v>0.14199999999999999</v>
      </c>
      <c r="AN23" s="169">
        <v>1978</v>
      </c>
      <c r="AO23" s="169"/>
    </row>
    <row r="24" spans="1:41" ht="60" x14ac:dyDescent="0.25">
      <c r="A24" s="169"/>
      <c r="B24" s="180"/>
      <c r="C24" s="180"/>
      <c r="D24" s="180"/>
      <c r="E24" s="180"/>
      <c r="F24" s="181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9">
        <v>120000262</v>
      </c>
      <c r="AK24" s="171" t="s">
        <v>2956</v>
      </c>
      <c r="AL24" s="169"/>
      <c r="AM24" s="169">
        <v>0.14199999999999999</v>
      </c>
      <c r="AN24" s="169">
        <v>1978</v>
      </c>
      <c r="AO24" s="169"/>
    </row>
    <row r="25" spans="1:41" ht="30" x14ac:dyDescent="0.25">
      <c r="A25" s="169">
        <v>3</v>
      </c>
      <c r="B25" s="171" t="s">
        <v>2957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69">
        <v>120000265</v>
      </c>
      <c r="N25" s="169" t="s">
        <v>2958</v>
      </c>
      <c r="O25" s="169" t="s">
        <v>2959</v>
      </c>
      <c r="P25" s="169">
        <v>1.591</v>
      </c>
      <c r="Q25" s="169">
        <v>2018</v>
      </c>
      <c r="R25" s="169" t="s">
        <v>2906</v>
      </c>
      <c r="S25" s="175" t="s">
        <v>2960</v>
      </c>
      <c r="T25" s="171" t="s">
        <v>2961</v>
      </c>
      <c r="U25" s="169" t="s">
        <v>1850</v>
      </c>
      <c r="V25" s="169">
        <v>2014</v>
      </c>
      <c r="W25" s="171" t="s">
        <v>2932</v>
      </c>
      <c r="X25" s="169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</row>
    <row r="26" spans="1:41" ht="30" x14ac:dyDescent="0.25">
      <c r="A26" s="169"/>
      <c r="B26" s="171" t="s">
        <v>2962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9">
        <v>120000264</v>
      </c>
      <c r="N26" s="169" t="s">
        <v>2963</v>
      </c>
      <c r="O26" s="169" t="s">
        <v>2964</v>
      </c>
      <c r="P26" s="169">
        <v>1.5229999999999999</v>
      </c>
      <c r="Q26" s="169">
        <v>1992</v>
      </c>
      <c r="R26" s="169" t="s">
        <v>2906</v>
      </c>
      <c r="S26" s="175" t="s">
        <v>2965</v>
      </c>
      <c r="T26" s="171" t="s">
        <v>2966</v>
      </c>
      <c r="U26" s="169"/>
      <c r="V26" s="169"/>
      <c r="W26" s="169"/>
      <c r="X26" s="169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</row>
    <row r="27" spans="1:41" ht="30" x14ac:dyDescent="0.25">
      <c r="A27" s="169"/>
      <c r="B27" s="171" t="s">
        <v>2962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9">
        <v>120000266</v>
      </c>
      <c r="N27" s="169" t="s">
        <v>2967</v>
      </c>
      <c r="O27" s="169" t="s">
        <v>2968</v>
      </c>
      <c r="P27" s="169">
        <v>0.751</v>
      </c>
      <c r="Q27" s="169">
        <v>1992</v>
      </c>
      <c r="R27" s="169" t="s">
        <v>2969</v>
      </c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</row>
    <row r="28" spans="1:41" ht="30" x14ac:dyDescent="0.25">
      <c r="A28" s="169"/>
      <c r="B28" s="171" t="s">
        <v>2957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69">
        <v>120000267</v>
      </c>
      <c r="N28" s="169" t="s">
        <v>2970</v>
      </c>
      <c r="O28" s="169" t="s">
        <v>2971</v>
      </c>
      <c r="P28" s="169">
        <v>0.85199999999999998</v>
      </c>
      <c r="Q28" s="169">
        <v>2002</v>
      </c>
      <c r="R28" s="169" t="s">
        <v>2929</v>
      </c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</row>
    <row r="29" spans="1:41" ht="30" x14ac:dyDescent="0.25">
      <c r="A29" s="169"/>
      <c r="B29" s="171" t="s">
        <v>2957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69">
        <v>120000268</v>
      </c>
      <c r="N29" s="169" t="s">
        <v>2972</v>
      </c>
      <c r="O29" s="169" t="s">
        <v>2973</v>
      </c>
      <c r="P29" s="169">
        <v>0.52800000000000002</v>
      </c>
      <c r="Q29" s="169">
        <v>1997</v>
      </c>
      <c r="R29" s="169" t="s">
        <v>2974</v>
      </c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</row>
    <row r="30" spans="1:41" ht="120" x14ac:dyDescent="0.25">
      <c r="A30" s="169">
        <v>4</v>
      </c>
      <c r="B30" s="171" t="s">
        <v>2957</v>
      </c>
      <c r="C30" s="189">
        <v>120000270</v>
      </c>
      <c r="D30" s="179" t="s">
        <v>2975</v>
      </c>
      <c r="E30" s="169" t="s">
        <v>2976</v>
      </c>
      <c r="F30" s="169">
        <v>0.25800000000000001</v>
      </c>
      <c r="G30" s="169">
        <v>1948</v>
      </c>
      <c r="H30" s="169" t="s">
        <v>2977</v>
      </c>
      <c r="I30" s="169">
        <v>1</v>
      </c>
      <c r="J30" s="169">
        <v>1</v>
      </c>
      <c r="K30" s="169">
        <v>3</v>
      </c>
      <c r="L30" s="169">
        <f>SUM(I30:K30)</f>
        <v>5</v>
      </c>
      <c r="M30" s="169">
        <v>120000272</v>
      </c>
      <c r="N30" s="169" t="s">
        <v>2978</v>
      </c>
      <c r="O30" s="169" t="s">
        <v>2979</v>
      </c>
      <c r="P30" s="169">
        <v>0.16400000000000001</v>
      </c>
      <c r="Q30" s="169">
        <v>1985</v>
      </c>
      <c r="R30" s="169" t="s">
        <v>2929</v>
      </c>
      <c r="S30" s="169">
        <v>120000176</v>
      </c>
      <c r="T30" s="169" t="s">
        <v>2980</v>
      </c>
      <c r="U30" s="169" t="s">
        <v>2735</v>
      </c>
      <c r="V30" s="169">
        <v>1985</v>
      </c>
      <c r="W30" s="169" t="s">
        <v>2895</v>
      </c>
      <c r="X30" s="169" t="s">
        <v>2981</v>
      </c>
      <c r="Y30" s="169">
        <v>120000275</v>
      </c>
      <c r="Z30" s="169" t="s">
        <v>2982</v>
      </c>
      <c r="AA30" s="169">
        <v>3.92</v>
      </c>
      <c r="AB30" s="171" t="s">
        <v>2983</v>
      </c>
      <c r="AC30" s="169"/>
      <c r="AD30" s="173">
        <v>2006</v>
      </c>
      <c r="AE30" s="171" t="s">
        <v>2984</v>
      </c>
      <c r="AF30" s="169">
        <v>90</v>
      </c>
      <c r="AG30" s="169"/>
      <c r="AH30" s="169">
        <v>7</v>
      </c>
      <c r="AI30" s="169">
        <f>SUM(AF30:AH30)</f>
        <v>97</v>
      </c>
      <c r="AJ30" s="169">
        <v>120000273</v>
      </c>
      <c r="AK30" s="169" t="s">
        <v>2985</v>
      </c>
      <c r="AL30" s="169" t="s">
        <v>2986</v>
      </c>
      <c r="AM30" s="169">
        <v>0.14199999999999999</v>
      </c>
      <c r="AN30" s="169">
        <v>1985</v>
      </c>
      <c r="AO30" s="169" t="s">
        <v>2987</v>
      </c>
    </row>
    <row r="31" spans="1:41" ht="51" x14ac:dyDescent="0.25">
      <c r="A31" s="169"/>
      <c r="B31" s="171" t="s">
        <v>2957</v>
      </c>
      <c r="C31" s="189">
        <v>120000271</v>
      </c>
      <c r="D31" s="179" t="s">
        <v>2988</v>
      </c>
      <c r="E31" s="169" t="s">
        <v>2989</v>
      </c>
      <c r="F31" s="169">
        <v>0.76700000000000002</v>
      </c>
      <c r="G31" s="169">
        <v>1985</v>
      </c>
      <c r="H31" s="171" t="s">
        <v>2990</v>
      </c>
      <c r="I31" s="169">
        <v>8</v>
      </c>
      <c r="J31" s="169">
        <v>0</v>
      </c>
      <c r="K31" s="169">
        <v>10</v>
      </c>
      <c r="L31" s="169">
        <f>SUM(I31:K31)</f>
        <v>18</v>
      </c>
      <c r="M31" s="169"/>
      <c r="N31" s="169"/>
      <c r="O31" s="169"/>
      <c r="P31" s="169"/>
      <c r="Q31" s="169"/>
      <c r="R31" s="169"/>
      <c r="S31" s="169">
        <v>120000269</v>
      </c>
      <c r="T31" s="169" t="s">
        <v>2991</v>
      </c>
      <c r="U31" s="169" t="s">
        <v>1243</v>
      </c>
      <c r="V31" s="169" t="s">
        <v>1243</v>
      </c>
      <c r="W31" s="169" t="s">
        <v>1243</v>
      </c>
      <c r="X31" s="169" t="s">
        <v>1243</v>
      </c>
      <c r="Y31" s="180"/>
      <c r="Z31" s="180"/>
      <c r="AA31" s="180"/>
      <c r="AB31" s="171"/>
      <c r="AC31" s="169"/>
      <c r="AD31" s="173"/>
      <c r="AE31" s="169"/>
      <c r="AF31" s="180"/>
      <c r="AG31" s="180"/>
      <c r="AH31" s="180"/>
      <c r="AI31" s="180"/>
      <c r="AJ31" s="169">
        <v>120000274</v>
      </c>
      <c r="AK31" s="169" t="s">
        <v>2992</v>
      </c>
      <c r="AL31" s="169" t="s">
        <v>2992</v>
      </c>
      <c r="AM31" s="169">
        <v>6.0999999999999999E-2</v>
      </c>
      <c r="AN31" s="169">
        <v>1985</v>
      </c>
      <c r="AO31" s="169" t="s">
        <v>2993</v>
      </c>
    </row>
    <row r="32" spans="1:41" ht="90" x14ac:dyDescent="0.25">
      <c r="A32" s="169">
        <v>5</v>
      </c>
      <c r="B32" s="171" t="s">
        <v>2994</v>
      </c>
      <c r="C32" s="189">
        <v>120000278</v>
      </c>
      <c r="D32" s="169" t="s">
        <v>2995</v>
      </c>
      <c r="E32" s="169" t="s">
        <v>2996</v>
      </c>
      <c r="F32" s="169">
        <v>0.71</v>
      </c>
      <c r="G32" s="169">
        <v>2004</v>
      </c>
      <c r="H32" s="171" t="s">
        <v>2997</v>
      </c>
      <c r="I32" s="169">
        <v>16</v>
      </c>
      <c r="J32" s="169"/>
      <c r="K32" s="169">
        <v>8</v>
      </c>
      <c r="L32" s="169">
        <f>SUM(I32:K32)</f>
        <v>24</v>
      </c>
      <c r="M32" s="189">
        <v>120000277</v>
      </c>
      <c r="N32" s="169" t="s">
        <v>2998</v>
      </c>
      <c r="O32" s="169" t="s">
        <v>2999</v>
      </c>
      <c r="P32" s="169">
        <v>0.252</v>
      </c>
      <c r="Q32" s="169">
        <v>1965</v>
      </c>
      <c r="R32" s="169" t="s">
        <v>2929</v>
      </c>
      <c r="S32" s="189">
        <v>120000177</v>
      </c>
      <c r="T32" s="169" t="s">
        <v>3000</v>
      </c>
      <c r="U32" s="169" t="s">
        <v>2759</v>
      </c>
      <c r="V32" s="169">
        <v>1961</v>
      </c>
      <c r="W32" s="169" t="s">
        <v>3001</v>
      </c>
      <c r="X32" s="169" t="s">
        <v>3002</v>
      </c>
      <c r="Y32" s="189">
        <v>120000279</v>
      </c>
      <c r="Z32" s="169" t="s">
        <v>3003</v>
      </c>
      <c r="AA32" s="169">
        <v>2.6469999999999998</v>
      </c>
      <c r="AB32" s="171" t="s">
        <v>3004</v>
      </c>
      <c r="AC32" s="169"/>
      <c r="AD32" s="169" t="s">
        <v>3005</v>
      </c>
      <c r="AE32" s="169" t="s">
        <v>649</v>
      </c>
      <c r="AF32" s="169">
        <v>7</v>
      </c>
      <c r="AG32" s="169"/>
      <c r="AH32" s="169">
        <v>67</v>
      </c>
      <c r="AI32" s="169">
        <f>SUM(AF32:AH32)</f>
        <v>74</v>
      </c>
      <c r="AJ32" s="180"/>
      <c r="AK32" s="180"/>
      <c r="AL32" s="180"/>
      <c r="AM32" s="180"/>
      <c r="AN32" s="180"/>
      <c r="AO32" s="180"/>
    </row>
    <row r="33" spans="1:41" ht="30" x14ac:dyDescent="0.25">
      <c r="A33" s="16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9">
        <v>120000276</v>
      </c>
      <c r="T33" s="169" t="s">
        <v>3006</v>
      </c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80"/>
      <c r="AK33" s="180"/>
      <c r="AL33" s="180"/>
      <c r="AM33" s="180"/>
      <c r="AN33" s="180"/>
      <c r="AO33" s="180"/>
    </row>
    <row r="34" spans="1:41" ht="75" x14ac:dyDescent="0.25">
      <c r="A34" s="16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75" t="s">
        <v>3007</v>
      </c>
      <c r="Z34" s="169" t="s">
        <v>3008</v>
      </c>
      <c r="AA34" s="169">
        <v>0.11</v>
      </c>
      <c r="AB34" s="169" t="s">
        <v>3009</v>
      </c>
      <c r="AC34" s="169">
        <v>0.11</v>
      </c>
      <c r="AD34" s="169">
        <v>2014</v>
      </c>
      <c r="AE34" s="171" t="s">
        <v>3010</v>
      </c>
      <c r="AF34" s="171"/>
      <c r="AG34" s="171"/>
      <c r="AH34" s="171">
        <v>7</v>
      </c>
      <c r="AI34" s="169">
        <f>SUM(AF34:AH34)</f>
        <v>7</v>
      </c>
      <c r="AJ34" s="169"/>
      <c r="AK34" s="169"/>
      <c r="AL34" s="169"/>
      <c r="AM34" s="169"/>
      <c r="AN34" s="180"/>
      <c r="AO34" s="180"/>
    </row>
    <row r="35" spans="1:41" ht="90" x14ac:dyDescent="0.25">
      <c r="A35" s="16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75" t="s">
        <v>3011</v>
      </c>
      <c r="Z35" s="169" t="s">
        <v>3012</v>
      </c>
      <c r="AA35" s="169">
        <v>0.12</v>
      </c>
      <c r="AB35" s="169" t="s">
        <v>3013</v>
      </c>
      <c r="AC35" s="169">
        <v>0.12</v>
      </c>
      <c r="AD35" s="169">
        <v>2014</v>
      </c>
      <c r="AE35" s="171" t="s">
        <v>984</v>
      </c>
      <c r="AF35" s="171"/>
      <c r="AG35" s="171"/>
      <c r="AH35" s="171">
        <v>6</v>
      </c>
      <c r="AI35" s="169">
        <f>SUM(AF35:AH35)</f>
        <v>6</v>
      </c>
      <c r="AJ35" s="180"/>
      <c r="AK35" s="180"/>
      <c r="AL35" s="180"/>
      <c r="AM35" s="180"/>
      <c r="AN35" s="180"/>
      <c r="AO35" s="180"/>
    </row>
    <row r="36" spans="1:41" ht="60" x14ac:dyDescent="0.25">
      <c r="A36" s="169">
        <v>6</v>
      </c>
      <c r="B36" s="171" t="s">
        <v>2994</v>
      </c>
      <c r="C36" s="169">
        <v>120000281</v>
      </c>
      <c r="D36" s="169" t="s">
        <v>3014</v>
      </c>
      <c r="E36" s="169" t="s">
        <v>3015</v>
      </c>
      <c r="F36" s="169">
        <v>0.29199999999999998</v>
      </c>
      <c r="G36" s="169">
        <v>1985</v>
      </c>
      <c r="H36" s="169" t="s">
        <v>2977</v>
      </c>
      <c r="I36" s="169">
        <v>6</v>
      </c>
      <c r="J36" s="169">
        <v>2</v>
      </c>
      <c r="K36" s="169"/>
      <c r="L36" s="169">
        <f>SUM(I36:K36)</f>
        <v>8</v>
      </c>
      <c r="M36" s="176" t="s">
        <v>3016</v>
      </c>
      <c r="N36" s="169" t="s">
        <v>3017</v>
      </c>
      <c r="O36" s="169" t="s">
        <v>3018</v>
      </c>
      <c r="P36" s="169">
        <v>0.48099999999999998</v>
      </c>
      <c r="Q36" s="169">
        <v>1986</v>
      </c>
      <c r="R36" s="169" t="s">
        <v>3019</v>
      </c>
      <c r="S36" s="176" t="s">
        <v>3020</v>
      </c>
      <c r="T36" s="169" t="s">
        <v>3021</v>
      </c>
      <c r="U36" s="169" t="s">
        <v>1729</v>
      </c>
      <c r="V36" s="169">
        <v>1958</v>
      </c>
      <c r="W36" s="169" t="s">
        <v>2895</v>
      </c>
      <c r="X36" s="171" t="s">
        <v>2981</v>
      </c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9">
        <v>120000284</v>
      </c>
      <c r="AK36" s="169" t="s">
        <v>3022</v>
      </c>
      <c r="AL36" s="169"/>
      <c r="AM36" s="169">
        <v>0.189</v>
      </c>
      <c r="AN36" s="169">
        <v>1970</v>
      </c>
      <c r="AO36" s="169" t="s">
        <v>3023</v>
      </c>
    </row>
    <row r="37" spans="1:41" ht="60" x14ac:dyDescent="0.25">
      <c r="A37" s="169"/>
      <c r="B37" s="171" t="s">
        <v>2994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76" t="s">
        <v>3024</v>
      </c>
      <c r="N37" s="173" t="s">
        <v>3025</v>
      </c>
      <c r="O37" s="173" t="s">
        <v>3026</v>
      </c>
      <c r="P37" s="169">
        <v>0.76600000000000001</v>
      </c>
      <c r="Q37" s="169">
        <v>1986</v>
      </c>
      <c r="R37" s="169" t="s">
        <v>3027</v>
      </c>
      <c r="S37" s="169">
        <v>120000280</v>
      </c>
      <c r="T37" s="169" t="s">
        <v>3028</v>
      </c>
      <c r="U37" s="169"/>
      <c r="V37" s="169"/>
      <c r="W37" s="169"/>
      <c r="X37" s="169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</row>
    <row r="38" spans="1:41" ht="30" x14ac:dyDescent="0.25">
      <c r="A38" s="169"/>
      <c r="B38" s="171" t="s">
        <v>2994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6" t="s">
        <v>3029</v>
      </c>
      <c r="N38" s="169" t="s">
        <v>3030</v>
      </c>
      <c r="O38" s="169" t="s">
        <v>3031</v>
      </c>
      <c r="P38" s="169">
        <v>0.14399999999999999</v>
      </c>
      <c r="Q38" s="169">
        <v>1980</v>
      </c>
      <c r="R38" s="169" t="s">
        <v>3032</v>
      </c>
      <c r="S38" s="176"/>
      <c r="T38" s="169"/>
      <c r="U38" s="169"/>
      <c r="V38" s="169"/>
      <c r="W38" s="169"/>
      <c r="X38" s="169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9"/>
      <c r="AK38" s="169"/>
      <c r="AL38" s="169"/>
      <c r="AM38" s="169"/>
      <c r="AN38" s="169"/>
      <c r="AO38" s="169"/>
    </row>
    <row r="39" spans="1:41" ht="30" x14ac:dyDescent="0.25">
      <c r="A39" s="169"/>
      <c r="B39" s="171" t="s">
        <v>2994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76" t="s">
        <v>3033</v>
      </c>
      <c r="N39" s="169" t="s">
        <v>3034</v>
      </c>
      <c r="O39" s="169" t="s">
        <v>3035</v>
      </c>
      <c r="P39" s="169">
        <v>0.03</v>
      </c>
      <c r="Q39" s="169">
        <v>1978</v>
      </c>
      <c r="R39" s="169" t="s">
        <v>3032</v>
      </c>
      <c r="S39" s="169"/>
      <c r="T39" s="169"/>
      <c r="U39" s="169"/>
      <c r="V39" s="169"/>
      <c r="W39" s="169"/>
      <c r="X39" s="169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</row>
    <row r="40" spans="1:41" ht="45" x14ac:dyDescent="0.25">
      <c r="A40" s="169"/>
      <c r="B40" s="171" t="s">
        <v>2994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75" t="s">
        <v>3036</v>
      </c>
      <c r="N40" s="171" t="s">
        <v>3037</v>
      </c>
      <c r="O40" s="171" t="s">
        <v>3038</v>
      </c>
      <c r="P40" s="169">
        <v>0.77500000000000002</v>
      </c>
      <c r="Q40" s="169">
        <v>2014</v>
      </c>
      <c r="R40" s="171" t="s">
        <v>1431</v>
      </c>
      <c r="S40" s="169"/>
      <c r="T40" s="169"/>
      <c r="U40" s="169"/>
      <c r="V40" s="169"/>
      <c r="W40" s="169"/>
      <c r="X40" s="169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</row>
    <row r="41" spans="1:41" ht="105" x14ac:dyDescent="0.25">
      <c r="A41" s="169">
        <v>7</v>
      </c>
      <c r="B41" s="171" t="s">
        <v>2957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69">
        <v>120000286</v>
      </c>
      <c r="N41" s="169" t="s">
        <v>3039</v>
      </c>
      <c r="O41" s="169" t="s">
        <v>3040</v>
      </c>
      <c r="P41" s="169">
        <v>0.56999999999999995</v>
      </c>
      <c r="Q41" s="169">
        <v>1983</v>
      </c>
      <c r="R41" s="169" t="s">
        <v>2929</v>
      </c>
      <c r="S41" s="169">
        <v>120000179</v>
      </c>
      <c r="T41" s="169" t="s">
        <v>3041</v>
      </c>
      <c r="U41" s="169" t="s">
        <v>1760</v>
      </c>
      <c r="V41" s="169">
        <v>1983</v>
      </c>
      <c r="W41" s="169" t="s">
        <v>2837</v>
      </c>
      <c r="X41" s="169" t="s">
        <v>2981</v>
      </c>
      <c r="Y41" s="169">
        <v>120000287</v>
      </c>
      <c r="Z41" s="169" t="s">
        <v>3042</v>
      </c>
      <c r="AA41" s="169">
        <v>5.0510000000000002</v>
      </c>
      <c r="AB41" s="171" t="s">
        <v>3043</v>
      </c>
      <c r="AC41" s="169"/>
      <c r="AD41" s="169">
        <v>1968</v>
      </c>
      <c r="AE41" s="169" t="s">
        <v>3044</v>
      </c>
      <c r="AF41" s="169">
        <v>46</v>
      </c>
      <c r="AG41" s="169">
        <v>0</v>
      </c>
      <c r="AH41" s="169">
        <v>53</v>
      </c>
      <c r="AI41" s="169">
        <f>SUM(AF41:AH41)</f>
        <v>99</v>
      </c>
      <c r="AJ41" s="180"/>
      <c r="AK41" s="180"/>
      <c r="AL41" s="180"/>
      <c r="AM41" s="180"/>
      <c r="AN41" s="180"/>
      <c r="AO41" s="180"/>
    </row>
    <row r="42" spans="1:41" ht="30" x14ac:dyDescent="0.25">
      <c r="A42" s="16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69">
        <v>120000285</v>
      </c>
      <c r="T42" s="169" t="s">
        <v>3045</v>
      </c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80"/>
      <c r="AK42" s="180"/>
      <c r="AL42" s="180"/>
      <c r="AM42" s="180"/>
      <c r="AN42" s="180"/>
      <c r="AO42" s="180"/>
    </row>
    <row r="43" spans="1:41" ht="25.5" x14ac:dyDescent="0.25">
      <c r="A43" s="16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2">
        <v>120000070</v>
      </c>
      <c r="T43" s="182" t="s">
        <v>3046</v>
      </c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80"/>
      <c r="AK43" s="180"/>
      <c r="AL43" s="180"/>
      <c r="AM43" s="180"/>
      <c r="AN43" s="180"/>
      <c r="AO43" s="180"/>
    </row>
    <row r="44" spans="1:41" ht="90" x14ac:dyDescent="0.25">
      <c r="A44" s="169">
        <v>8</v>
      </c>
      <c r="B44" s="171" t="s">
        <v>2957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69">
        <v>120000289</v>
      </c>
      <c r="N44" s="169" t="s">
        <v>3047</v>
      </c>
      <c r="O44" s="169" t="s">
        <v>3048</v>
      </c>
      <c r="P44" s="169">
        <v>0.48699999999999999</v>
      </c>
      <c r="Q44" s="169">
        <v>1990</v>
      </c>
      <c r="R44" s="169" t="s">
        <v>3049</v>
      </c>
      <c r="S44" s="169">
        <v>120000180</v>
      </c>
      <c r="T44" s="169" t="s">
        <v>3050</v>
      </c>
      <c r="U44" s="169" t="s">
        <v>1783</v>
      </c>
      <c r="V44" s="169">
        <v>1984</v>
      </c>
      <c r="W44" s="169" t="s">
        <v>2837</v>
      </c>
      <c r="X44" s="169" t="s">
        <v>2981</v>
      </c>
      <c r="Y44" s="169">
        <v>120000290</v>
      </c>
      <c r="Z44" s="169" t="s">
        <v>3051</v>
      </c>
      <c r="AA44" s="169">
        <v>6.3559999999999999</v>
      </c>
      <c r="AB44" s="172" t="s">
        <v>3052</v>
      </c>
      <c r="AC44" s="169"/>
      <c r="AD44" s="173">
        <v>1968</v>
      </c>
      <c r="AE44" s="171" t="s">
        <v>3053</v>
      </c>
      <c r="AF44" s="169">
        <v>38</v>
      </c>
      <c r="AG44" s="169">
        <v>35</v>
      </c>
      <c r="AH44" s="169">
        <v>51</v>
      </c>
      <c r="AI44" s="169">
        <f>SUM(AF44:AH44)</f>
        <v>124</v>
      </c>
      <c r="AJ44" s="180"/>
      <c r="AK44" s="180"/>
      <c r="AL44" s="180"/>
      <c r="AM44" s="180"/>
      <c r="AN44" s="180"/>
      <c r="AO44" s="180"/>
    </row>
    <row r="45" spans="1:41" ht="30" x14ac:dyDescent="0.25">
      <c r="A45" s="16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69">
        <v>120000288</v>
      </c>
      <c r="T45" s="169" t="s">
        <v>3054</v>
      </c>
      <c r="U45" s="169"/>
      <c r="V45" s="169"/>
      <c r="W45" s="169"/>
      <c r="X45" s="169"/>
      <c r="Y45" s="169"/>
      <c r="Z45" s="169"/>
      <c r="AA45" s="169"/>
      <c r="AB45" s="173"/>
      <c r="AC45" s="169"/>
      <c r="AD45" s="173"/>
      <c r="AE45" s="169"/>
      <c r="AF45" s="169"/>
      <c r="AG45" s="169"/>
      <c r="AH45" s="169"/>
      <c r="AI45" s="169"/>
      <c r="AJ45" s="180"/>
      <c r="AK45" s="180"/>
      <c r="AL45" s="180"/>
      <c r="AM45" s="180"/>
      <c r="AN45" s="180"/>
      <c r="AO45" s="180"/>
    </row>
    <row r="46" spans="1:41" ht="75" x14ac:dyDescent="0.25">
      <c r="A46" s="169">
        <v>9</v>
      </c>
      <c r="B46" s="171" t="s">
        <v>2957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69">
        <v>120000292</v>
      </c>
      <c r="N46" s="169" t="s">
        <v>3055</v>
      </c>
      <c r="O46" s="169" t="s">
        <v>3056</v>
      </c>
      <c r="P46" s="169">
        <v>0.85</v>
      </c>
      <c r="Q46" s="169">
        <v>1986</v>
      </c>
      <c r="R46" s="169" t="s">
        <v>3057</v>
      </c>
      <c r="S46" s="169">
        <v>120000181</v>
      </c>
      <c r="T46" s="169" t="s">
        <v>3058</v>
      </c>
      <c r="U46" s="169" t="s">
        <v>1895</v>
      </c>
      <c r="V46" s="169">
        <v>1987</v>
      </c>
      <c r="W46" s="169" t="s">
        <v>2895</v>
      </c>
      <c r="X46" s="169" t="s">
        <v>3059</v>
      </c>
      <c r="Y46" s="169">
        <v>120000293</v>
      </c>
      <c r="Z46" s="169" t="s">
        <v>3060</v>
      </c>
      <c r="AA46" s="169">
        <v>4.8230000000000004</v>
      </c>
      <c r="AB46" s="171" t="s">
        <v>3061</v>
      </c>
      <c r="AC46" s="169"/>
      <c r="AD46" s="169">
        <v>1969</v>
      </c>
      <c r="AE46" s="171" t="s">
        <v>3053</v>
      </c>
      <c r="AF46" s="169">
        <v>14</v>
      </c>
      <c r="AG46" s="169"/>
      <c r="AH46" s="169">
        <v>76</v>
      </c>
      <c r="AI46" s="169">
        <f>SUM(AF46:AH46)</f>
        <v>90</v>
      </c>
      <c r="AJ46" s="180"/>
      <c r="AK46" s="180"/>
      <c r="AL46" s="180"/>
      <c r="AM46" s="180"/>
      <c r="AN46" s="180"/>
      <c r="AO46" s="180"/>
    </row>
    <row r="47" spans="1:41" ht="45" x14ac:dyDescent="0.25">
      <c r="A47" s="169"/>
      <c r="B47" s="171" t="s">
        <v>2957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75" t="s">
        <v>3062</v>
      </c>
      <c r="N47" s="175" t="s">
        <v>3063</v>
      </c>
      <c r="O47" s="171"/>
      <c r="P47" s="171">
        <v>0.05</v>
      </c>
      <c r="Q47" s="171">
        <v>2013</v>
      </c>
      <c r="R47" s="171" t="s">
        <v>1191</v>
      </c>
      <c r="S47" s="169">
        <v>120000291</v>
      </c>
      <c r="T47" s="169" t="s">
        <v>3064</v>
      </c>
      <c r="U47" s="169"/>
      <c r="V47" s="169"/>
      <c r="W47" s="169"/>
      <c r="X47" s="169"/>
      <c r="Y47" s="173"/>
      <c r="Z47" s="173"/>
      <c r="AA47" s="173"/>
      <c r="AB47" s="173"/>
      <c r="AC47" s="169"/>
      <c r="AD47" s="169"/>
      <c r="AE47" s="169"/>
      <c r="AF47" s="169"/>
      <c r="AG47" s="169"/>
      <c r="AH47" s="169"/>
      <c r="AI47" s="169"/>
      <c r="AJ47" s="180"/>
      <c r="AK47" s="180"/>
      <c r="AL47" s="180"/>
      <c r="AM47" s="180"/>
      <c r="AN47" s="180"/>
      <c r="AO47" s="180"/>
    </row>
    <row r="48" spans="1:41" ht="90" x14ac:dyDescent="0.25">
      <c r="A48" s="169">
        <v>10</v>
      </c>
      <c r="B48" s="171" t="s">
        <v>2957</v>
      </c>
      <c r="C48" s="169">
        <v>120000296</v>
      </c>
      <c r="D48" s="169" t="s">
        <v>3065</v>
      </c>
      <c r="E48" s="169" t="s">
        <v>3066</v>
      </c>
      <c r="F48" s="169">
        <v>0.122</v>
      </c>
      <c r="G48" s="169">
        <v>2003</v>
      </c>
      <c r="H48" s="171" t="s">
        <v>1230</v>
      </c>
      <c r="I48" s="169">
        <v>0</v>
      </c>
      <c r="J48" s="169">
        <v>0</v>
      </c>
      <c r="K48" s="169">
        <v>4</v>
      </c>
      <c r="L48" s="169">
        <f>SUM(I48:K48)</f>
        <v>4</v>
      </c>
      <c r="M48" s="169">
        <v>120000295</v>
      </c>
      <c r="N48" s="169" t="s">
        <v>3067</v>
      </c>
      <c r="O48" s="169" t="s">
        <v>3068</v>
      </c>
      <c r="P48" s="169">
        <v>0.41199999999999998</v>
      </c>
      <c r="Q48" s="169">
        <v>1986</v>
      </c>
      <c r="R48" s="169" t="s">
        <v>3069</v>
      </c>
      <c r="S48" s="169">
        <v>120000182</v>
      </c>
      <c r="T48" s="169" t="s">
        <v>3070</v>
      </c>
      <c r="U48" s="169" t="s">
        <v>1886</v>
      </c>
      <c r="V48" s="169">
        <v>1960</v>
      </c>
      <c r="W48" s="171" t="s">
        <v>2895</v>
      </c>
      <c r="X48" s="169" t="s">
        <v>3002</v>
      </c>
      <c r="Y48" s="169">
        <v>120000299</v>
      </c>
      <c r="Z48" s="169" t="s">
        <v>3071</v>
      </c>
      <c r="AA48" s="169">
        <v>2.9329999999999998</v>
      </c>
      <c r="AB48" s="171" t="s">
        <v>3072</v>
      </c>
      <c r="AC48" s="169"/>
      <c r="AD48" s="169">
        <v>1960</v>
      </c>
      <c r="AE48" s="171" t="s">
        <v>3073</v>
      </c>
      <c r="AF48" s="169">
        <v>28</v>
      </c>
      <c r="AG48" s="169">
        <v>0</v>
      </c>
      <c r="AH48" s="169">
        <v>40</v>
      </c>
      <c r="AI48" s="169">
        <f>SUM(AF48:AH48)</f>
        <v>68</v>
      </c>
      <c r="AJ48" s="169">
        <v>120000297</v>
      </c>
      <c r="AK48" s="169" t="s">
        <v>3074</v>
      </c>
      <c r="AL48" s="169" t="s">
        <v>3075</v>
      </c>
      <c r="AM48" s="169">
        <v>0.14199999999999999</v>
      </c>
      <c r="AN48" s="169">
        <v>1960</v>
      </c>
      <c r="AO48" s="169" t="s">
        <v>3076</v>
      </c>
    </row>
    <row r="49" spans="1:41" ht="45" x14ac:dyDescent="0.25">
      <c r="A49" s="16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69">
        <v>120000294</v>
      </c>
      <c r="T49" s="169" t="s">
        <v>3077</v>
      </c>
      <c r="U49" s="169"/>
      <c r="V49" s="169"/>
      <c r="W49" s="169"/>
      <c r="X49" s="169"/>
      <c r="Y49" s="169"/>
      <c r="Z49" s="169"/>
      <c r="AA49" s="169"/>
      <c r="AB49" s="172"/>
      <c r="AC49" s="169"/>
      <c r="AD49" s="169"/>
      <c r="AE49" s="171"/>
      <c r="AF49" s="169"/>
      <c r="AG49" s="169"/>
      <c r="AH49" s="169"/>
      <c r="AI49" s="169"/>
      <c r="AJ49" s="169">
        <v>120000298</v>
      </c>
      <c r="AK49" s="169" t="s">
        <v>3078</v>
      </c>
      <c r="AL49" s="169" t="s">
        <v>3079</v>
      </c>
      <c r="AM49" s="169">
        <v>0.14199999999999999</v>
      </c>
      <c r="AN49" s="169">
        <v>1960</v>
      </c>
      <c r="AO49" s="169" t="s">
        <v>3076</v>
      </c>
    </row>
    <row r="50" spans="1:41" ht="30" x14ac:dyDescent="0.25">
      <c r="A50" s="16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72"/>
      <c r="AC50" s="169"/>
      <c r="AD50" s="169"/>
      <c r="AE50" s="169"/>
      <c r="AF50" s="169"/>
      <c r="AG50" s="169"/>
      <c r="AH50" s="169"/>
      <c r="AI50" s="169"/>
      <c r="AJ50" s="169">
        <v>120000300</v>
      </c>
      <c r="AK50" s="169" t="s">
        <v>3080</v>
      </c>
      <c r="AL50" s="169" t="s">
        <v>3081</v>
      </c>
      <c r="AM50" s="169">
        <v>0.124</v>
      </c>
      <c r="AN50" s="169">
        <v>1960</v>
      </c>
      <c r="AO50" s="169" t="s">
        <v>2974</v>
      </c>
    </row>
    <row r="51" spans="1:41" ht="45" x14ac:dyDescent="0.25">
      <c r="A51" s="169">
        <v>11</v>
      </c>
      <c r="B51" s="171" t="s">
        <v>2962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69">
        <v>120000183</v>
      </c>
      <c r="T51" s="169" t="s">
        <v>3082</v>
      </c>
      <c r="U51" s="169" t="s">
        <v>1876</v>
      </c>
      <c r="V51" s="169">
        <v>1970</v>
      </c>
      <c r="W51" s="169" t="s">
        <v>2895</v>
      </c>
      <c r="X51" s="169" t="s">
        <v>3083</v>
      </c>
      <c r="Y51" s="169">
        <v>120000311</v>
      </c>
      <c r="Z51" s="169" t="s">
        <v>3084</v>
      </c>
      <c r="AA51" s="169">
        <v>0.40100000000000002</v>
      </c>
      <c r="AB51" s="171" t="s">
        <v>3085</v>
      </c>
      <c r="AC51" s="169"/>
      <c r="AD51" s="171" t="s">
        <v>3086</v>
      </c>
      <c r="AE51" s="171" t="s">
        <v>3087</v>
      </c>
      <c r="AF51" s="169"/>
      <c r="AG51" s="169"/>
      <c r="AH51" s="169">
        <v>15</v>
      </c>
      <c r="AI51" s="169">
        <f xml:space="preserve"> SUM(AF51:AH51)</f>
        <v>15</v>
      </c>
      <c r="AJ51" s="169">
        <v>120000308</v>
      </c>
      <c r="AK51" s="169" t="s">
        <v>3088</v>
      </c>
      <c r="AL51" s="169" t="s">
        <v>3089</v>
      </c>
      <c r="AM51" s="169">
        <v>0.151</v>
      </c>
      <c r="AN51" s="169">
        <v>1984</v>
      </c>
      <c r="AO51" s="169" t="s">
        <v>3090</v>
      </c>
    </row>
    <row r="52" spans="1:41" ht="45" x14ac:dyDescent="0.25">
      <c r="A52" s="169"/>
      <c r="B52" s="171" t="s">
        <v>2957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69">
        <v>120000301</v>
      </c>
      <c r="T52" s="169" t="s">
        <v>3091</v>
      </c>
      <c r="U52" s="173"/>
      <c r="V52" s="173"/>
      <c r="W52" s="173"/>
      <c r="X52" s="169"/>
      <c r="Y52" s="169"/>
      <c r="Z52" s="169"/>
      <c r="AA52" s="169"/>
      <c r="AB52" s="171"/>
      <c r="AC52" s="169"/>
      <c r="AD52" s="169"/>
      <c r="AE52" s="171"/>
      <c r="AF52" s="169"/>
      <c r="AG52" s="169"/>
      <c r="AH52" s="169"/>
      <c r="AI52" s="169"/>
      <c r="AJ52" s="169">
        <v>120000305</v>
      </c>
      <c r="AK52" s="169" t="s">
        <v>3092</v>
      </c>
      <c r="AL52" s="169" t="s">
        <v>3093</v>
      </c>
      <c r="AM52" s="169">
        <v>0.14299999999999999</v>
      </c>
      <c r="AN52" s="169">
        <v>1970</v>
      </c>
      <c r="AO52" s="169" t="s">
        <v>3094</v>
      </c>
    </row>
    <row r="53" spans="1:41" ht="75" x14ac:dyDescent="0.25">
      <c r="A53" s="16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69">
        <v>120000302</v>
      </c>
      <c r="Z53" s="169" t="s">
        <v>3095</v>
      </c>
      <c r="AA53" s="169">
        <v>3.1E-2</v>
      </c>
      <c r="AB53" s="169" t="s">
        <v>3096</v>
      </c>
      <c r="AC53" s="169"/>
      <c r="AD53" s="171" t="s">
        <v>3097</v>
      </c>
      <c r="AE53" s="169" t="s">
        <v>3098</v>
      </c>
      <c r="AF53" s="169">
        <v>2</v>
      </c>
      <c r="AG53" s="169"/>
      <c r="AH53" s="169"/>
      <c r="AI53" s="169">
        <f xml:space="preserve"> SUM(AF53:AH53)</f>
        <v>2</v>
      </c>
      <c r="AJ53" s="169">
        <v>120000310</v>
      </c>
      <c r="AK53" s="169" t="s">
        <v>3099</v>
      </c>
      <c r="AL53" s="169" t="s">
        <v>3100</v>
      </c>
      <c r="AM53" s="169">
        <v>0.108</v>
      </c>
      <c r="AN53" s="169">
        <v>1975</v>
      </c>
      <c r="AO53" s="169" t="s">
        <v>3101</v>
      </c>
    </row>
    <row r="54" spans="1:41" ht="45" x14ac:dyDescent="0.25">
      <c r="A54" s="169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69">
        <v>120000313</v>
      </c>
      <c r="AK54" s="169" t="s">
        <v>3102</v>
      </c>
      <c r="AL54" s="169" t="s">
        <v>3103</v>
      </c>
      <c r="AM54" s="169">
        <v>0.13200000000000001</v>
      </c>
      <c r="AN54" s="169">
        <v>1980</v>
      </c>
      <c r="AO54" s="169" t="s">
        <v>3101</v>
      </c>
    </row>
    <row r="55" spans="1:41" ht="60" x14ac:dyDescent="0.25">
      <c r="A55" s="16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69">
        <v>200001637</v>
      </c>
      <c r="Z55" s="171" t="s">
        <v>3104</v>
      </c>
      <c r="AA55" s="169">
        <v>0.15</v>
      </c>
      <c r="AB55" s="171" t="s">
        <v>3105</v>
      </c>
      <c r="AC55" s="169"/>
      <c r="AD55" s="169">
        <v>2015</v>
      </c>
      <c r="AE55" s="169" t="s">
        <v>3098</v>
      </c>
      <c r="AF55" s="169">
        <v>3</v>
      </c>
      <c r="AG55" s="169"/>
      <c r="AH55" s="169">
        <v>4</v>
      </c>
      <c r="AI55" s="169">
        <f xml:space="preserve"> SUM(AF55:AH55)</f>
        <v>7</v>
      </c>
      <c r="AJ55" s="169">
        <v>120000309</v>
      </c>
      <c r="AK55" s="169" t="s">
        <v>3106</v>
      </c>
      <c r="AL55" s="169" t="s">
        <v>3107</v>
      </c>
      <c r="AM55" s="169">
        <v>6.5000000000000002E-2</v>
      </c>
      <c r="AN55" s="169">
        <v>1975</v>
      </c>
      <c r="AO55" s="169" t="s">
        <v>3101</v>
      </c>
    </row>
    <row r="56" spans="1:41" ht="45" x14ac:dyDescent="0.25">
      <c r="A56" s="169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69">
        <v>120000306</v>
      </c>
      <c r="AK56" s="169" t="s">
        <v>3108</v>
      </c>
      <c r="AL56" s="169" t="s">
        <v>3109</v>
      </c>
      <c r="AM56" s="169">
        <v>0.14099999999999999</v>
      </c>
      <c r="AN56" s="169">
        <v>1970</v>
      </c>
      <c r="AO56" s="169" t="s">
        <v>3023</v>
      </c>
    </row>
    <row r="57" spans="1:41" ht="45" x14ac:dyDescent="0.25">
      <c r="A57" s="169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69">
        <v>120000303</v>
      </c>
      <c r="AK57" s="169" t="s">
        <v>3110</v>
      </c>
      <c r="AL57" s="169" t="s">
        <v>3111</v>
      </c>
      <c r="AM57" s="169">
        <v>8.7999999999999995E-2</v>
      </c>
      <c r="AN57" s="169">
        <v>1975</v>
      </c>
      <c r="AO57" s="169" t="s">
        <v>3112</v>
      </c>
    </row>
    <row r="58" spans="1:41" ht="45" x14ac:dyDescent="0.25">
      <c r="A58" s="169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69">
        <v>120000312</v>
      </c>
      <c r="AK58" s="169" t="s">
        <v>3113</v>
      </c>
      <c r="AL58" s="169" t="s">
        <v>3114</v>
      </c>
      <c r="AM58" s="169">
        <v>0.13</v>
      </c>
      <c r="AN58" s="169">
        <v>1975</v>
      </c>
      <c r="AO58" s="169" t="s">
        <v>3112</v>
      </c>
    </row>
    <row r="59" spans="1:41" ht="45" x14ac:dyDescent="0.25">
      <c r="A59" s="169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9">
        <v>120000304</v>
      </c>
      <c r="AK59" s="169" t="s">
        <v>3115</v>
      </c>
      <c r="AL59" s="169" t="s">
        <v>3116</v>
      </c>
      <c r="AM59" s="169">
        <v>8.7999999999999995E-2</v>
      </c>
      <c r="AN59" s="169">
        <v>1975</v>
      </c>
      <c r="AO59" s="169" t="s">
        <v>3090</v>
      </c>
    </row>
    <row r="60" spans="1:41" ht="30" x14ac:dyDescent="0.25">
      <c r="A60" s="169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69">
        <v>120000307</v>
      </c>
      <c r="AK60" s="169" t="s">
        <v>3117</v>
      </c>
      <c r="AL60" s="169" t="s">
        <v>3118</v>
      </c>
      <c r="AM60" s="169">
        <v>0.104</v>
      </c>
      <c r="AN60" s="169">
        <v>1948</v>
      </c>
      <c r="AO60" s="169" t="s">
        <v>3112</v>
      </c>
    </row>
    <row r="61" spans="1:41" ht="30" x14ac:dyDescent="0.25">
      <c r="A61" s="169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9"/>
      <c r="AK61" s="169"/>
      <c r="AL61" s="169" t="s">
        <v>3119</v>
      </c>
      <c r="AM61" s="169">
        <v>0.17799999999999999</v>
      </c>
      <c r="AN61" s="169">
        <v>2017</v>
      </c>
      <c r="AO61" s="169" t="s">
        <v>3120</v>
      </c>
    </row>
    <row r="62" spans="1:41" ht="30" x14ac:dyDescent="0.25">
      <c r="A62" s="169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69"/>
      <c r="AK62" s="169"/>
      <c r="AL62" s="169" t="s">
        <v>3121</v>
      </c>
      <c r="AM62" s="169">
        <v>0.104</v>
      </c>
      <c r="AN62" s="169">
        <v>2017</v>
      </c>
      <c r="AO62" s="169" t="s">
        <v>3120</v>
      </c>
    </row>
    <row r="63" spans="1:41" ht="45" x14ac:dyDescent="0.25">
      <c r="A63" s="169">
        <v>12</v>
      </c>
      <c r="B63" s="171" t="s">
        <v>2962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69">
        <v>120000315</v>
      </c>
      <c r="N63" s="169" t="s">
        <v>3122</v>
      </c>
      <c r="O63" s="169" t="s">
        <v>3123</v>
      </c>
      <c r="P63" s="169">
        <v>0.41799999999999998</v>
      </c>
      <c r="Q63" s="169">
        <v>1974</v>
      </c>
      <c r="R63" s="169" t="s">
        <v>3032</v>
      </c>
      <c r="S63" s="169">
        <v>120000184</v>
      </c>
      <c r="T63" s="169" t="s">
        <v>3124</v>
      </c>
      <c r="U63" s="169" t="s">
        <v>1716</v>
      </c>
      <c r="V63" s="169">
        <v>1963</v>
      </c>
      <c r="W63" s="171" t="s">
        <v>2895</v>
      </c>
      <c r="X63" s="169">
        <v>1400</v>
      </c>
      <c r="Y63" s="169">
        <v>120000322</v>
      </c>
      <c r="Z63" s="169" t="s">
        <v>3125</v>
      </c>
      <c r="AA63" s="169">
        <v>0.81799999999999995</v>
      </c>
      <c r="AB63" s="171" t="s">
        <v>3126</v>
      </c>
      <c r="AC63" s="169"/>
      <c r="AD63" s="169">
        <v>1967</v>
      </c>
      <c r="AE63" s="171" t="s">
        <v>315</v>
      </c>
      <c r="AF63" s="169">
        <v>16</v>
      </c>
      <c r="AG63" s="169"/>
      <c r="AH63" s="169"/>
      <c r="AI63" s="169">
        <f>SUM(AF63:AH63)</f>
        <v>16</v>
      </c>
      <c r="AJ63" s="169">
        <v>120000320</v>
      </c>
      <c r="AK63" s="169" t="s">
        <v>3127</v>
      </c>
      <c r="AL63" s="169" t="s">
        <v>3128</v>
      </c>
      <c r="AM63" s="169">
        <v>0.14399999999999999</v>
      </c>
      <c r="AN63" s="169">
        <v>1985</v>
      </c>
      <c r="AO63" s="169" t="s">
        <v>3069</v>
      </c>
    </row>
    <row r="64" spans="1:41" ht="45" x14ac:dyDescent="0.25">
      <c r="A64" s="169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69">
        <v>120000314</v>
      </c>
      <c r="T64" s="169" t="s">
        <v>3129</v>
      </c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71"/>
      <c r="AF64" s="169"/>
      <c r="AG64" s="169"/>
      <c r="AH64" s="169"/>
      <c r="AI64" s="169"/>
      <c r="AJ64" s="169">
        <v>120000317</v>
      </c>
      <c r="AK64" s="169" t="s">
        <v>3130</v>
      </c>
      <c r="AL64" s="169" t="s">
        <v>3131</v>
      </c>
      <c r="AM64" s="169">
        <v>7.8E-2</v>
      </c>
      <c r="AN64" s="169">
        <v>1985</v>
      </c>
      <c r="AO64" s="169" t="s">
        <v>3132</v>
      </c>
    </row>
    <row r="65" spans="1:41" ht="75" x14ac:dyDescent="0.25">
      <c r="A65" s="169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69">
        <v>120000707</v>
      </c>
      <c r="Z65" s="171" t="s">
        <v>3133</v>
      </c>
      <c r="AA65" s="169">
        <v>0.2</v>
      </c>
      <c r="AB65" s="169" t="s">
        <v>3134</v>
      </c>
      <c r="AC65" s="169"/>
      <c r="AD65" s="169">
        <v>2012</v>
      </c>
      <c r="AE65" s="169" t="s">
        <v>3135</v>
      </c>
      <c r="AF65" s="169">
        <v>8</v>
      </c>
      <c r="AG65" s="169"/>
      <c r="AH65" s="169"/>
      <c r="AI65" s="169">
        <f>SUM(AF65:AH65)</f>
        <v>8</v>
      </c>
      <c r="AJ65" s="169">
        <v>120000318</v>
      </c>
      <c r="AK65" s="169" t="s">
        <v>3136</v>
      </c>
      <c r="AL65" s="169" t="s">
        <v>3137</v>
      </c>
      <c r="AM65" s="169">
        <v>7.8E-2</v>
      </c>
      <c r="AN65" s="169">
        <v>1985</v>
      </c>
      <c r="AO65" s="169" t="s">
        <v>3138</v>
      </c>
    </row>
    <row r="66" spans="1:41" ht="45" x14ac:dyDescent="0.25">
      <c r="A66" s="169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>
        <v>120000319</v>
      </c>
      <c r="AK66" s="169" t="s">
        <v>3139</v>
      </c>
      <c r="AL66" s="169" t="s">
        <v>3140</v>
      </c>
      <c r="AM66" s="169">
        <v>7.8E-2</v>
      </c>
      <c r="AN66" s="169">
        <v>1985</v>
      </c>
      <c r="AO66" s="169" t="s">
        <v>3141</v>
      </c>
    </row>
    <row r="67" spans="1:41" ht="30" x14ac:dyDescent="0.25">
      <c r="A67" s="169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>
        <v>120000321</v>
      </c>
      <c r="AK67" s="169" t="s">
        <v>3142</v>
      </c>
      <c r="AL67" s="169" t="s">
        <v>3143</v>
      </c>
      <c r="AM67" s="169">
        <v>0.05</v>
      </c>
      <c r="AN67" s="169">
        <v>1969</v>
      </c>
      <c r="AO67" s="169" t="s">
        <v>3144</v>
      </c>
    </row>
    <row r="68" spans="1:41" ht="30" x14ac:dyDescent="0.25">
      <c r="A68" s="169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>
        <v>120000316</v>
      </c>
      <c r="AK68" s="169" t="s">
        <v>3145</v>
      </c>
      <c r="AL68" s="169" t="s">
        <v>3146</v>
      </c>
      <c r="AM68" s="169">
        <v>0.161</v>
      </c>
      <c r="AN68" s="169">
        <v>1976</v>
      </c>
      <c r="AO68" s="169" t="s">
        <v>3147</v>
      </c>
    </row>
    <row r="69" spans="1:41" ht="105" x14ac:dyDescent="0.25">
      <c r="A69" s="169">
        <v>13</v>
      </c>
      <c r="B69" s="171" t="s">
        <v>2962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9">
        <v>120000324</v>
      </c>
      <c r="N69" s="169" t="s">
        <v>3148</v>
      </c>
      <c r="O69" s="169" t="s">
        <v>3149</v>
      </c>
      <c r="P69" s="169">
        <v>0.221</v>
      </c>
      <c r="Q69" s="169">
        <v>1973</v>
      </c>
      <c r="R69" s="169" t="s">
        <v>3150</v>
      </c>
      <c r="S69" s="189">
        <v>120000185</v>
      </c>
      <c r="T69" s="169" t="s">
        <v>3151</v>
      </c>
      <c r="U69" s="169" t="s">
        <v>1982</v>
      </c>
      <c r="V69" s="169">
        <v>1986</v>
      </c>
      <c r="W69" s="169" t="s">
        <v>2837</v>
      </c>
      <c r="X69" s="169">
        <v>1400</v>
      </c>
      <c r="Y69" s="189">
        <v>120000325</v>
      </c>
      <c r="Z69" s="169" t="s">
        <v>3152</v>
      </c>
      <c r="AA69" s="169">
        <v>4.6520000000000001</v>
      </c>
      <c r="AB69" s="171" t="s">
        <v>3153</v>
      </c>
      <c r="AC69" s="169">
        <v>0.64800000000000002</v>
      </c>
      <c r="AD69" s="169">
        <v>1986</v>
      </c>
      <c r="AE69" s="169" t="s">
        <v>3154</v>
      </c>
      <c r="AF69" s="169">
        <v>9</v>
      </c>
      <c r="AG69" s="169"/>
      <c r="AH69" s="169">
        <v>98</v>
      </c>
      <c r="AI69" s="169">
        <f>SUM(AF69:AH69)</f>
        <v>107</v>
      </c>
      <c r="AJ69" s="180"/>
      <c r="AK69" s="180"/>
      <c r="AL69" s="180"/>
      <c r="AM69" s="180"/>
      <c r="AN69" s="180"/>
      <c r="AO69" s="180"/>
    </row>
    <row r="70" spans="1:41" ht="60" x14ac:dyDescent="0.25">
      <c r="A70" s="16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9">
        <v>120000323</v>
      </c>
      <c r="T70" s="169" t="s">
        <v>3155</v>
      </c>
      <c r="U70" s="169"/>
      <c r="V70" s="169"/>
      <c r="W70" s="169"/>
      <c r="X70" s="169"/>
      <c r="Y70" s="169"/>
      <c r="Z70" s="169" t="s">
        <v>3152</v>
      </c>
      <c r="AA70" s="169">
        <v>0.38100000000000001</v>
      </c>
      <c r="AB70" s="169" t="s">
        <v>3156</v>
      </c>
      <c r="AC70" s="169">
        <v>0.38100000000000001</v>
      </c>
      <c r="AD70" s="169">
        <v>2017</v>
      </c>
      <c r="AE70" s="169" t="s">
        <v>3157</v>
      </c>
      <c r="AF70" s="169"/>
      <c r="AG70" s="169"/>
      <c r="AH70" s="169">
        <v>16</v>
      </c>
      <c r="AI70" s="169">
        <v>16</v>
      </c>
      <c r="AJ70" s="180"/>
      <c r="AK70" s="180"/>
      <c r="AL70" s="180"/>
      <c r="AM70" s="180"/>
      <c r="AN70" s="180"/>
      <c r="AO70" s="180"/>
    </row>
    <row r="71" spans="1:41" ht="90" x14ac:dyDescent="0.25">
      <c r="A71" s="169">
        <v>14</v>
      </c>
      <c r="B71" s="171" t="s">
        <v>2994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69" t="s">
        <v>3158</v>
      </c>
      <c r="T71" s="169" t="s">
        <v>3159</v>
      </c>
      <c r="U71" s="169" t="s">
        <v>2005</v>
      </c>
      <c r="V71" s="169">
        <v>1960</v>
      </c>
      <c r="W71" s="169" t="s">
        <v>2837</v>
      </c>
      <c r="X71" s="171" t="s">
        <v>3160</v>
      </c>
      <c r="Y71" s="169">
        <v>120000327</v>
      </c>
      <c r="Z71" s="169" t="s">
        <v>3161</v>
      </c>
      <c r="AA71" s="169">
        <v>6.0789999999999997</v>
      </c>
      <c r="AB71" s="171" t="s">
        <v>3162</v>
      </c>
      <c r="AC71" s="169"/>
      <c r="AD71" s="169">
        <v>2004</v>
      </c>
      <c r="AE71" s="171" t="s">
        <v>3163</v>
      </c>
      <c r="AF71" s="169">
        <v>48</v>
      </c>
      <c r="AG71" s="169"/>
      <c r="AH71" s="169">
        <v>76</v>
      </c>
      <c r="AI71" s="169">
        <f>SUM(AF71:AH71)</f>
        <v>124</v>
      </c>
      <c r="AJ71" s="180"/>
      <c r="AK71" s="180"/>
      <c r="AL71" s="180"/>
      <c r="AM71" s="180"/>
      <c r="AN71" s="180"/>
      <c r="AO71" s="180"/>
    </row>
    <row r="72" spans="1:41" ht="45" x14ac:dyDescent="0.25">
      <c r="A72" s="169"/>
      <c r="B72" s="171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69"/>
      <c r="T72" s="169"/>
      <c r="U72" s="169"/>
      <c r="V72" s="169"/>
      <c r="W72" s="169"/>
      <c r="X72" s="171"/>
      <c r="Y72" s="169">
        <v>200001633</v>
      </c>
      <c r="Z72" s="169" t="s">
        <v>3164</v>
      </c>
      <c r="AA72" s="169">
        <v>0.45</v>
      </c>
      <c r="AB72" s="171" t="s">
        <v>3165</v>
      </c>
      <c r="AC72" s="169"/>
      <c r="AD72" s="169">
        <v>2016</v>
      </c>
      <c r="AE72" s="171" t="s">
        <v>1563</v>
      </c>
      <c r="AF72" s="169">
        <v>3</v>
      </c>
      <c r="AG72" s="169"/>
      <c r="AH72" s="169">
        <v>6</v>
      </c>
      <c r="AI72" s="169">
        <v>9</v>
      </c>
      <c r="AJ72" s="180"/>
      <c r="AK72" s="180"/>
      <c r="AL72" s="180"/>
      <c r="AM72" s="180"/>
      <c r="AN72" s="180"/>
      <c r="AO72" s="180"/>
    </row>
    <row r="73" spans="1:41" ht="30" x14ac:dyDescent="0.25">
      <c r="A73" s="169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69" t="s">
        <v>3166</v>
      </c>
      <c r="T73" s="169" t="s">
        <v>3167</v>
      </c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84"/>
      <c r="AF73" s="184"/>
      <c r="AG73" s="184"/>
      <c r="AH73" s="184"/>
      <c r="AI73" s="184"/>
      <c r="AJ73" s="180"/>
      <c r="AK73" s="180"/>
      <c r="AL73" s="180"/>
      <c r="AM73" s="180"/>
      <c r="AN73" s="180"/>
      <c r="AO73" s="180"/>
    </row>
    <row r="74" spans="1:41" ht="45" x14ac:dyDescent="0.25">
      <c r="A74" s="169">
        <v>15</v>
      </c>
      <c r="B74" s="171" t="s">
        <v>2962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>
        <v>120000329</v>
      </c>
      <c r="N74" s="169" t="s">
        <v>3168</v>
      </c>
      <c r="O74" s="169" t="s">
        <v>3169</v>
      </c>
      <c r="P74" s="169">
        <v>0.442</v>
      </c>
      <c r="Q74" s="169">
        <v>1975</v>
      </c>
      <c r="R74" s="169" t="s">
        <v>2974</v>
      </c>
      <c r="S74" s="169">
        <v>120000187</v>
      </c>
      <c r="T74" s="169" t="s">
        <v>3170</v>
      </c>
      <c r="U74" s="169" t="s">
        <v>2019</v>
      </c>
      <c r="V74" s="169">
        <v>1975</v>
      </c>
      <c r="W74" s="169" t="s">
        <v>2895</v>
      </c>
      <c r="X74" s="169" t="s">
        <v>3171</v>
      </c>
      <c r="Y74" s="169">
        <v>120000344</v>
      </c>
      <c r="Z74" s="169" t="s">
        <v>3172</v>
      </c>
      <c r="AA74" s="169">
        <v>0.76300000000000001</v>
      </c>
      <c r="AB74" s="171" t="s">
        <v>3173</v>
      </c>
      <c r="AC74" s="169"/>
      <c r="AD74" s="169">
        <v>2005</v>
      </c>
      <c r="AE74" s="169" t="s">
        <v>3174</v>
      </c>
      <c r="AF74" s="169">
        <v>21</v>
      </c>
      <c r="AG74" s="169"/>
      <c r="AH74" s="169"/>
      <c r="AI74" s="169">
        <f>SUM(AF74:AH74)</f>
        <v>21</v>
      </c>
      <c r="AJ74" s="169">
        <v>120000331</v>
      </c>
      <c r="AK74" s="169" t="s">
        <v>3175</v>
      </c>
      <c r="AL74" s="169" t="s">
        <v>3176</v>
      </c>
      <c r="AM74" s="169">
        <v>0.23200000000000001</v>
      </c>
      <c r="AN74" s="169">
        <v>2002</v>
      </c>
      <c r="AO74" s="169" t="s">
        <v>3177</v>
      </c>
    </row>
    <row r="75" spans="1:41" ht="45" x14ac:dyDescent="0.25">
      <c r="A75" s="169"/>
      <c r="B75" s="171" t="s">
        <v>2903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>
        <v>120000330</v>
      </c>
      <c r="N75" s="169" t="s">
        <v>3178</v>
      </c>
      <c r="O75" s="169" t="s">
        <v>3179</v>
      </c>
      <c r="P75" s="169">
        <v>0.224</v>
      </c>
      <c r="Q75" s="169">
        <v>1975</v>
      </c>
      <c r="R75" s="169" t="s">
        <v>3180</v>
      </c>
      <c r="S75" s="169">
        <v>120000328</v>
      </c>
      <c r="T75" s="169" t="s">
        <v>3181</v>
      </c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>
        <v>120000332</v>
      </c>
      <c r="AK75" s="169" t="s">
        <v>3182</v>
      </c>
      <c r="AL75" s="169" t="s">
        <v>3183</v>
      </c>
      <c r="AM75" s="169">
        <v>0.23200000000000001</v>
      </c>
      <c r="AN75" s="169">
        <v>2002</v>
      </c>
      <c r="AO75" s="169" t="s">
        <v>3184</v>
      </c>
    </row>
    <row r="76" spans="1:41" ht="90" x14ac:dyDescent="0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>
        <v>120000803</v>
      </c>
      <c r="Z76" s="171" t="s">
        <v>3185</v>
      </c>
      <c r="AA76" s="169">
        <v>0.22</v>
      </c>
      <c r="AB76" s="171" t="s">
        <v>3186</v>
      </c>
      <c r="AC76" s="169"/>
      <c r="AD76" s="169">
        <v>2015</v>
      </c>
      <c r="AE76" s="171" t="s">
        <v>3187</v>
      </c>
      <c r="AF76" s="169">
        <v>0</v>
      </c>
      <c r="AG76" s="169"/>
      <c r="AH76" s="169"/>
      <c r="AI76" s="169">
        <f>SUM(AF76:AH76)</f>
        <v>0</v>
      </c>
      <c r="AJ76" s="169">
        <v>120000333</v>
      </c>
      <c r="AK76" s="169" t="s">
        <v>3188</v>
      </c>
      <c r="AL76" s="169" t="s">
        <v>3189</v>
      </c>
      <c r="AM76" s="169">
        <v>0.23200000000000001</v>
      </c>
      <c r="AN76" s="169">
        <v>2002</v>
      </c>
      <c r="AO76" s="169" t="s">
        <v>3184</v>
      </c>
    </row>
    <row r="77" spans="1:41" ht="45" x14ac:dyDescent="0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>
        <v>120000334</v>
      </c>
      <c r="AK77" s="169" t="s">
        <v>3190</v>
      </c>
      <c r="AL77" s="169" t="s">
        <v>3191</v>
      </c>
      <c r="AM77" s="169">
        <v>0.23200000000000001</v>
      </c>
      <c r="AN77" s="169">
        <v>2002</v>
      </c>
      <c r="AO77" s="169" t="s">
        <v>3184</v>
      </c>
    </row>
    <row r="78" spans="1:41" ht="30" x14ac:dyDescent="0.25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>
        <v>120000336</v>
      </c>
      <c r="AK78" s="169" t="s">
        <v>3192</v>
      </c>
      <c r="AL78" s="169" t="s">
        <v>3193</v>
      </c>
      <c r="AM78" s="169">
        <v>0.217</v>
      </c>
      <c r="AN78" s="169">
        <v>2000</v>
      </c>
      <c r="AO78" s="169" t="s">
        <v>3184</v>
      </c>
    </row>
    <row r="79" spans="1:41" ht="45" x14ac:dyDescent="0.25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>
        <v>120000341</v>
      </c>
      <c r="AK79" s="169" t="s">
        <v>3194</v>
      </c>
      <c r="AL79" s="169" t="s">
        <v>3195</v>
      </c>
      <c r="AM79" s="169">
        <v>0.20599999999999999</v>
      </c>
      <c r="AN79" s="169">
        <v>1975</v>
      </c>
      <c r="AO79" s="169" t="s">
        <v>3196</v>
      </c>
    </row>
    <row r="80" spans="1:41" ht="30" x14ac:dyDescent="0.25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>
        <v>120000337</v>
      </c>
      <c r="AK80" s="169" t="s">
        <v>3197</v>
      </c>
      <c r="AL80" s="169" t="s">
        <v>3198</v>
      </c>
      <c r="AM80" s="169">
        <v>7.4999999999999997E-2</v>
      </c>
      <c r="AN80" s="169">
        <v>1975</v>
      </c>
      <c r="AO80" s="169" t="s">
        <v>3199</v>
      </c>
    </row>
    <row r="81" spans="1:41" ht="30" x14ac:dyDescent="0.2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>
        <v>120000338</v>
      </c>
      <c r="AK81" s="169" t="s">
        <v>3200</v>
      </c>
      <c r="AL81" s="169" t="s">
        <v>3201</v>
      </c>
      <c r="AM81" s="169">
        <v>3.3000000000000002E-2</v>
      </c>
      <c r="AN81" s="169">
        <v>1975</v>
      </c>
      <c r="AO81" s="169" t="s">
        <v>3199</v>
      </c>
    </row>
    <row r="82" spans="1:41" ht="45" x14ac:dyDescent="0.2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>
        <v>120000335</v>
      </c>
      <c r="AK82" s="169" t="s">
        <v>3202</v>
      </c>
      <c r="AL82" s="169" t="s">
        <v>3203</v>
      </c>
      <c r="AM82" s="169">
        <v>7.4999999999999997E-2</v>
      </c>
      <c r="AN82" s="169">
        <v>1975</v>
      </c>
      <c r="AO82" s="169" t="s">
        <v>3204</v>
      </c>
    </row>
    <row r="83" spans="1:41" ht="60" x14ac:dyDescent="0.25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>
        <v>120000342</v>
      </c>
      <c r="AK83" s="169" t="s">
        <v>3205</v>
      </c>
      <c r="AL83" s="169" t="s">
        <v>3206</v>
      </c>
      <c r="AM83" s="169">
        <v>0.111</v>
      </c>
      <c r="AN83" s="169">
        <v>1975</v>
      </c>
      <c r="AO83" s="169" t="s">
        <v>3207</v>
      </c>
    </row>
    <row r="84" spans="1:41" ht="45" x14ac:dyDescent="0.25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>
        <v>120000339</v>
      </c>
      <c r="AK84" s="169" t="s">
        <v>3208</v>
      </c>
      <c r="AL84" s="169" t="s">
        <v>3209</v>
      </c>
      <c r="AM84" s="169">
        <v>5.8999999999999997E-2</v>
      </c>
      <c r="AN84" s="169">
        <v>1975</v>
      </c>
      <c r="AO84" s="169" t="s">
        <v>3199</v>
      </c>
    </row>
    <row r="85" spans="1:41" ht="45" x14ac:dyDescent="0.2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>
        <v>120000340</v>
      </c>
      <c r="AK85" s="169" t="s">
        <v>3210</v>
      </c>
      <c r="AL85" s="169" t="s">
        <v>3211</v>
      </c>
      <c r="AM85" s="169">
        <v>0.22800000000000001</v>
      </c>
      <c r="AN85" s="169">
        <v>1975</v>
      </c>
      <c r="AO85" s="169" t="s">
        <v>3196</v>
      </c>
    </row>
    <row r="86" spans="1:41" ht="30" x14ac:dyDescent="0.2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>
        <v>120000343</v>
      </c>
      <c r="AK86" s="169" t="s">
        <v>3212</v>
      </c>
      <c r="AL86" s="169" t="s">
        <v>3213</v>
      </c>
      <c r="AM86" s="169">
        <v>0.19</v>
      </c>
      <c r="AN86" s="169">
        <v>2010</v>
      </c>
      <c r="AO86" s="169" t="s">
        <v>3214</v>
      </c>
    </row>
    <row r="87" spans="1:41" ht="45" x14ac:dyDescent="0.25">
      <c r="A87" s="169">
        <v>16</v>
      </c>
      <c r="B87" s="171" t="s">
        <v>2890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>
        <v>120000347</v>
      </c>
      <c r="N87" s="169" t="s">
        <v>3215</v>
      </c>
      <c r="O87" s="169" t="s">
        <v>3216</v>
      </c>
      <c r="P87" s="169">
        <v>0.28799999999999998</v>
      </c>
      <c r="Q87" s="169">
        <v>1984</v>
      </c>
      <c r="R87" s="169" t="s">
        <v>2929</v>
      </c>
      <c r="S87" s="169">
        <v>120000188</v>
      </c>
      <c r="T87" s="169" t="s">
        <v>3217</v>
      </c>
      <c r="U87" s="169" t="s">
        <v>2053</v>
      </c>
      <c r="V87" s="169">
        <v>1959</v>
      </c>
      <c r="W87" s="171" t="s">
        <v>2895</v>
      </c>
      <c r="X87" s="169">
        <v>1400</v>
      </c>
      <c r="Y87" s="169">
        <v>120000357</v>
      </c>
      <c r="Z87" s="169" t="s">
        <v>3218</v>
      </c>
      <c r="AA87" s="169">
        <v>0.31</v>
      </c>
      <c r="AB87" s="171" t="s">
        <v>3219</v>
      </c>
      <c r="AC87" s="169">
        <v>0.31</v>
      </c>
      <c r="AD87" s="169">
        <v>1959</v>
      </c>
      <c r="AE87" s="171" t="s">
        <v>1560</v>
      </c>
      <c r="AF87" s="169">
        <v>11</v>
      </c>
      <c r="AG87" s="169"/>
      <c r="AH87" s="169"/>
      <c r="AI87" s="169">
        <f>SUM(AF87:AH87)</f>
        <v>11</v>
      </c>
      <c r="AJ87" s="169">
        <v>120000349</v>
      </c>
      <c r="AK87" s="169" t="s">
        <v>3220</v>
      </c>
      <c r="AL87" s="169" t="s">
        <v>3221</v>
      </c>
      <c r="AM87" s="169">
        <v>5.8000000000000003E-2</v>
      </c>
      <c r="AN87" s="169">
        <v>1959</v>
      </c>
      <c r="AO87" s="169" t="s">
        <v>3207</v>
      </c>
    </row>
    <row r="88" spans="1:41" ht="45" x14ac:dyDescent="0.25">
      <c r="A88" s="169"/>
      <c r="B88" s="171" t="s">
        <v>2890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>
        <v>120000348</v>
      </c>
      <c r="N88" s="169" t="s">
        <v>3222</v>
      </c>
      <c r="O88" s="169" t="s">
        <v>3223</v>
      </c>
      <c r="P88" s="169">
        <v>0.28499999999999998</v>
      </c>
      <c r="Q88" s="169">
        <v>1979</v>
      </c>
      <c r="R88" s="169" t="s">
        <v>2929</v>
      </c>
      <c r="S88" s="169">
        <v>120000345</v>
      </c>
      <c r="T88" s="169" t="s">
        <v>3224</v>
      </c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>
        <v>120000350</v>
      </c>
      <c r="AK88" s="169" t="s">
        <v>3225</v>
      </c>
      <c r="AL88" s="169" t="s">
        <v>3226</v>
      </c>
      <c r="AM88" s="169">
        <v>5.8000000000000003E-2</v>
      </c>
      <c r="AN88" s="169">
        <v>1959</v>
      </c>
      <c r="AO88" s="169" t="s">
        <v>3207</v>
      </c>
    </row>
    <row r="89" spans="1:41" ht="45" x14ac:dyDescent="0.25">
      <c r="A89" s="169"/>
      <c r="B89" s="171" t="s">
        <v>2890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>
        <v>120000346</v>
      </c>
      <c r="N89" s="171" t="s">
        <v>3227</v>
      </c>
      <c r="O89" s="171" t="s">
        <v>3228</v>
      </c>
      <c r="P89" s="169">
        <v>0</v>
      </c>
      <c r="Q89" s="169">
        <v>1971</v>
      </c>
      <c r="R89" s="169" t="s">
        <v>2929</v>
      </c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>
        <v>120000351</v>
      </c>
      <c r="AK89" s="169" t="s">
        <v>3229</v>
      </c>
      <c r="AL89" s="169" t="s">
        <v>3230</v>
      </c>
      <c r="AM89" s="169">
        <v>5.8000000000000003E-2</v>
      </c>
      <c r="AN89" s="169">
        <v>1959</v>
      </c>
      <c r="AO89" s="169" t="s">
        <v>3231</v>
      </c>
    </row>
    <row r="90" spans="1:41" ht="45" x14ac:dyDescent="0.2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>
        <v>120000352</v>
      </c>
      <c r="AK90" s="169" t="s">
        <v>3232</v>
      </c>
      <c r="AL90" s="169" t="s">
        <v>3233</v>
      </c>
      <c r="AM90" s="169">
        <v>5.8000000000000003E-2</v>
      </c>
      <c r="AN90" s="169">
        <v>1959</v>
      </c>
      <c r="AO90" s="169" t="s">
        <v>3231</v>
      </c>
    </row>
    <row r="91" spans="1:41" ht="45" x14ac:dyDescent="0.2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>
        <v>120000353</v>
      </c>
      <c r="AK91" s="169" t="s">
        <v>3234</v>
      </c>
      <c r="AL91" s="169" t="s">
        <v>3235</v>
      </c>
      <c r="AM91" s="169">
        <v>5.8000000000000003E-2</v>
      </c>
      <c r="AN91" s="169">
        <v>1959</v>
      </c>
      <c r="AO91" s="169" t="s">
        <v>3236</v>
      </c>
    </row>
    <row r="92" spans="1:41" ht="45" x14ac:dyDescent="0.2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>
        <v>120000354</v>
      </c>
      <c r="AK92" s="169" t="s">
        <v>3237</v>
      </c>
      <c r="AL92" s="169" t="s">
        <v>3238</v>
      </c>
      <c r="AM92" s="169">
        <v>5.8000000000000003E-2</v>
      </c>
      <c r="AN92" s="169">
        <v>1959</v>
      </c>
      <c r="AO92" s="169" t="s">
        <v>3231</v>
      </c>
    </row>
    <row r="93" spans="1:41" ht="45" x14ac:dyDescent="0.25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>
        <v>120000355</v>
      </c>
      <c r="AK93" s="169" t="s">
        <v>3239</v>
      </c>
      <c r="AL93" s="169" t="s">
        <v>3240</v>
      </c>
      <c r="AM93" s="169">
        <v>5.8000000000000003E-2</v>
      </c>
      <c r="AN93" s="169">
        <v>1959</v>
      </c>
      <c r="AO93" s="169" t="s">
        <v>3231</v>
      </c>
    </row>
    <row r="94" spans="1:41" ht="45" x14ac:dyDescent="0.2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>
        <v>120000356</v>
      </c>
      <c r="AK94" s="169" t="s">
        <v>3241</v>
      </c>
      <c r="AL94" s="169" t="s">
        <v>3242</v>
      </c>
      <c r="AM94" s="169">
        <v>5.8000000000000003E-2</v>
      </c>
      <c r="AN94" s="169">
        <v>1959</v>
      </c>
      <c r="AO94" s="169" t="s">
        <v>3243</v>
      </c>
    </row>
    <row r="95" spans="1:41" ht="75" x14ac:dyDescent="0.25">
      <c r="A95" s="169">
        <v>17</v>
      </c>
      <c r="B95" s="171" t="s">
        <v>2903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>
        <v>120000360</v>
      </c>
      <c r="N95" s="169" t="s">
        <v>3244</v>
      </c>
      <c r="O95" s="169" t="s">
        <v>3245</v>
      </c>
      <c r="P95" s="169">
        <v>0.78800000000000003</v>
      </c>
      <c r="Q95" s="169">
        <v>1986</v>
      </c>
      <c r="R95" s="169" t="s">
        <v>2929</v>
      </c>
      <c r="S95" s="169">
        <v>120000189</v>
      </c>
      <c r="T95" s="169" t="s">
        <v>3246</v>
      </c>
      <c r="U95" s="169" t="s">
        <v>2267</v>
      </c>
      <c r="V95" s="169">
        <v>1988</v>
      </c>
      <c r="W95" s="169" t="s">
        <v>2895</v>
      </c>
      <c r="X95" s="169" t="s">
        <v>3247</v>
      </c>
      <c r="Y95" s="169">
        <v>120000363</v>
      </c>
      <c r="Z95" s="169" t="s">
        <v>3248</v>
      </c>
      <c r="AA95" s="169">
        <v>7.0460000000000003</v>
      </c>
      <c r="AB95" s="171" t="s">
        <v>3249</v>
      </c>
      <c r="AC95" s="169"/>
      <c r="AD95" s="169">
        <v>1988</v>
      </c>
      <c r="AE95" s="169" t="s">
        <v>1563</v>
      </c>
      <c r="AF95" s="169">
        <v>4</v>
      </c>
      <c r="AG95" s="169"/>
      <c r="AH95" s="169">
        <v>107</v>
      </c>
      <c r="AI95" s="169">
        <f>SUM(AF95:AH95)</f>
        <v>111</v>
      </c>
      <c r="AJ95" s="169"/>
      <c r="AK95" s="169"/>
      <c r="AL95" s="169"/>
      <c r="AM95" s="169"/>
      <c r="AN95" s="169"/>
      <c r="AO95" s="169"/>
    </row>
    <row r="96" spans="1:41" ht="60" x14ac:dyDescent="0.25">
      <c r="A96" s="169"/>
      <c r="B96" s="171" t="s">
        <v>2903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>
        <v>120000362</v>
      </c>
      <c r="N96" s="169" t="s">
        <v>3250</v>
      </c>
      <c r="O96" s="169" t="s">
        <v>3251</v>
      </c>
      <c r="P96" s="169">
        <v>0.98699999999999999</v>
      </c>
      <c r="Q96" s="169">
        <v>1975</v>
      </c>
      <c r="R96" s="169" t="s">
        <v>3252</v>
      </c>
      <c r="S96" s="169">
        <v>120000358</v>
      </c>
      <c r="T96" s="169" t="s">
        <v>3253</v>
      </c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</row>
    <row r="97" spans="1:41" ht="45" x14ac:dyDescent="0.25">
      <c r="A97" s="169"/>
      <c r="B97" s="171" t="s">
        <v>2910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>
        <v>120000361</v>
      </c>
      <c r="N97" s="169" t="s">
        <v>3254</v>
      </c>
      <c r="O97" s="169" t="s">
        <v>3255</v>
      </c>
      <c r="P97" s="169">
        <v>0.78800000000000003</v>
      </c>
      <c r="Q97" s="169">
        <v>1987</v>
      </c>
      <c r="R97" s="169" t="s">
        <v>3256</v>
      </c>
      <c r="S97" s="169"/>
      <c r="T97" s="169"/>
      <c r="U97" s="169"/>
      <c r="V97" s="169"/>
      <c r="W97" s="169"/>
      <c r="X97" s="169"/>
      <c r="Y97" s="176" t="s">
        <v>3257</v>
      </c>
      <c r="Z97" s="169" t="s">
        <v>3258</v>
      </c>
      <c r="AA97" s="169"/>
      <c r="AB97" s="171" t="s">
        <v>3259</v>
      </c>
      <c r="AC97" s="169"/>
      <c r="AD97" s="169">
        <v>2011</v>
      </c>
      <c r="AE97" s="169" t="s">
        <v>3260</v>
      </c>
      <c r="AF97" s="169"/>
      <c r="AG97" s="169"/>
      <c r="AH97" s="169">
        <v>41</v>
      </c>
      <c r="AI97" s="169">
        <f>SUM(AF97:AH97)</f>
        <v>41</v>
      </c>
      <c r="AJ97" s="169"/>
      <c r="AK97" s="169"/>
      <c r="AL97" s="169"/>
      <c r="AM97" s="169"/>
      <c r="AN97" s="169"/>
      <c r="AO97" s="169"/>
    </row>
    <row r="98" spans="1:41" ht="30" x14ac:dyDescent="0.25">
      <c r="A98" s="169"/>
      <c r="B98" s="171" t="s">
        <v>2910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>
        <v>120000359</v>
      </c>
      <c r="N98" s="169" t="s">
        <v>3261</v>
      </c>
      <c r="O98" s="169" t="s">
        <v>3262</v>
      </c>
      <c r="P98" s="169">
        <v>0.628</v>
      </c>
      <c r="Q98" s="169">
        <v>1986</v>
      </c>
      <c r="R98" s="169" t="s">
        <v>2929</v>
      </c>
      <c r="S98" s="169"/>
      <c r="T98" s="169"/>
      <c r="U98" s="169"/>
      <c r="V98" s="169"/>
      <c r="W98" s="169"/>
      <c r="X98" s="169"/>
      <c r="Y98" s="176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</row>
    <row r="99" spans="1:41" ht="45" x14ac:dyDescent="0.25">
      <c r="A99" s="169">
        <v>18</v>
      </c>
      <c r="B99" s="171" t="s">
        <v>2890</v>
      </c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>
        <v>120000366</v>
      </c>
      <c r="N99" s="169" t="s">
        <v>3263</v>
      </c>
      <c r="O99" s="169" t="s">
        <v>3264</v>
      </c>
      <c r="P99" s="169">
        <v>1.278</v>
      </c>
      <c r="Q99" s="169">
        <v>1986</v>
      </c>
      <c r="R99" s="169" t="s">
        <v>2929</v>
      </c>
      <c r="S99" s="169">
        <v>120000190</v>
      </c>
      <c r="T99" s="169" t="s">
        <v>3265</v>
      </c>
      <c r="U99" s="169" t="s">
        <v>1914</v>
      </c>
      <c r="V99" s="169">
        <v>1988</v>
      </c>
      <c r="W99" s="169" t="s">
        <v>2895</v>
      </c>
      <c r="X99" s="169" t="s">
        <v>3083</v>
      </c>
      <c r="Y99" s="169">
        <v>120000367</v>
      </c>
      <c r="Z99" s="169" t="s">
        <v>3266</v>
      </c>
      <c r="AA99" s="169">
        <f>1.641+0.044</f>
        <v>1.6850000000000001</v>
      </c>
      <c r="AB99" s="171" t="s">
        <v>3267</v>
      </c>
      <c r="AC99" s="169"/>
      <c r="AD99" s="169" t="s">
        <v>3268</v>
      </c>
      <c r="AE99" s="169" t="s">
        <v>3269</v>
      </c>
      <c r="AF99" s="169"/>
      <c r="AG99" s="169"/>
      <c r="AH99" s="169">
        <v>34</v>
      </c>
      <c r="AI99" s="169">
        <f>SUM(AF99:AH99)</f>
        <v>34</v>
      </c>
      <c r="AJ99" s="169">
        <v>120000368</v>
      </c>
      <c r="AK99" s="169" t="s">
        <v>3270</v>
      </c>
      <c r="AL99" s="169" t="s">
        <v>3271</v>
      </c>
      <c r="AM99" s="169">
        <v>9.8000000000000004E-2</v>
      </c>
      <c r="AN99" s="169">
        <v>1972</v>
      </c>
      <c r="AO99" s="169" t="s">
        <v>3272</v>
      </c>
    </row>
    <row r="100" spans="1:41" ht="45" x14ac:dyDescent="0.25">
      <c r="A100" s="169"/>
      <c r="B100" s="171" t="s">
        <v>2910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>
        <v>120000365</v>
      </c>
      <c r="N100" s="169" t="s">
        <v>3273</v>
      </c>
      <c r="O100" s="169" t="s">
        <v>3274</v>
      </c>
      <c r="P100" s="169">
        <v>0.69799999999999995</v>
      </c>
      <c r="Q100" s="169">
        <v>1986</v>
      </c>
      <c r="R100" s="169" t="s">
        <v>3275</v>
      </c>
      <c r="S100" s="169">
        <v>120000364</v>
      </c>
      <c r="T100" s="169" t="s">
        <v>3276</v>
      </c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>
        <v>120000370</v>
      </c>
      <c r="AK100" s="169" t="s">
        <v>3277</v>
      </c>
      <c r="AL100" s="169" t="s">
        <v>3278</v>
      </c>
      <c r="AM100" s="169">
        <v>9.8000000000000004E-2</v>
      </c>
      <c r="AN100" s="169">
        <v>1972</v>
      </c>
      <c r="AO100" s="169" t="s">
        <v>3272</v>
      </c>
    </row>
    <row r="101" spans="1:41" ht="105" x14ac:dyDescent="0.25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75" t="s">
        <v>3279</v>
      </c>
      <c r="Z101" s="171" t="s">
        <v>3280</v>
      </c>
      <c r="AA101" s="169">
        <v>0.21</v>
      </c>
      <c r="AB101" s="171" t="s">
        <v>3281</v>
      </c>
      <c r="AC101" s="169"/>
      <c r="AD101" s="169">
        <v>2010</v>
      </c>
      <c r="AE101" s="169" t="s">
        <v>3269</v>
      </c>
      <c r="AF101" s="169"/>
      <c r="AG101" s="169"/>
      <c r="AH101" s="169">
        <v>8</v>
      </c>
      <c r="AI101" s="169">
        <f>SUM(AF101:AH101)</f>
        <v>8</v>
      </c>
      <c r="AJ101" s="169">
        <v>120000369</v>
      </c>
      <c r="AK101" s="169" t="s">
        <v>3282</v>
      </c>
      <c r="AL101" s="169" t="s">
        <v>3283</v>
      </c>
      <c r="AM101" s="169">
        <v>0.05</v>
      </c>
      <c r="AN101" s="169">
        <v>1972</v>
      </c>
      <c r="AO101" s="169" t="s">
        <v>3284</v>
      </c>
    </row>
    <row r="102" spans="1:41" ht="60" x14ac:dyDescent="0.25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>
        <v>120000371</v>
      </c>
      <c r="AK102" s="169" t="s">
        <v>3285</v>
      </c>
      <c r="AL102" s="169" t="s">
        <v>3286</v>
      </c>
      <c r="AM102" s="169">
        <v>0.05</v>
      </c>
      <c r="AN102" s="169">
        <v>1972</v>
      </c>
      <c r="AO102" s="169" t="s">
        <v>3287</v>
      </c>
    </row>
    <row r="103" spans="1:41" ht="30" x14ac:dyDescent="0.25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76" t="s">
        <v>3288</v>
      </c>
      <c r="AK103" s="169" t="s">
        <v>3289</v>
      </c>
      <c r="AL103" s="171" t="s">
        <v>3290</v>
      </c>
      <c r="AM103" s="169">
        <v>0.08</v>
      </c>
      <c r="AN103" s="169">
        <v>2009</v>
      </c>
      <c r="AO103" s="171" t="s">
        <v>3291</v>
      </c>
    </row>
    <row r="104" spans="1:41" ht="75" x14ac:dyDescent="0.25">
      <c r="A104" s="169">
        <v>19</v>
      </c>
      <c r="B104" s="171" t="s">
        <v>2890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>
        <v>120000373</v>
      </c>
      <c r="N104" s="169" t="s">
        <v>3292</v>
      </c>
      <c r="O104" s="169" t="s">
        <v>3293</v>
      </c>
      <c r="P104" s="169">
        <v>0.70599999999999996</v>
      </c>
      <c r="Q104" s="169" t="s">
        <v>3294</v>
      </c>
      <c r="R104" s="169" t="s">
        <v>2921</v>
      </c>
      <c r="S104" s="169">
        <v>120000192</v>
      </c>
      <c r="T104" s="169" t="s">
        <v>3295</v>
      </c>
      <c r="U104" s="169" t="s">
        <v>3296</v>
      </c>
      <c r="V104" s="169" t="s">
        <v>3297</v>
      </c>
      <c r="W104" s="169" t="s">
        <v>2819</v>
      </c>
      <c r="X104" s="169" t="s">
        <v>3247</v>
      </c>
      <c r="Y104" s="169">
        <v>120000375</v>
      </c>
      <c r="Z104" s="169" t="s">
        <v>3298</v>
      </c>
      <c r="AA104" s="169">
        <v>1.3520000000000001</v>
      </c>
      <c r="AB104" s="171" t="s">
        <v>3299</v>
      </c>
      <c r="AC104" s="169"/>
      <c r="AD104" s="169" t="s">
        <v>3300</v>
      </c>
      <c r="AE104" s="169" t="s">
        <v>3301</v>
      </c>
      <c r="AF104" s="169"/>
      <c r="AG104" s="169"/>
      <c r="AH104" s="169">
        <v>54</v>
      </c>
      <c r="AI104" s="169">
        <f>SUM(AF104:AH104)</f>
        <v>54</v>
      </c>
      <c r="AJ104" s="169"/>
      <c r="AK104" s="169"/>
      <c r="AL104" s="169"/>
      <c r="AM104" s="169"/>
      <c r="AN104" s="169"/>
      <c r="AO104" s="169"/>
    </row>
    <row r="105" spans="1:41" ht="30" x14ac:dyDescent="0.25">
      <c r="A105" s="169"/>
      <c r="B105" s="171" t="s">
        <v>2910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>
        <v>120000374</v>
      </c>
      <c r="N105" s="169" t="s">
        <v>3302</v>
      </c>
      <c r="O105" s="169" t="s">
        <v>3303</v>
      </c>
      <c r="P105" s="169">
        <v>0.45</v>
      </c>
      <c r="Q105" s="169">
        <v>1984</v>
      </c>
      <c r="R105" s="169" t="s">
        <v>3057</v>
      </c>
      <c r="S105" s="169">
        <v>120000372</v>
      </c>
      <c r="T105" s="169" t="s">
        <v>3304</v>
      </c>
      <c r="U105" s="169"/>
      <c r="V105" s="169"/>
      <c r="W105" s="169"/>
      <c r="X105" s="169"/>
      <c r="Y105" s="169"/>
      <c r="Z105" s="169"/>
      <c r="AA105" s="169"/>
      <c r="AB105" s="171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</row>
    <row r="106" spans="1:41" ht="60" x14ac:dyDescent="0.25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>
        <v>120000148</v>
      </c>
      <c r="T106" s="169" t="s">
        <v>3305</v>
      </c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</row>
    <row r="107" spans="1:41" ht="60" x14ac:dyDescent="0.25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>
        <v>120000147</v>
      </c>
      <c r="T107" s="169" t="s">
        <v>3305</v>
      </c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</row>
    <row r="108" spans="1:41" ht="60" x14ac:dyDescent="0.25">
      <c r="A108" s="169">
        <v>20</v>
      </c>
      <c r="B108" s="171" t="s">
        <v>3306</v>
      </c>
      <c r="C108" s="169">
        <v>120000378</v>
      </c>
      <c r="D108" s="169" t="s">
        <v>3307</v>
      </c>
      <c r="E108" s="169" t="s">
        <v>3308</v>
      </c>
      <c r="F108" s="169">
        <v>0.28000000000000003</v>
      </c>
      <c r="G108" s="169">
        <v>1984</v>
      </c>
      <c r="H108" s="171" t="s">
        <v>1230</v>
      </c>
      <c r="I108" s="169"/>
      <c r="J108" s="169"/>
      <c r="K108" s="169">
        <v>5</v>
      </c>
      <c r="L108" s="169">
        <f>SUM(I108:K108)</f>
        <v>5</v>
      </c>
      <c r="M108" s="169"/>
      <c r="N108" s="169"/>
      <c r="O108" s="169"/>
      <c r="P108" s="169"/>
      <c r="Q108" s="169"/>
      <c r="R108" s="169"/>
      <c r="S108" s="169">
        <v>120000193</v>
      </c>
      <c r="T108" s="169" t="s">
        <v>3309</v>
      </c>
      <c r="U108" s="169" t="s">
        <v>1923</v>
      </c>
      <c r="V108" s="169">
        <v>1961</v>
      </c>
      <c r="W108" s="169" t="s">
        <v>2837</v>
      </c>
      <c r="X108" s="169" t="s">
        <v>3310</v>
      </c>
      <c r="Y108" s="169">
        <v>120000377</v>
      </c>
      <c r="Z108" s="169" t="s">
        <v>3311</v>
      </c>
      <c r="AA108" s="169">
        <v>2.1</v>
      </c>
      <c r="AB108" s="171" t="s">
        <v>3312</v>
      </c>
      <c r="AC108" s="169"/>
      <c r="AD108" s="169">
        <v>1961</v>
      </c>
      <c r="AE108" s="169" t="s">
        <v>3313</v>
      </c>
      <c r="AF108" s="169">
        <v>7</v>
      </c>
      <c r="AG108" s="169"/>
      <c r="AH108" s="169">
        <v>19</v>
      </c>
      <c r="AI108" s="169">
        <f>SUM(AF108:AH108)</f>
        <v>26</v>
      </c>
      <c r="AJ108" s="169"/>
      <c r="AK108" s="169"/>
      <c r="AL108" s="169"/>
      <c r="AM108" s="169"/>
      <c r="AN108" s="169"/>
      <c r="AO108" s="169"/>
    </row>
    <row r="109" spans="1:41" ht="30" x14ac:dyDescent="0.25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>
        <v>120000376</v>
      </c>
      <c r="T109" s="169" t="s">
        <v>3314</v>
      </c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</row>
    <row r="110" spans="1:41" ht="45" x14ac:dyDescent="0.25">
      <c r="A110" s="169">
        <v>21</v>
      </c>
      <c r="B110" s="171" t="s">
        <v>3306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89">
        <v>120000024</v>
      </c>
      <c r="T110" s="169" t="s">
        <v>3315</v>
      </c>
      <c r="U110" s="169" t="s">
        <v>2362</v>
      </c>
      <c r="V110" s="169">
        <v>2007</v>
      </c>
      <c r="W110" s="169" t="s">
        <v>2819</v>
      </c>
      <c r="X110" s="169" t="s">
        <v>3002</v>
      </c>
      <c r="Y110" s="175" t="s">
        <v>3316</v>
      </c>
      <c r="Z110" s="171" t="s">
        <v>3317</v>
      </c>
      <c r="AA110" s="169">
        <v>0.35</v>
      </c>
      <c r="AB110" s="171" t="s">
        <v>3318</v>
      </c>
      <c r="AC110" s="169"/>
      <c r="AD110" s="169">
        <v>2015</v>
      </c>
      <c r="AE110" s="171" t="s">
        <v>3319</v>
      </c>
      <c r="AF110" s="169"/>
      <c r="AG110" s="169"/>
      <c r="AH110" s="169">
        <v>15</v>
      </c>
      <c r="AI110" s="169">
        <f>SUM(AF110:AH110)</f>
        <v>15</v>
      </c>
      <c r="AJ110" s="169"/>
      <c r="AK110" s="169"/>
      <c r="AL110" s="169"/>
      <c r="AM110" s="169"/>
      <c r="AN110" s="169"/>
      <c r="AO110" s="169"/>
    </row>
    <row r="111" spans="1:41" x14ac:dyDescent="0.25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91">
        <v>120000069</v>
      </c>
      <c r="T111" s="191" t="s">
        <v>3320</v>
      </c>
      <c r="U111" s="169"/>
      <c r="V111" s="169"/>
      <c r="W111" s="169"/>
      <c r="X111" s="169"/>
      <c r="Y111" s="175"/>
      <c r="Z111" s="171"/>
      <c r="AA111" s="169"/>
      <c r="AB111" s="171"/>
      <c r="AC111" s="169"/>
      <c r="AD111" s="169"/>
      <c r="AE111" s="171"/>
      <c r="AF111" s="169"/>
      <c r="AG111" s="169"/>
      <c r="AH111" s="169">
        <v>15</v>
      </c>
      <c r="AI111" s="169">
        <f>SUM(AF111:AH111)</f>
        <v>15</v>
      </c>
      <c r="AJ111" s="169"/>
      <c r="AK111" s="169"/>
      <c r="AL111" s="169"/>
      <c r="AM111" s="169"/>
      <c r="AN111" s="169"/>
      <c r="AO111" s="169"/>
    </row>
    <row r="112" spans="1:41" ht="45" x14ac:dyDescent="0.25">
      <c r="A112" s="169"/>
      <c r="B112" s="171" t="s">
        <v>2910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75" t="s">
        <v>3321</v>
      </c>
      <c r="N112" s="171" t="s">
        <v>3322</v>
      </c>
      <c r="O112" s="171" t="s">
        <v>3323</v>
      </c>
      <c r="P112" s="169">
        <v>1.4530000000000001</v>
      </c>
      <c r="Q112" s="169">
        <v>2013</v>
      </c>
      <c r="R112" s="171" t="s">
        <v>3324</v>
      </c>
      <c r="S112" s="191">
        <v>200001751</v>
      </c>
      <c r="T112" s="182" t="s">
        <v>3325</v>
      </c>
      <c r="U112" s="169" t="s">
        <v>1936</v>
      </c>
      <c r="V112" s="169">
        <v>2016</v>
      </c>
      <c r="W112" s="169" t="s">
        <v>2837</v>
      </c>
      <c r="X112" s="169" t="s">
        <v>3171</v>
      </c>
      <c r="Y112" s="169">
        <v>120000379</v>
      </c>
      <c r="Z112" s="169" t="s">
        <v>3326</v>
      </c>
      <c r="AA112" s="169">
        <v>0.60599999999999998</v>
      </c>
      <c r="AB112" s="171" t="s">
        <v>3327</v>
      </c>
      <c r="AC112" s="169"/>
      <c r="AD112" s="169">
        <v>1988</v>
      </c>
      <c r="AE112" s="169" t="s">
        <v>3328</v>
      </c>
      <c r="AF112" s="169">
        <v>15</v>
      </c>
      <c r="AG112" s="169"/>
      <c r="AH112" s="169"/>
      <c r="AI112" s="169">
        <f>SUM(AF112:AH112)</f>
        <v>15</v>
      </c>
      <c r="AJ112" s="169"/>
      <c r="AK112" s="169"/>
      <c r="AL112" s="169"/>
      <c r="AM112" s="169"/>
      <c r="AN112" s="169"/>
      <c r="AO112" s="169"/>
    </row>
    <row r="113" spans="1:41" ht="25.5" x14ac:dyDescent="0.25">
      <c r="A113" s="169"/>
      <c r="B113" s="171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75"/>
      <c r="N113" s="171"/>
      <c r="O113" s="171"/>
      <c r="P113" s="169"/>
      <c r="Q113" s="169"/>
      <c r="R113" s="171"/>
      <c r="S113" s="191">
        <v>200001752</v>
      </c>
      <c r="T113" s="182" t="s">
        <v>3329</v>
      </c>
      <c r="U113" s="169"/>
      <c r="V113" s="169"/>
      <c r="W113" s="169"/>
      <c r="X113" s="169"/>
      <c r="Y113" s="169"/>
      <c r="Z113" s="169"/>
      <c r="AA113" s="169"/>
      <c r="AB113" s="171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</row>
    <row r="114" spans="1:41" ht="45" x14ac:dyDescent="0.25">
      <c r="A114" s="169">
        <v>23</v>
      </c>
      <c r="B114" s="171" t="s">
        <v>2910</v>
      </c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>
        <v>120000194</v>
      </c>
      <c r="T114" s="169" t="s">
        <v>3330</v>
      </c>
      <c r="U114" s="169" t="s">
        <v>3331</v>
      </c>
      <c r="V114" s="169">
        <v>1978</v>
      </c>
      <c r="W114" s="169" t="s">
        <v>3332</v>
      </c>
      <c r="X114" s="169" t="s">
        <v>3333</v>
      </c>
      <c r="Y114" s="169">
        <v>120000388</v>
      </c>
      <c r="Z114" s="169" t="s">
        <v>3334</v>
      </c>
      <c r="AA114" s="169">
        <v>0.31</v>
      </c>
      <c r="AB114" s="171" t="s">
        <v>3335</v>
      </c>
      <c r="AC114" s="169"/>
      <c r="AD114" s="169">
        <v>1978</v>
      </c>
      <c r="AE114" s="169" t="s">
        <v>3336</v>
      </c>
      <c r="AF114" s="169">
        <v>4</v>
      </c>
      <c r="AG114" s="169"/>
      <c r="AH114" s="169"/>
      <c r="AI114" s="169">
        <f>SUM(AF114:AH114)</f>
        <v>4</v>
      </c>
      <c r="AJ114" s="169">
        <v>120000381</v>
      </c>
      <c r="AK114" s="169" t="s">
        <v>3337</v>
      </c>
      <c r="AL114" s="169" t="s">
        <v>3338</v>
      </c>
      <c r="AM114" s="169">
        <v>0.14699999999999999</v>
      </c>
      <c r="AN114" s="169">
        <v>1978</v>
      </c>
      <c r="AO114" s="169" t="s">
        <v>3339</v>
      </c>
    </row>
    <row r="115" spans="1:41" ht="45" x14ac:dyDescent="0.25">
      <c r="A115" s="169"/>
      <c r="B115" s="171" t="s">
        <v>2890</v>
      </c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>
        <v>120000380</v>
      </c>
      <c r="T115" s="169" t="s">
        <v>3340</v>
      </c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>
        <v>120000382</v>
      </c>
      <c r="AK115" s="169" t="s">
        <v>3341</v>
      </c>
      <c r="AL115" s="169" t="s">
        <v>3342</v>
      </c>
      <c r="AM115" s="169">
        <v>0.14699999999999999</v>
      </c>
      <c r="AN115" s="169">
        <v>1978</v>
      </c>
      <c r="AO115" s="169" t="s">
        <v>3343</v>
      </c>
    </row>
    <row r="116" spans="1:41" ht="60" x14ac:dyDescent="0.25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>
        <v>120000383</v>
      </c>
      <c r="AK116" s="169" t="s">
        <v>3344</v>
      </c>
      <c r="AL116" s="169" t="s">
        <v>3345</v>
      </c>
      <c r="AM116" s="169">
        <v>0.14000000000000001</v>
      </c>
      <c r="AN116" s="169">
        <v>1978</v>
      </c>
      <c r="AO116" s="169" t="s">
        <v>3346</v>
      </c>
    </row>
    <row r="117" spans="1:41" ht="60" x14ac:dyDescent="0.25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>
        <v>120000384</v>
      </c>
      <c r="AK117" s="169" t="s">
        <v>3347</v>
      </c>
      <c r="AL117" s="169" t="s">
        <v>3348</v>
      </c>
      <c r="AM117" s="169">
        <v>0.13800000000000001</v>
      </c>
      <c r="AN117" s="169">
        <v>1978</v>
      </c>
      <c r="AO117" s="169" t="s">
        <v>3346</v>
      </c>
    </row>
    <row r="118" spans="1:41" ht="45" x14ac:dyDescent="0.25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>
        <v>120000385</v>
      </c>
      <c r="AK118" s="169" t="s">
        <v>3349</v>
      </c>
      <c r="AL118" s="169" t="s">
        <v>3350</v>
      </c>
      <c r="AM118" s="169">
        <v>7.6999999999999999E-2</v>
      </c>
      <c r="AN118" s="169">
        <v>1978</v>
      </c>
      <c r="AO118" s="169" t="s">
        <v>3346</v>
      </c>
    </row>
    <row r="119" spans="1:41" ht="60" x14ac:dyDescent="0.25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>
        <v>120000386</v>
      </c>
      <c r="AK119" s="169" t="s">
        <v>3351</v>
      </c>
      <c r="AL119" s="169" t="s">
        <v>3352</v>
      </c>
      <c r="AM119" s="169">
        <v>4.2999999999999997E-2</v>
      </c>
      <c r="AN119" s="169">
        <v>1978</v>
      </c>
      <c r="AO119" s="169" t="s">
        <v>3353</v>
      </c>
    </row>
    <row r="120" spans="1:41" ht="60" x14ac:dyDescent="0.25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>
        <v>120000387</v>
      </c>
      <c r="AK120" s="169" t="s">
        <v>3354</v>
      </c>
      <c r="AL120" s="169" t="s">
        <v>3355</v>
      </c>
      <c r="AM120" s="169">
        <v>4.2000000000000003E-2</v>
      </c>
      <c r="AN120" s="169">
        <v>1978</v>
      </c>
      <c r="AO120" s="169" t="s">
        <v>3353</v>
      </c>
    </row>
    <row r="121" spans="1:41" x14ac:dyDescent="0.25">
      <c r="A121" s="169">
        <v>24</v>
      </c>
      <c r="B121" s="171" t="s">
        <v>2957</v>
      </c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9"/>
      <c r="N121" s="169"/>
      <c r="O121" s="169"/>
      <c r="P121" s="169"/>
      <c r="Q121" s="169"/>
      <c r="R121" s="169"/>
      <c r="S121" s="169">
        <v>200001627</v>
      </c>
      <c r="T121" s="171" t="s">
        <v>1962</v>
      </c>
      <c r="U121" s="169" t="s">
        <v>1962</v>
      </c>
      <c r="V121" s="169">
        <v>2015</v>
      </c>
      <c r="W121" s="171" t="s">
        <v>2837</v>
      </c>
      <c r="X121" s="169" t="s">
        <v>3002</v>
      </c>
      <c r="Y121" s="18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89"/>
      <c r="AK121" s="169"/>
      <c r="AL121" s="169"/>
      <c r="AM121" s="169"/>
      <c r="AN121" s="169"/>
      <c r="AO121" s="169"/>
    </row>
    <row r="122" spans="1:41" ht="45" x14ac:dyDescent="0.25">
      <c r="A122" s="16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69">
        <v>200001632</v>
      </c>
      <c r="T122" s="171" t="s">
        <v>3356</v>
      </c>
      <c r="U122" s="169"/>
      <c r="V122" s="169"/>
      <c r="W122" s="169"/>
      <c r="X122" s="169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</row>
    <row r="123" spans="1:41" ht="45" x14ac:dyDescent="0.25">
      <c r="A123" s="169">
        <v>25</v>
      </c>
      <c r="B123" s="171" t="s">
        <v>2910</v>
      </c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9">
        <v>120000391</v>
      </c>
      <c r="N123" s="169" t="s">
        <v>3357</v>
      </c>
      <c r="O123" s="169" t="s">
        <v>3358</v>
      </c>
      <c r="P123" s="169">
        <v>0.24099999999999999</v>
      </c>
      <c r="Q123" s="169">
        <v>1999</v>
      </c>
      <c r="R123" s="169" t="s">
        <v>2929</v>
      </c>
      <c r="S123" s="189">
        <v>120000196</v>
      </c>
      <c r="T123" s="169" t="s">
        <v>3359</v>
      </c>
      <c r="U123" s="169" t="s">
        <v>2139</v>
      </c>
      <c r="V123" s="169">
        <v>1959</v>
      </c>
      <c r="W123" s="171" t="s">
        <v>2895</v>
      </c>
      <c r="X123" s="169" t="s">
        <v>3002</v>
      </c>
      <c r="Y123" s="189">
        <v>120000393</v>
      </c>
      <c r="Z123" s="169" t="s">
        <v>3360</v>
      </c>
      <c r="AA123" s="169">
        <v>0.29599999999999999</v>
      </c>
      <c r="AB123" s="171" t="s">
        <v>3361</v>
      </c>
      <c r="AC123" s="169"/>
      <c r="AD123" s="169">
        <v>1956</v>
      </c>
      <c r="AE123" s="169" t="s">
        <v>3362</v>
      </c>
      <c r="AF123" s="169">
        <v>8</v>
      </c>
      <c r="AG123" s="169"/>
      <c r="AH123" s="169"/>
      <c r="AI123" s="169">
        <f>SUM(AF123:AH123)</f>
        <v>8</v>
      </c>
      <c r="AJ123" s="189">
        <v>120000392</v>
      </c>
      <c r="AK123" s="169" t="s">
        <v>3363</v>
      </c>
      <c r="AL123" s="169" t="s">
        <v>3364</v>
      </c>
      <c r="AM123" s="169">
        <v>9.6000000000000002E-2</v>
      </c>
      <c r="AN123" s="169">
        <v>1958</v>
      </c>
      <c r="AO123" s="169" t="s">
        <v>3346</v>
      </c>
    </row>
    <row r="124" spans="1:41" ht="30" x14ac:dyDescent="0.25">
      <c r="A124" s="169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9">
        <v>120000390</v>
      </c>
      <c r="T124" s="169" t="s">
        <v>3365</v>
      </c>
      <c r="U124" s="169"/>
      <c r="V124" s="169"/>
      <c r="W124" s="169"/>
      <c r="X124" s="169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</row>
    <row r="125" spans="1:41" ht="45" x14ac:dyDescent="0.25">
      <c r="A125" s="169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9"/>
      <c r="T125" s="169" t="s">
        <v>3359</v>
      </c>
      <c r="U125" s="169" t="s">
        <v>2139</v>
      </c>
      <c r="V125" s="169">
        <v>2016</v>
      </c>
      <c r="W125" s="169" t="s">
        <v>2837</v>
      </c>
      <c r="X125" s="169" t="s">
        <v>3002</v>
      </c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</row>
    <row r="126" spans="1:41" ht="60" x14ac:dyDescent="0.25">
      <c r="A126" s="169">
        <v>26</v>
      </c>
      <c r="B126" s="171" t="s">
        <v>2910</v>
      </c>
      <c r="C126" s="189">
        <v>120000395</v>
      </c>
      <c r="D126" s="169" t="s">
        <v>3366</v>
      </c>
      <c r="E126" s="169" t="s">
        <v>3367</v>
      </c>
      <c r="F126" s="169">
        <v>0.36</v>
      </c>
      <c r="G126" s="169">
        <v>1958</v>
      </c>
      <c r="H126" s="171" t="s">
        <v>1230</v>
      </c>
      <c r="I126" s="169"/>
      <c r="J126" s="169"/>
      <c r="K126" s="169">
        <v>7</v>
      </c>
      <c r="L126" s="169">
        <f>SUM(I126:K126)</f>
        <v>7</v>
      </c>
      <c r="M126" s="189">
        <v>120000396</v>
      </c>
      <c r="N126" s="169" t="s">
        <v>3368</v>
      </c>
      <c r="O126" s="169" t="s">
        <v>3369</v>
      </c>
      <c r="P126" s="169">
        <v>5.0000000000000001E-3</v>
      </c>
      <c r="Q126" s="169">
        <v>1958</v>
      </c>
      <c r="R126" s="169" t="s">
        <v>3069</v>
      </c>
      <c r="S126" s="189">
        <v>120000197</v>
      </c>
      <c r="T126" s="169" t="s">
        <v>3370</v>
      </c>
      <c r="U126" s="169" t="s">
        <v>2160</v>
      </c>
      <c r="V126" s="169">
        <v>1993</v>
      </c>
      <c r="W126" s="169" t="s">
        <v>2837</v>
      </c>
      <c r="X126" s="171" t="s">
        <v>2981</v>
      </c>
      <c r="Y126" s="189">
        <v>120000397</v>
      </c>
      <c r="Z126" s="169" t="s">
        <v>3371</v>
      </c>
      <c r="AA126" s="169">
        <v>1.774</v>
      </c>
      <c r="AB126" s="171" t="s">
        <v>3372</v>
      </c>
      <c r="AC126" s="169"/>
      <c r="AD126" s="169">
        <v>1975</v>
      </c>
      <c r="AE126" s="169" t="s">
        <v>3373</v>
      </c>
      <c r="AF126" s="169"/>
      <c r="AG126" s="169"/>
      <c r="AH126" s="169">
        <v>39</v>
      </c>
      <c r="AI126" s="169">
        <f>SUM(AF126:AH126)</f>
        <v>39</v>
      </c>
      <c r="AJ126" s="180"/>
      <c r="AK126" s="180"/>
      <c r="AL126" s="180"/>
      <c r="AM126" s="180"/>
      <c r="AN126" s="180"/>
      <c r="AO126" s="180"/>
    </row>
    <row r="127" spans="1:41" ht="30" x14ac:dyDescent="0.25">
      <c r="A127" s="169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9">
        <v>120000394</v>
      </c>
      <c r="T127" s="169" t="s">
        <v>3374</v>
      </c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80"/>
      <c r="AK127" s="180"/>
      <c r="AL127" s="180"/>
      <c r="AM127" s="180"/>
      <c r="AN127" s="180"/>
      <c r="AO127" s="180"/>
    </row>
    <row r="128" spans="1:41" ht="45" x14ac:dyDescent="0.25">
      <c r="A128" s="169">
        <v>27</v>
      </c>
      <c r="B128" s="171" t="s">
        <v>2903</v>
      </c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9">
        <v>120000399</v>
      </c>
      <c r="N128" s="169" t="s">
        <v>3375</v>
      </c>
      <c r="O128" s="169" t="s">
        <v>3376</v>
      </c>
      <c r="P128" s="169">
        <v>0.111</v>
      </c>
      <c r="Q128" s="169">
        <v>1985</v>
      </c>
      <c r="R128" s="169" t="s">
        <v>3377</v>
      </c>
      <c r="S128" s="189">
        <v>120000198</v>
      </c>
      <c r="T128" s="169" t="s">
        <v>3378</v>
      </c>
      <c r="U128" s="169" t="s">
        <v>2174</v>
      </c>
      <c r="V128" s="169">
        <v>1985</v>
      </c>
      <c r="W128" s="171" t="s">
        <v>2837</v>
      </c>
      <c r="X128" s="169" t="s">
        <v>2981</v>
      </c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9">
        <v>120000400</v>
      </c>
      <c r="AK128" s="169" t="s">
        <v>3379</v>
      </c>
      <c r="AL128" s="169" t="s">
        <v>3380</v>
      </c>
      <c r="AM128" s="169">
        <v>5.6000000000000001E-2</v>
      </c>
      <c r="AN128" s="169">
        <v>1985</v>
      </c>
      <c r="AO128" s="169"/>
    </row>
    <row r="129" spans="1:41" ht="45" x14ac:dyDescent="0.25">
      <c r="A129" s="169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9">
        <v>120000398</v>
      </c>
      <c r="T129" s="169" t="s">
        <v>3381</v>
      </c>
      <c r="U129" s="169"/>
      <c r="V129" s="169"/>
      <c r="W129" s="169"/>
      <c r="X129" s="169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9">
        <v>120000401</v>
      </c>
      <c r="AK129" s="169" t="s">
        <v>3382</v>
      </c>
      <c r="AL129" s="169" t="s">
        <v>3383</v>
      </c>
      <c r="AM129" s="169">
        <v>4.2999999999999997E-2</v>
      </c>
      <c r="AN129" s="169">
        <v>1985</v>
      </c>
      <c r="AO129" s="169"/>
    </row>
    <row r="130" spans="1:41" ht="45" x14ac:dyDescent="0.25">
      <c r="A130" s="169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9">
        <v>120000402</v>
      </c>
      <c r="AK130" s="169" t="s">
        <v>3384</v>
      </c>
      <c r="AL130" s="169" t="s">
        <v>3385</v>
      </c>
      <c r="AM130" s="169">
        <v>1.0999999999999999E-2</v>
      </c>
      <c r="AN130" s="169">
        <v>1985</v>
      </c>
      <c r="AO130" s="169"/>
    </row>
    <row r="131" spans="1:41" ht="45" x14ac:dyDescent="0.25">
      <c r="A131" s="169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9">
        <v>120000403</v>
      </c>
      <c r="AK131" s="169" t="s">
        <v>3386</v>
      </c>
      <c r="AL131" s="169" t="s">
        <v>3387</v>
      </c>
      <c r="AM131" s="169">
        <v>1.4E-2</v>
      </c>
      <c r="AN131" s="169">
        <v>1985</v>
      </c>
      <c r="AO131" s="169"/>
    </row>
    <row r="132" spans="1:41" ht="45" x14ac:dyDescent="0.25">
      <c r="A132" s="169">
        <v>28</v>
      </c>
      <c r="B132" s="171" t="s">
        <v>2957</v>
      </c>
      <c r="C132" s="189">
        <v>120000405</v>
      </c>
      <c r="D132" s="169" t="s">
        <v>3388</v>
      </c>
      <c r="E132" s="169" t="s">
        <v>3389</v>
      </c>
      <c r="F132" s="169">
        <v>0.23</v>
      </c>
      <c r="G132" s="169">
        <v>1974</v>
      </c>
      <c r="H132" s="171" t="s">
        <v>1230</v>
      </c>
      <c r="I132" s="169"/>
      <c r="J132" s="169"/>
      <c r="K132" s="169">
        <v>5</v>
      </c>
      <c r="L132" s="169">
        <f>SUM(I132:K132)</f>
        <v>5</v>
      </c>
      <c r="M132" s="169">
        <v>120000407</v>
      </c>
      <c r="N132" s="169" t="s">
        <v>3390</v>
      </c>
      <c r="O132" s="169" t="s">
        <v>3391</v>
      </c>
      <c r="P132" s="169">
        <v>4.8000000000000001E-2</v>
      </c>
      <c r="Q132" s="169">
        <v>1974</v>
      </c>
      <c r="R132" s="169" t="s">
        <v>3057</v>
      </c>
      <c r="S132" s="169">
        <v>120000199</v>
      </c>
      <c r="T132" s="169" t="s">
        <v>3392</v>
      </c>
      <c r="U132" s="169" t="s">
        <v>1834</v>
      </c>
      <c r="V132" s="169">
        <v>1975</v>
      </c>
      <c r="W132" s="169" t="s">
        <v>2895</v>
      </c>
      <c r="X132" s="169" t="s">
        <v>3393</v>
      </c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</row>
    <row r="133" spans="1:41" ht="30" x14ac:dyDescent="0.25">
      <c r="A133" s="169"/>
      <c r="B133" s="180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>
        <v>120000404</v>
      </c>
      <c r="T133" s="169" t="s">
        <v>3394</v>
      </c>
      <c r="U133" s="169" t="s">
        <v>1243</v>
      </c>
      <c r="V133" s="169" t="s">
        <v>1243</v>
      </c>
      <c r="W133" s="169" t="s">
        <v>1243</v>
      </c>
      <c r="X133" s="169" t="s">
        <v>1243</v>
      </c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</row>
    <row r="134" spans="1:41" ht="30" x14ac:dyDescent="0.25">
      <c r="A134" s="169"/>
      <c r="B134" s="171" t="s">
        <v>2957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>
        <v>120000406</v>
      </c>
      <c r="N134" s="169" t="s">
        <v>3395</v>
      </c>
      <c r="O134" s="169" t="s">
        <v>3396</v>
      </c>
      <c r="P134" s="169">
        <v>0.307</v>
      </c>
      <c r="Q134" s="169">
        <v>1984</v>
      </c>
      <c r="R134" s="169" t="s">
        <v>3019</v>
      </c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</row>
    <row r="135" spans="1:41" ht="45" x14ac:dyDescent="0.25">
      <c r="A135" s="169">
        <v>29</v>
      </c>
      <c r="B135" s="171" t="s">
        <v>2994</v>
      </c>
      <c r="C135" s="169" t="s">
        <v>3397</v>
      </c>
      <c r="D135" s="189" t="s">
        <v>3398</v>
      </c>
      <c r="E135" s="169" t="s">
        <v>3399</v>
      </c>
      <c r="F135" s="169">
        <v>1.4650000000000001</v>
      </c>
      <c r="G135" s="169">
        <v>1986</v>
      </c>
      <c r="H135" s="171" t="s">
        <v>3400</v>
      </c>
      <c r="I135" s="169">
        <v>13</v>
      </c>
      <c r="J135" s="169"/>
      <c r="K135" s="169">
        <v>18</v>
      </c>
      <c r="L135" s="169">
        <f>SUM(I135:K135)</f>
        <v>31</v>
      </c>
      <c r="M135" s="180"/>
      <c r="N135" s="180"/>
      <c r="O135" s="180"/>
      <c r="P135" s="180"/>
      <c r="Q135" s="180"/>
      <c r="R135" s="180"/>
      <c r="S135" s="176" t="s">
        <v>3401</v>
      </c>
      <c r="T135" s="189" t="s">
        <v>3402</v>
      </c>
      <c r="U135" s="169" t="s">
        <v>1815</v>
      </c>
      <c r="V135" s="169">
        <v>1972</v>
      </c>
      <c r="W135" s="169" t="s">
        <v>2837</v>
      </c>
      <c r="X135" s="169" t="s">
        <v>3310</v>
      </c>
      <c r="Y135" s="192" t="s">
        <v>3403</v>
      </c>
      <c r="Z135" s="169" t="s">
        <v>3404</v>
      </c>
      <c r="AA135" s="169">
        <v>0.63400000000000001</v>
      </c>
      <c r="AB135" s="171" t="s">
        <v>3405</v>
      </c>
      <c r="AC135" s="169"/>
      <c r="AD135" s="169">
        <v>2009</v>
      </c>
      <c r="AE135" s="169" t="s">
        <v>649</v>
      </c>
      <c r="AF135" s="169"/>
      <c r="AG135" s="169"/>
      <c r="AH135" s="169">
        <v>17</v>
      </c>
      <c r="AI135" s="169">
        <f>SUM(AF135:AH135)</f>
        <v>17</v>
      </c>
      <c r="AJ135" s="176" t="s">
        <v>3406</v>
      </c>
      <c r="AK135" s="189" t="s">
        <v>3407</v>
      </c>
      <c r="AL135" s="169" t="s">
        <v>3408</v>
      </c>
      <c r="AM135" s="169">
        <v>0.221</v>
      </c>
      <c r="AN135" s="169">
        <v>2007</v>
      </c>
      <c r="AO135" s="169" t="s">
        <v>3409</v>
      </c>
    </row>
    <row r="136" spans="1:41" ht="30" x14ac:dyDescent="0.25">
      <c r="A136" s="169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76" t="s">
        <v>3410</v>
      </c>
      <c r="T136" s="189" t="s">
        <v>3411</v>
      </c>
      <c r="U136" s="169" t="s">
        <v>1243</v>
      </c>
      <c r="V136" s="169" t="s">
        <v>1243</v>
      </c>
      <c r="W136" s="169" t="s">
        <v>1243</v>
      </c>
      <c r="X136" s="169" t="s">
        <v>1243</v>
      </c>
      <c r="Y136" s="192"/>
      <c r="Z136" s="173"/>
      <c r="AA136" s="173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</row>
    <row r="137" spans="1:41" ht="75" x14ac:dyDescent="0.25">
      <c r="A137" s="169">
        <v>30</v>
      </c>
      <c r="B137" s="171" t="s">
        <v>3412</v>
      </c>
      <c r="C137" s="169">
        <v>120000415</v>
      </c>
      <c r="D137" s="169" t="s">
        <v>3413</v>
      </c>
      <c r="E137" s="169" t="s">
        <v>3414</v>
      </c>
      <c r="F137" s="169">
        <v>8.1000000000000003E-2</v>
      </c>
      <c r="G137" s="169">
        <v>1970</v>
      </c>
      <c r="H137" s="169" t="s">
        <v>2977</v>
      </c>
      <c r="I137" s="169">
        <v>1</v>
      </c>
      <c r="J137" s="169"/>
      <c r="K137" s="169"/>
      <c r="L137" s="169">
        <f>SUM(I137:K137)</f>
        <v>1</v>
      </c>
      <c r="M137" s="189">
        <v>120000414</v>
      </c>
      <c r="N137" s="179" t="s">
        <v>3415</v>
      </c>
      <c r="O137" s="169" t="s">
        <v>3416</v>
      </c>
      <c r="P137" s="169">
        <v>4.0000000000000001E-3</v>
      </c>
      <c r="Q137" s="169">
        <v>1979</v>
      </c>
      <c r="R137" s="169" t="s">
        <v>2929</v>
      </c>
      <c r="S137" s="189">
        <v>120000201</v>
      </c>
      <c r="T137" s="179" t="s">
        <v>3417</v>
      </c>
      <c r="U137" s="169" t="s">
        <v>1801</v>
      </c>
      <c r="V137" s="169">
        <v>1986</v>
      </c>
      <c r="W137" s="169" t="s">
        <v>2837</v>
      </c>
      <c r="X137" s="169" t="s">
        <v>2981</v>
      </c>
      <c r="Y137" s="169">
        <v>120000755</v>
      </c>
      <c r="Z137" s="169" t="s">
        <v>3418</v>
      </c>
      <c r="AA137" s="169">
        <v>0.6</v>
      </c>
      <c r="AB137" s="171" t="s">
        <v>3419</v>
      </c>
      <c r="AC137" s="169">
        <v>0.6</v>
      </c>
      <c r="AD137" s="169">
        <v>2013</v>
      </c>
      <c r="AE137" s="171" t="s">
        <v>1560</v>
      </c>
      <c r="AF137" s="169"/>
      <c r="AG137" s="169"/>
      <c r="AH137" s="169">
        <v>32</v>
      </c>
      <c r="AI137" s="169">
        <f>SUM(AF137:AH137)</f>
        <v>32</v>
      </c>
      <c r="AJ137" s="180"/>
      <c r="AK137" s="180"/>
      <c r="AL137" s="180"/>
      <c r="AM137" s="180"/>
      <c r="AN137" s="180"/>
      <c r="AO137" s="180"/>
    </row>
    <row r="138" spans="1:41" ht="25.5" x14ac:dyDescent="0.25">
      <c r="A138" s="169"/>
      <c r="B138" s="180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89">
        <v>120000413</v>
      </c>
      <c r="T138" s="179" t="s">
        <v>3420</v>
      </c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80"/>
      <c r="AK138" s="180"/>
      <c r="AL138" s="180"/>
      <c r="AM138" s="180"/>
      <c r="AN138" s="180"/>
      <c r="AO138" s="180"/>
    </row>
    <row r="139" spans="1:41" ht="75" x14ac:dyDescent="0.25">
      <c r="A139" s="169">
        <v>31</v>
      </c>
      <c r="B139" s="171" t="s">
        <v>2957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73">
        <v>120000419</v>
      </c>
      <c r="N139" s="173" t="s">
        <v>3421</v>
      </c>
      <c r="O139" s="173" t="s">
        <v>3422</v>
      </c>
      <c r="P139" s="169">
        <v>0.53300000000000003</v>
      </c>
      <c r="Q139" s="173">
        <v>2012</v>
      </c>
      <c r="R139" s="171" t="s">
        <v>3324</v>
      </c>
      <c r="S139" s="169">
        <v>120000202</v>
      </c>
      <c r="T139" s="169" t="s">
        <v>3423</v>
      </c>
      <c r="U139" s="173" t="s">
        <v>1681</v>
      </c>
      <c r="V139" s="173">
        <v>1983</v>
      </c>
      <c r="W139" s="173" t="s">
        <v>2895</v>
      </c>
      <c r="X139" s="169" t="s">
        <v>3424</v>
      </c>
      <c r="Y139" s="169">
        <v>120000418</v>
      </c>
      <c r="Z139" s="169" t="s">
        <v>3425</v>
      </c>
      <c r="AA139" s="169">
        <v>2.996</v>
      </c>
      <c r="AB139" s="171" t="s">
        <v>3426</v>
      </c>
      <c r="AC139" s="169"/>
      <c r="AD139" s="169">
        <v>1968</v>
      </c>
      <c r="AE139" s="169" t="s">
        <v>3427</v>
      </c>
      <c r="AF139" s="169">
        <v>42</v>
      </c>
      <c r="AG139" s="169">
        <v>5</v>
      </c>
      <c r="AH139" s="169"/>
      <c r="AI139" s="169">
        <f>SUM(AF139:AH139)</f>
        <v>47</v>
      </c>
      <c r="AJ139" s="169">
        <v>120000421</v>
      </c>
      <c r="AK139" s="169" t="s">
        <v>3428</v>
      </c>
      <c r="AL139" s="169" t="s">
        <v>3429</v>
      </c>
      <c r="AM139" s="169">
        <v>0.14599999999999999</v>
      </c>
      <c r="AN139" s="169">
        <v>1979</v>
      </c>
      <c r="AO139" s="169" t="s">
        <v>3430</v>
      </c>
    </row>
    <row r="140" spans="1:41" ht="45" x14ac:dyDescent="0.25">
      <c r="A140" s="169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73"/>
      <c r="N140" s="173"/>
      <c r="O140" s="173"/>
      <c r="P140" s="169"/>
      <c r="Q140" s="173"/>
      <c r="R140" s="171"/>
      <c r="S140" s="169">
        <v>120000417</v>
      </c>
      <c r="T140" s="169" t="s">
        <v>3431</v>
      </c>
      <c r="U140" s="173"/>
      <c r="V140" s="173"/>
      <c r="W140" s="173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 t="s">
        <v>3429</v>
      </c>
      <c r="AM140" s="169">
        <v>0.14599999999999999</v>
      </c>
      <c r="AN140" s="169">
        <v>1979</v>
      </c>
      <c r="AO140" s="169" t="s">
        <v>3430</v>
      </c>
    </row>
    <row r="141" spans="1:41" ht="75" x14ac:dyDescent="0.25">
      <c r="A141" s="169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75" t="s">
        <v>3432</v>
      </c>
      <c r="Z141" s="171" t="s">
        <v>3433</v>
      </c>
      <c r="AA141" s="169">
        <v>0.1</v>
      </c>
      <c r="AB141" s="171" t="s">
        <v>3434</v>
      </c>
      <c r="AC141" s="169">
        <v>0.1</v>
      </c>
      <c r="AD141" s="169">
        <v>2015</v>
      </c>
      <c r="AE141" s="171" t="s">
        <v>1560</v>
      </c>
      <c r="AF141" s="169">
        <v>0</v>
      </c>
      <c r="AG141" s="169">
        <v>0</v>
      </c>
      <c r="AH141" s="169">
        <v>8</v>
      </c>
      <c r="AI141" s="169">
        <f>SUM(AF141:AH141)</f>
        <v>8</v>
      </c>
      <c r="AJ141" s="169"/>
      <c r="AK141" s="169"/>
      <c r="AL141" s="169"/>
      <c r="AM141" s="169"/>
      <c r="AN141" s="169"/>
      <c r="AO141" s="169"/>
    </row>
    <row r="142" spans="1:41" ht="60" x14ac:dyDescent="0.25">
      <c r="A142" s="169">
        <v>32</v>
      </c>
      <c r="B142" s="171" t="s">
        <v>2962</v>
      </c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9"/>
      <c r="N142" s="169"/>
      <c r="O142" s="169"/>
      <c r="P142" s="169"/>
      <c r="Q142" s="169"/>
      <c r="R142" s="169"/>
      <c r="S142" s="189">
        <v>120000203</v>
      </c>
      <c r="T142" s="169" t="s">
        <v>3435</v>
      </c>
      <c r="U142" s="169" t="s">
        <v>2066</v>
      </c>
      <c r="V142" s="169">
        <v>1979</v>
      </c>
      <c r="W142" s="169" t="s">
        <v>2895</v>
      </c>
      <c r="X142" s="169" t="s">
        <v>3436</v>
      </c>
      <c r="Y142" s="189">
        <v>120000427</v>
      </c>
      <c r="Z142" s="169" t="s">
        <v>3437</v>
      </c>
      <c r="AA142" s="169">
        <v>1.179</v>
      </c>
      <c r="AB142" s="171" t="s">
        <v>3438</v>
      </c>
      <c r="AC142" s="169">
        <v>1.179</v>
      </c>
      <c r="AD142" s="169">
        <v>1979</v>
      </c>
      <c r="AE142" s="171" t="s">
        <v>1560</v>
      </c>
      <c r="AF142" s="169">
        <v>0</v>
      </c>
      <c r="AG142" s="169">
        <v>0</v>
      </c>
      <c r="AH142" s="169">
        <v>47</v>
      </c>
      <c r="AI142" s="169">
        <f>SUM(AF142:AH142)</f>
        <v>47</v>
      </c>
      <c r="AJ142" s="189">
        <v>120000425</v>
      </c>
      <c r="AK142" s="169" t="s">
        <v>3439</v>
      </c>
      <c r="AL142" s="169" t="s">
        <v>3440</v>
      </c>
      <c r="AM142" s="169">
        <v>0.26200000000000001</v>
      </c>
      <c r="AN142" s="169">
        <v>1979</v>
      </c>
      <c r="AO142" s="169" t="s">
        <v>3441</v>
      </c>
    </row>
    <row r="143" spans="1:41" ht="45" x14ac:dyDescent="0.25">
      <c r="A143" s="169"/>
      <c r="B143" s="171" t="s">
        <v>3412</v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9">
        <v>120000422</v>
      </c>
      <c r="T143" s="169" t="s">
        <v>3442</v>
      </c>
      <c r="U143" s="169"/>
      <c r="V143" s="170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89">
        <v>120000423</v>
      </c>
      <c r="AK143" s="169" t="s">
        <v>3443</v>
      </c>
      <c r="AL143" s="169" t="s">
        <v>3444</v>
      </c>
      <c r="AM143" s="169">
        <v>0.158</v>
      </c>
      <c r="AN143" s="169">
        <v>1979</v>
      </c>
      <c r="AO143" s="169" t="s">
        <v>2893</v>
      </c>
    </row>
    <row r="144" spans="1:41" ht="45" x14ac:dyDescent="0.25">
      <c r="A144" s="169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9">
        <v>120000424</v>
      </c>
      <c r="AK144" s="169" t="s">
        <v>3445</v>
      </c>
      <c r="AL144" s="169"/>
      <c r="AM144" s="169">
        <v>0.18</v>
      </c>
      <c r="AN144" s="169">
        <v>1979</v>
      </c>
      <c r="AO144" s="169" t="s">
        <v>2893</v>
      </c>
    </row>
    <row r="145" spans="1:41" ht="30" x14ac:dyDescent="0.25">
      <c r="A145" s="169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9">
        <v>120000426</v>
      </c>
      <c r="AK145" s="169" t="s">
        <v>3446</v>
      </c>
      <c r="AL145" s="169" t="s">
        <v>3447</v>
      </c>
      <c r="AM145" s="169">
        <v>0.26</v>
      </c>
      <c r="AN145" s="169">
        <v>1979</v>
      </c>
      <c r="AO145" s="169" t="s">
        <v>3448</v>
      </c>
    </row>
    <row r="146" spans="1:41" ht="75" x14ac:dyDescent="0.25">
      <c r="A146" s="169">
        <v>33</v>
      </c>
      <c r="B146" s="171" t="s">
        <v>3412</v>
      </c>
      <c r="C146" s="169" t="s">
        <v>3449</v>
      </c>
      <c r="D146" s="169" t="s">
        <v>3450</v>
      </c>
      <c r="E146" s="169" t="s">
        <v>3451</v>
      </c>
      <c r="F146" s="169">
        <v>1.054</v>
      </c>
      <c r="G146" s="169">
        <v>1970</v>
      </c>
      <c r="H146" s="171" t="s">
        <v>3452</v>
      </c>
      <c r="I146" s="169">
        <v>2</v>
      </c>
      <c r="J146" s="169"/>
      <c r="K146" s="169">
        <v>23</v>
      </c>
      <c r="L146" s="169">
        <f t="shared" ref="L146:L152" si="0">SUM(I146:K146)</f>
        <v>25</v>
      </c>
      <c r="M146" s="176" t="s">
        <v>3453</v>
      </c>
      <c r="N146" s="169" t="s">
        <v>3454</v>
      </c>
      <c r="O146" s="169" t="s">
        <v>3455</v>
      </c>
      <c r="P146" s="169">
        <v>2.1000000000000001E-2</v>
      </c>
      <c r="Q146" s="169">
        <v>2001</v>
      </c>
      <c r="R146" s="169" t="s">
        <v>3456</v>
      </c>
      <c r="S146" s="176" t="s">
        <v>3457</v>
      </c>
      <c r="T146" s="169" t="s">
        <v>3458</v>
      </c>
      <c r="U146" s="169" t="s">
        <v>1738</v>
      </c>
      <c r="V146" s="169">
        <v>2000</v>
      </c>
      <c r="W146" s="169" t="s">
        <v>2895</v>
      </c>
      <c r="X146" s="171" t="s">
        <v>2981</v>
      </c>
      <c r="Y146" s="175" t="s">
        <v>3459</v>
      </c>
      <c r="Z146" s="169" t="s">
        <v>3460</v>
      </c>
      <c r="AA146" s="169">
        <v>1.097</v>
      </c>
      <c r="AB146" s="171" t="s">
        <v>3461</v>
      </c>
      <c r="AC146" s="169">
        <v>0.872</v>
      </c>
      <c r="AD146" s="169" t="s">
        <v>3462</v>
      </c>
      <c r="AE146" s="171" t="s">
        <v>1560</v>
      </c>
      <c r="AF146" s="169">
        <v>0</v>
      </c>
      <c r="AG146" s="169">
        <v>0</v>
      </c>
      <c r="AH146" s="169">
        <v>33</v>
      </c>
      <c r="AI146" s="169">
        <f>SUM(AF146:AH146)</f>
        <v>33</v>
      </c>
      <c r="AJ146" s="180"/>
      <c r="AK146" s="180"/>
      <c r="AL146" s="180"/>
      <c r="AM146" s="180"/>
      <c r="AN146" s="180"/>
      <c r="AO146" s="180"/>
    </row>
    <row r="147" spans="1:41" ht="75" x14ac:dyDescent="0.25">
      <c r="A147" s="169"/>
      <c r="B147" s="171" t="s">
        <v>3412</v>
      </c>
      <c r="C147" s="169" t="s">
        <v>3463</v>
      </c>
      <c r="D147" s="169" t="s">
        <v>3464</v>
      </c>
      <c r="E147" s="169" t="s">
        <v>3465</v>
      </c>
      <c r="F147" s="169">
        <v>0.435</v>
      </c>
      <c r="G147" s="169">
        <v>1970</v>
      </c>
      <c r="H147" s="171" t="s">
        <v>3452</v>
      </c>
      <c r="I147" s="169">
        <v>9</v>
      </c>
      <c r="J147" s="169"/>
      <c r="K147" s="169"/>
      <c r="L147" s="169">
        <f t="shared" si="0"/>
        <v>9</v>
      </c>
      <c r="M147" s="189">
        <v>120000440</v>
      </c>
      <c r="N147" s="169" t="s">
        <v>3466</v>
      </c>
      <c r="O147" s="169" t="s">
        <v>3467</v>
      </c>
      <c r="P147" s="169">
        <v>1.7999999999999999E-2</v>
      </c>
      <c r="Q147" s="169">
        <v>2001</v>
      </c>
      <c r="R147" s="169" t="s">
        <v>3468</v>
      </c>
      <c r="S147" s="176" t="s">
        <v>3469</v>
      </c>
      <c r="T147" s="183" t="s">
        <v>3470</v>
      </c>
      <c r="U147" s="169" t="s">
        <v>1243</v>
      </c>
      <c r="V147" s="169" t="s">
        <v>1243</v>
      </c>
      <c r="W147" s="169" t="s">
        <v>1243</v>
      </c>
      <c r="X147" s="169" t="s">
        <v>1243</v>
      </c>
      <c r="Y147" s="176"/>
      <c r="Z147" s="169"/>
      <c r="AA147" s="169"/>
      <c r="AB147" s="169"/>
      <c r="AC147" s="169"/>
      <c r="AD147" s="169"/>
      <c r="AE147" s="171"/>
      <c r="AF147" s="169"/>
      <c r="AG147" s="169"/>
      <c r="AH147" s="169"/>
      <c r="AI147" s="169"/>
      <c r="AJ147" s="180"/>
      <c r="AK147" s="180"/>
      <c r="AL147" s="180"/>
      <c r="AM147" s="180"/>
      <c r="AN147" s="180"/>
      <c r="AO147" s="180"/>
    </row>
    <row r="148" spans="1:41" ht="75" x14ac:dyDescent="0.25">
      <c r="A148" s="169"/>
      <c r="B148" s="171" t="s">
        <v>3412</v>
      </c>
      <c r="C148" s="169" t="s">
        <v>3471</v>
      </c>
      <c r="D148" s="169" t="s">
        <v>3472</v>
      </c>
      <c r="E148" s="169" t="s">
        <v>3473</v>
      </c>
      <c r="F148" s="169">
        <v>0.73599999999999999</v>
      </c>
      <c r="G148" s="169">
        <v>1999</v>
      </c>
      <c r="H148" s="171" t="s">
        <v>3452</v>
      </c>
      <c r="I148" s="169"/>
      <c r="J148" s="169"/>
      <c r="K148" s="169">
        <v>15</v>
      </c>
      <c r="L148" s="169">
        <f t="shared" si="0"/>
        <v>15</v>
      </c>
      <c r="M148" s="189">
        <v>120000436</v>
      </c>
      <c r="N148" s="169" t="s">
        <v>3474</v>
      </c>
      <c r="O148" s="169" t="s">
        <v>3475</v>
      </c>
      <c r="P148" s="169">
        <v>0.25700000000000001</v>
      </c>
      <c r="Q148" s="169">
        <v>2015</v>
      </c>
      <c r="R148" s="169" t="s">
        <v>3476</v>
      </c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</row>
    <row r="149" spans="1:41" ht="60" x14ac:dyDescent="0.25">
      <c r="A149" s="169"/>
      <c r="B149" s="171" t="s">
        <v>3412</v>
      </c>
      <c r="C149" s="169">
        <v>120000432</v>
      </c>
      <c r="D149" s="169" t="s">
        <v>3477</v>
      </c>
      <c r="E149" s="169" t="s">
        <v>3478</v>
      </c>
      <c r="F149" s="169">
        <v>8.5999999999999993E-2</v>
      </c>
      <c r="G149" s="169">
        <v>2001</v>
      </c>
      <c r="H149" s="171" t="s">
        <v>27</v>
      </c>
      <c r="I149" s="169">
        <v>3</v>
      </c>
      <c r="J149" s="169"/>
      <c r="K149" s="169"/>
      <c r="L149" s="169">
        <f t="shared" si="0"/>
        <v>3</v>
      </c>
      <c r="M149" s="176" t="s">
        <v>3479</v>
      </c>
      <c r="N149" s="169" t="s">
        <v>3480</v>
      </c>
      <c r="O149" s="169" t="s">
        <v>3481</v>
      </c>
      <c r="P149" s="169">
        <v>6.4000000000000001E-2</v>
      </c>
      <c r="Q149" s="169">
        <v>2001</v>
      </c>
      <c r="R149" s="169" t="s">
        <v>3049</v>
      </c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</row>
    <row r="150" spans="1:41" ht="75" x14ac:dyDescent="0.25">
      <c r="A150" s="169"/>
      <c r="B150" s="171" t="s">
        <v>3482</v>
      </c>
      <c r="C150" s="189">
        <v>120000433</v>
      </c>
      <c r="D150" s="169" t="s">
        <v>3483</v>
      </c>
      <c r="E150" s="169" t="s">
        <v>3484</v>
      </c>
      <c r="F150" s="169">
        <v>0.72</v>
      </c>
      <c r="G150" s="169">
        <v>2001</v>
      </c>
      <c r="H150" s="171" t="s">
        <v>3485</v>
      </c>
      <c r="I150" s="169">
        <v>2</v>
      </c>
      <c r="J150" s="169"/>
      <c r="K150" s="169">
        <v>15</v>
      </c>
      <c r="L150" s="169">
        <f t="shared" si="0"/>
        <v>17</v>
      </c>
      <c r="M150" s="189">
        <v>120000438</v>
      </c>
      <c r="N150" s="169" t="s">
        <v>3486</v>
      </c>
      <c r="O150" s="169" t="s">
        <v>3487</v>
      </c>
      <c r="P150" s="169">
        <v>6.0999999999999999E-2</v>
      </c>
      <c r="Q150" s="169">
        <v>2001</v>
      </c>
      <c r="R150" s="169" t="s">
        <v>3456</v>
      </c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</row>
    <row r="151" spans="1:41" ht="75" x14ac:dyDescent="0.25">
      <c r="A151" s="169"/>
      <c r="B151" s="171" t="s">
        <v>3482</v>
      </c>
      <c r="C151" s="189">
        <v>120000434</v>
      </c>
      <c r="D151" s="169" t="s">
        <v>3488</v>
      </c>
      <c r="E151" s="169" t="s">
        <v>3489</v>
      </c>
      <c r="F151" s="169">
        <v>0.159</v>
      </c>
      <c r="G151" s="169">
        <v>2001</v>
      </c>
      <c r="H151" s="169" t="s">
        <v>2977</v>
      </c>
      <c r="I151" s="169">
        <v>4</v>
      </c>
      <c r="J151" s="169"/>
      <c r="K151" s="169"/>
      <c r="L151" s="169">
        <f t="shared" si="0"/>
        <v>4</v>
      </c>
      <c r="M151" s="176" t="s">
        <v>3490</v>
      </c>
      <c r="N151" s="169" t="s">
        <v>3491</v>
      </c>
      <c r="O151" s="169" t="s">
        <v>3492</v>
      </c>
      <c r="P151" s="169">
        <v>1.262</v>
      </c>
      <c r="Q151" s="169">
        <v>2001</v>
      </c>
      <c r="R151" s="169" t="s">
        <v>3493</v>
      </c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</row>
    <row r="152" spans="1:41" ht="60" x14ac:dyDescent="0.25">
      <c r="A152" s="169"/>
      <c r="B152" s="171" t="s">
        <v>3482</v>
      </c>
      <c r="C152" s="189">
        <v>120000435</v>
      </c>
      <c r="D152" s="169" t="s">
        <v>3494</v>
      </c>
      <c r="E152" s="169" t="s">
        <v>3495</v>
      </c>
      <c r="F152" s="169">
        <v>0.151</v>
      </c>
      <c r="G152" s="169">
        <v>2001</v>
      </c>
      <c r="H152" s="169" t="s">
        <v>2977</v>
      </c>
      <c r="I152" s="169">
        <v>2</v>
      </c>
      <c r="J152" s="169"/>
      <c r="K152" s="169">
        <v>2</v>
      </c>
      <c r="L152" s="169">
        <f t="shared" si="0"/>
        <v>4</v>
      </c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</row>
    <row r="153" spans="1:41" ht="90" x14ac:dyDescent="0.25">
      <c r="A153" s="169">
        <v>34</v>
      </c>
      <c r="B153" s="171" t="s">
        <v>2962</v>
      </c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9">
        <v>120000445</v>
      </c>
      <c r="N153" s="169" t="s">
        <v>3496</v>
      </c>
      <c r="O153" s="169" t="s">
        <v>3497</v>
      </c>
      <c r="P153" s="169">
        <v>0.26600000000000001</v>
      </c>
      <c r="Q153" s="169">
        <v>1987</v>
      </c>
      <c r="R153" s="169" t="s">
        <v>3498</v>
      </c>
      <c r="S153" s="189">
        <v>120000205</v>
      </c>
      <c r="T153" s="169" t="s">
        <v>3499</v>
      </c>
      <c r="U153" s="169" t="s">
        <v>1698</v>
      </c>
      <c r="V153" s="169">
        <v>1975</v>
      </c>
      <c r="W153" s="171" t="s">
        <v>2895</v>
      </c>
      <c r="X153" s="169" t="s">
        <v>3083</v>
      </c>
      <c r="Y153" s="175" t="s">
        <v>3500</v>
      </c>
      <c r="Z153" s="169" t="s">
        <v>3501</v>
      </c>
      <c r="AA153" s="169">
        <v>1.53</v>
      </c>
      <c r="AB153" s="171" t="s">
        <v>3502</v>
      </c>
      <c r="AC153" s="169"/>
      <c r="AD153" s="169">
        <v>2013</v>
      </c>
      <c r="AE153" s="171" t="s">
        <v>1560</v>
      </c>
      <c r="AF153" s="169">
        <v>0</v>
      </c>
      <c r="AG153" s="169">
        <v>0</v>
      </c>
      <c r="AH153" s="169">
        <v>44</v>
      </c>
      <c r="AI153" s="169">
        <f>SUM(AF153:AH153)</f>
        <v>44</v>
      </c>
      <c r="AJ153" s="189">
        <v>120000447</v>
      </c>
      <c r="AK153" s="169" t="s">
        <v>3503</v>
      </c>
      <c r="AL153" s="169" t="s">
        <v>3504</v>
      </c>
      <c r="AM153" s="169">
        <v>0.2</v>
      </c>
      <c r="AN153" s="169">
        <v>1969</v>
      </c>
      <c r="AO153" s="169" t="s">
        <v>3505</v>
      </c>
    </row>
    <row r="154" spans="1:41" ht="45" x14ac:dyDescent="0.25">
      <c r="A154" s="169"/>
      <c r="B154" s="171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9">
        <v>120000446</v>
      </c>
      <c r="N154" s="169" t="s">
        <v>3506</v>
      </c>
      <c r="O154" s="169" t="s">
        <v>3507</v>
      </c>
      <c r="P154" s="169">
        <v>0.66100000000000003</v>
      </c>
      <c r="Q154" s="169">
        <v>1979</v>
      </c>
      <c r="R154" s="169" t="s">
        <v>3057</v>
      </c>
      <c r="S154" s="189">
        <v>120000443</v>
      </c>
      <c r="T154" s="169" t="s">
        <v>3508</v>
      </c>
      <c r="U154" s="169"/>
      <c r="V154" s="170"/>
      <c r="W154" s="169"/>
      <c r="X154" s="169"/>
      <c r="Y154" s="175"/>
      <c r="Z154" s="169"/>
      <c r="AA154" s="169"/>
      <c r="AB154" s="169"/>
      <c r="AC154" s="169"/>
      <c r="AD154" s="169"/>
      <c r="AE154" s="171"/>
      <c r="AF154" s="169"/>
      <c r="AG154" s="169"/>
      <c r="AH154" s="169"/>
      <c r="AI154" s="169"/>
      <c r="AJ154" s="189">
        <v>120000448</v>
      </c>
      <c r="AK154" s="169" t="s">
        <v>3509</v>
      </c>
      <c r="AL154" s="169" t="s">
        <v>3510</v>
      </c>
      <c r="AM154" s="169">
        <v>0.115</v>
      </c>
      <c r="AN154" s="169">
        <v>1969</v>
      </c>
      <c r="AO154" s="169" t="s">
        <v>3511</v>
      </c>
    </row>
    <row r="155" spans="1:41" ht="45" x14ac:dyDescent="0.25">
      <c r="A155" s="169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69"/>
      <c r="N155" s="169"/>
      <c r="O155" s="169"/>
      <c r="P155" s="169"/>
      <c r="Q155" s="170"/>
      <c r="R155" s="169"/>
      <c r="S155" s="169"/>
      <c r="T155" s="169"/>
      <c r="U155" s="169"/>
      <c r="V155" s="170"/>
      <c r="W155" s="169"/>
      <c r="X155" s="169"/>
      <c r="Y155" s="175"/>
      <c r="Z155" s="169"/>
      <c r="AA155" s="169"/>
      <c r="AB155" s="171"/>
      <c r="AC155" s="169"/>
      <c r="AD155" s="169"/>
      <c r="AE155" s="171"/>
      <c r="AF155" s="169"/>
      <c r="AG155" s="169"/>
      <c r="AH155" s="169"/>
      <c r="AI155" s="169"/>
      <c r="AJ155" s="189">
        <v>120000450</v>
      </c>
      <c r="AK155" s="169" t="s">
        <v>3512</v>
      </c>
      <c r="AL155" s="169" t="s">
        <v>3513</v>
      </c>
      <c r="AM155" s="169">
        <v>0.128</v>
      </c>
      <c r="AN155" s="169">
        <v>1969</v>
      </c>
      <c r="AO155" s="169" t="s">
        <v>3511</v>
      </c>
    </row>
    <row r="156" spans="1:41" ht="45" x14ac:dyDescent="0.25">
      <c r="A156" s="169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69"/>
      <c r="N156" s="169"/>
      <c r="O156" s="169"/>
      <c r="P156" s="169"/>
      <c r="Q156" s="170"/>
      <c r="R156" s="169"/>
      <c r="S156" s="169"/>
      <c r="T156" s="169"/>
      <c r="U156" s="169"/>
      <c r="V156" s="170"/>
      <c r="W156" s="169"/>
      <c r="X156" s="169"/>
      <c r="Y156" s="169"/>
      <c r="Z156" s="169"/>
      <c r="AA156" s="169"/>
      <c r="AB156" s="169"/>
      <c r="AC156" s="169"/>
      <c r="AD156" s="169"/>
      <c r="AE156" s="171"/>
      <c r="AF156" s="169"/>
      <c r="AG156" s="169"/>
      <c r="AH156" s="169"/>
      <c r="AI156" s="169"/>
      <c r="AJ156" s="189">
        <v>120000449</v>
      </c>
      <c r="AK156" s="169" t="s">
        <v>3514</v>
      </c>
      <c r="AL156" s="169" t="s">
        <v>3515</v>
      </c>
      <c r="AM156" s="169">
        <v>9.0999999999999998E-2</v>
      </c>
      <c r="AN156" s="169">
        <v>1969</v>
      </c>
      <c r="AO156" s="169" t="s">
        <v>3207</v>
      </c>
    </row>
    <row r="157" spans="1:41" ht="60" x14ac:dyDescent="0.25">
      <c r="A157" s="169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69"/>
      <c r="N157" s="169"/>
      <c r="O157" s="169"/>
      <c r="P157" s="169"/>
      <c r="Q157" s="170"/>
      <c r="R157" s="169"/>
      <c r="S157" s="169"/>
      <c r="T157" s="169"/>
      <c r="U157" s="169"/>
      <c r="V157" s="170"/>
      <c r="W157" s="169"/>
      <c r="X157" s="169"/>
      <c r="Y157" s="169"/>
      <c r="Z157" s="169"/>
      <c r="AA157" s="169"/>
      <c r="AB157" s="169"/>
      <c r="AC157" s="169"/>
      <c r="AD157" s="169"/>
      <c r="AE157" s="171"/>
      <c r="AF157" s="169"/>
      <c r="AG157" s="169"/>
      <c r="AH157" s="169"/>
      <c r="AI157" s="169"/>
      <c r="AJ157" s="189">
        <v>120000451</v>
      </c>
      <c r="AK157" s="169" t="s">
        <v>3516</v>
      </c>
      <c r="AL157" s="169" t="s">
        <v>3517</v>
      </c>
      <c r="AM157" s="169">
        <v>5.6000000000000001E-2</v>
      </c>
      <c r="AN157" s="169">
        <v>1969</v>
      </c>
      <c r="AO157" s="169" t="s">
        <v>3518</v>
      </c>
    </row>
    <row r="158" spans="1:41" ht="60" x14ac:dyDescent="0.25">
      <c r="A158" s="169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69"/>
      <c r="N158" s="169"/>
      <c r="O158" s="169"/>
      <c r="P158" s="169"/>
      <c r="Q158" s="170"/>
      <c r="R158" s="169"/>
      <c r="S158" s="169"/>
      <c r="T158" s="169"/>
      <c r="U158" s="169"/>
      <c r="V158" s="170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89"/>
      <c r="AK158" s="169" t="s">
        <v>3519</v>
      </c>
      <c r="AL158" s="169" t="s">
        <v>3520</v>
      </c>
      <c r="AM158" s="169">
        <v>0.15</v>
      </c>
      <c r="AN158" s="169">
        <v>2018</v>
      </c>
      <c r="AO158" s="169" t="s">
        <v>3521</v>
      </c>
    </row>
    <row r="159" spans="1:41" ht="120" x14ac:dyDescent="0.25">
      <c r="A159" s="169">
        <v>35</v>
      </c>
      <c r="B159" s="171" t="s">
        <v>3522</v>
      </c>
      <c r="C159" s="189">
        <v>120000454</v>
      </c>
      <c r="D159" s="169" t="s">
        <v>3523</v>
      </c>
      <c r="E159" s="169" t="s">
        <v>3524</v>
      </c>
      <c r="F159" s="169">
        <v>0.16200000000000001</v>
      </c>
      <c r="G159" s="169">
        <v>2005</v>
      </c>
      <c r="H159" s="171" t="s">
        <v>3485</v>
      </c>
      <c r="I159" s="169">
        <v>5</v>
      </c>
      <c r="J159" s="169"/>
      <c r="K159" s="169"/>
      <c r="L159" s="169">
        <f>SUM(I159:K159)</f>
        <v>5</v>
      </c>
      <c r="M159" s="189">
        <v>120000453</v>
      </c>
      <c r="N159" s="169" t="s">
        <v>3525</v>
      </c>
      <c r="O159" s="169" t="s">
        <v>3526</v>
      </c>
      <c r="P159" s="169">
        <v>0.03</v>
      </c>
      <c r="Q159" s="169">
        <v>1973</v>
      </c>
      <c r="R159" s="169" t="s">
        <v>3527</v>
      </c>
      <c r="S159" s="176" t="s">
        <v>3528</v>
      </c>
      <c r="T159" s="169" t="s">
        <v>3529</v>
      </c>
      <c r="U159" s="169" t="s">
        <v>2215</v>
      </c>
      <c r="V159" s="169">
        <v>1973</v>
      </c>
      <c r="W159" s="169" t="s">
        <v>2895</v>
      </c>
      <c r="X159" s="169" t="s">
        <v>3002</v>
      </c>
      <c r="Y159" s="176" t="s">
        <v>3530</v>
      </c>
      <c r="Z159" s="169" t="s">
        <v>3531</v>
      </c>
      <c r="AA159" s="169">
        <v>5.68</v>
      </c>
      <c r="AB159" s="171" t="s">
        <v>3532</v>
      </c>
      <c r="AC159" s="169"/>
      <c r="AD159" s="169">
        <v>1967</v>
      </c>
      <c r="AE159" s="171" t="s">
        <v>3533</v>
      </c>
      <c r="AF159" s="173">
        <v>38</v>
      </c>
      <c r="AG159" s="173">
        <v>8</v>
      </c>
      <c r="AH159" s="173">
        <v>63</v>
      </c>
      <c r="AI159" s="169">
        <f>SUM(AF159:AH159)</f>
        <v>109</v>
      </c>
      <c r="AJ159" s="169"/>
      <c r="AK159" s="169"/>
      <c r="AL159" s="169"/>
      <c r="AM159" s="169"/>
      <c r="AN159" s="169"/>
      <c r="AO159" s="169"/>
    </row>
    <row r="160" spans="1:41" ht="25.5" x14ac:dyDescent="0.25">
      <c r="A160" s="169"/>
      <c r="B160" s="171" t="s">
        <v>2994</v>
      </c>
      <c r="C160" s="184"/>
      <c r="D160" s="184"/>
      <c r="E160" s="169"/>
      <c r="F160" s="169"/>
      <c r="G160" s="169"/>
      <c r="H160" s="169"/>
      <c r="I160" s="169"/>
      <c r="J160" s="169"/>
      <c r="K160" s="169"/>
      <c r="L160" s="169"/>
      <c r="M160" s="176"/>
      <c r="N160" s="169"/>
      <c r="O160" s="169"/>
      <c r="P160" s="169"/>
      <c r="Q160" s="169"/>
      <c r="R160" s="169"/>
      <c r="S160" s="189">
        <v>120000452</v>
      </c>
      <c r="T160" s="179" t="s">
        <v>3534</v>
      </c>
      <c r="U160" s="169"/>
      <c r="V160" s="169"/>
      <c r="W160" s="169"/>
      <c r="X160" s="169"/>
      <c r="Y160" s="176"/>
      <c r="Z160" s="169"/>
      <c r="AA160" s="169"/>
      <c r="AB160" s="169"/>
      <c r="AC160" s="169"/>
      <c r="AD160" s="169"/>
      <c r="AE160" s="171"/>
      <c r="AF160" s="173"/>
      <c r="AG160" s="173"/>
      <c r="AH160" s="173"/>
      <c r="AI160" s="173"/>
      <c r="AJ160" s="169"/>
      <c r="AK160" s="169"/>
      <c r="AL160" s="169"/>
      <c r="AM160" s="169"/>
      <c r="AN160" s="169"/>
      <c r="AO160" s="169"/>
    </row>
    <row r="161" spans="1:41" ht="45" x14ac:dyDescent="0.25">
      <c r="A161" s="169">
        <v>36</v>
      </c>
      <c r="B161" s="171" t="s">
        <v>2910</v>
      </c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9">
        <v>120000457</v>
      </c>
      <c r="N161" s="169" t="s">
        <v>3535</v>
      </c>
      <c r="O161" s="169" t="s">
        <v>3536</v>
      </c>
      <c r="P161" s="169">
        <v>0.32300000000000001</v>
      </c>
      <c r="Q161" s="169">
        <v>1986</v>
      </c>
      <c r="R161" s="169" t="s">
        <v>2909</v>
      </c>
      <c r="S161" s="189">
        <v>120000207</v>
      </c>
      <c r="T161" s="169" t="s">
        <v>3537</v>
      </c>
      <c r="U161" s="169" t="s">
        <v>2149</v>
      </c>
      <c r="V161" s="169">
        <v>1986</v>
      </c>
      <c r="W161" s="169" t="s">
        <v>2895</v>
      </c>
      <c r="X161" s="169" t="s">
        <v>3083</v>
      </c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9">
        <v>120000464</v>
      </c>
      <c r="AK161" s="169" t="s">
        <v>3538</v>
      </c>
      <c r="AL161" s="169" t="s">
        <v>3539</v>
      </c>
      <c r="AM161" s="169">
        <v>7.5999999999999998E-2</v>
      </c>
      <c r="AN161" s="169">
        <v>1986</v>
      </c>
      <c r="AO161" s="169" t="s">
        <v>3540</v>
      </c>
    </row>
    <row r="162" spans="1:41" ht="45" x14ac:dyDescent="0.25">
      <c r="A162" s="169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9">
        <v>120000456</v>
      </c>
      <c r="T162" s="169" t="s">
        <v>3541</v>
      </c>
      <c r="U162" s="169"/>
      <c r="V162" s="169"/>
      <c r="W162" s="169"/>
      <c r="X162" s="169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9">
        <v>120000466</v>
      </c>
      <c r="AK162" s="169" t="s">
        <v>3542</v>
      </c>
      <c r="AL162" s="169" t="s">
        <v>3543</v>
      </c>
      <c r="AM162" s="169">
        <v>7.1999999999999995E-2</v>
      </c>
      <c r="AN162" s="169">
        <v>1986</v>
      </c>
      <c r="AO162" s="169" t="s">
        <v>2974</v>
      </c>
    </row>
    <row r="163" spans="1:41" ht="30" x14ac:dyDescent="0.25">
      <c r="A163" s="169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9">
        <v>120000467</v>
      </c>
      <c r="AK163" s="169" t="s">
        <v>3544</v>
      </c>
      <c r="AL163" s="169" t="s">
        <v>3545</v>
      </c>
      <c r="AM163" s="169">
        <v>6.2E-2</v>
      </c>
      <c r="AN163" s="169">
        <v>1986</v>
      </c>
      <c r="AO163" s="169" t="s">
        <v>3546</v>
      </c>
    </row>
    <row r="164" spans="1:41" ht="45" x14ac:dyDescent="0.25">
      <c r="A164" s="169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9">
        <v>120000468</v>
      </c>
      <c r="AK164" s="169" t="s">
        <v>3547</v>
      </c>
      <c r="AL164" s="169" t="s">
        <v>3548</v>
      </c>
      <c r="AM164" s="169">
        <v>6.2E-2</v>
      </c>
      <c r="AN164" s="169">
        <v>1986</v>
      </c>
      <c r="AO164" s="169" t="s">
        <v>3505</v>
      </c>
    </row>
    <row r="165" spans="1:41" ht="45" x14ac:dyDescent="0.25">
      <c r="A165" s="169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9">
        <v>120000463</v>
      </c>
      <c r="AK165" s="169" t="s">
        <v>3549</v>
      </c>
      <c r="AL165" s="169" t="s">
        <v>3550</v>
      </c>
      <c r="AM165" s="169">
        <v>0.11700000000000001</v>
      </c>
      <c r="AN165" s="169">
        <v>1986</v>
      </c>
      <c r="AO165" s="169" t="s">
        <v>3551</v>
      </c>
    </row>
    <row r="166" spans="1:41" ht="30" x14ac:dyDescent="0.25">
      <c r="A166" s="169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9">
        <v>120000462</v>
      </c>
      <c r="AK166" s="169" t="s">
        <v>3552</v>
      </c>
      <c r="AL166" s="169" t="s">
        <v>3553</v>
      </c>
      <c r="AM166" s="169">
        <v>6.0999999999999999E-2</v>
      </c>
      <c r="AN166" s="169">
        <v>1986</v>
      </c>
      <c r="AO166" s="169" t="s">
        <v>2974</v>
      </c>
    </row>
    <row r="167" spans="1:41" ht="45" x14ac:dyDescent="0.25">
      <c r="A167" s="169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9">
        <v>120000458</v>
      </c>
      <c r="AK167" s="169" t="s">
        <v>3554</v>
      </c>
      <c r="AL167" s="169" t="s">
        <v>3555</v>
      </c>
      <c r="AM167" s="169">
        <v>0.111</v>
      </c>
      <c r="AN167" s="169">
        <v>1986</v>
      </c>
      <c r="AO167" s="169" t="s">
        <v>3556</v>
      </c>
    </row>
    <row r="168" spans="1:41" ht="45" x14ac:dyDescent="0.25">
      <c r="A168" s="169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9">
        <v>120000459</v>
      </c>
      <c r="AK168" s="169" t="s">
        <v>3557</v>
      </c>
      <c r="AL168" s="169"/>
      <c r="AM168" s="169">
        <v>0.111</v>
      </c>
      <c r="AN168" s="169">
        <v>1986</v>
      </c>
      <c r="AO168" s="169" t="s">
        <v>3284</v>
      </c>
    </row>
    <row r="169" spans="1:41" ht="60" x14ac:dyDescent="0.25">
      <c r="A169" s="169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9">
        <v>120000460</v>
      </c>
      <c r="AK169" s="169" t="s">
        <v>3558</v>
      </c>
      <c r="AL169" s="169" t="s">
        <v>3559</v>
      </c>
      <c r="AM169" s="169">
        <v>5.2999999999999999E-2</v>
      </c>
      <c r="AN169" s="169">
        <v>1986</v>
      </c>
      <c r="AO169" s="169" t="s">
        <v>3284</v>
      </c>
    </row>
    <row r="170" spans="1:41" ht="75" x14ac:dyDescent="0.25">
      <c r="A170" s="169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9">
        <v>120000465</v>
      </c>
      <c r="AK170" s="169" t="s">
        <v>3560</v>
      </c>
      <c r="AL170" s="169" t="s">
        <v>3561</v>
      </c>
      <c r="AM170" s="169">
        <v>0.113</v>
      </c>
      <c r="AN170" s="169">
        <v>1986</v>
      </c>
      <c r="AO170" s="169" t="s">
        <v>2939</v>
      </c>
    </row>
    <row r="171" spans="1:41" ht="60" x14ac:dyDescent="0.25">
      <c r="A171" s="169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9">
        <v>120000461</v>
      </c>
      <c r="AK171" s="169" t="s">
        <v>3562</v>
      </c>
      <c r="AL171" s="169" t="s">
        <v>3563</v>
      </c>
      <c r="AM171" s="169">
        <v>4.2000000000000003E-2</v>
      </c>
      <c r="AN171" s="169">
        <v>1986</v>
      </c>
      <c r="AO171" s="169" t="s">
        <v>2974</v>
      </c>
    </row>
    <row r="172" spans="1:41" ht="45" x14ac:dyDescent="0.25">
      <c r="A172" s="169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9">
        <v>5751</v>
      </c>
      <c r="AK172" s="171" t="s">
        <v>3564</v>
      </c>
      <c r="AL172" s="171" t="s">
        <v>3565</v>
      </c>
      <c r="AM172" s="169">
        <v>0.34</v>
      </c>
      <c r="AN172" s="169">
        <v>2015</v>
      </c>
      <c r="AO172" s="171" t="s">
        <v>3566</v>
      </c>
    </row>
    <row r="173" spans="1:41" ht="45" x14ac:dyDescent="0.25">
      <c r="A173" s="169">
        <v>37</v>
      </c>
      <c r="B173" s="171" t="s">
        <v>2910</v>
      </c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9">
        <v>120000470</v>
      </c>
      <c r="N173" s="169" t="s">
        <v>3567</v>
      </c>
      <c r="O173" s="169" t="s">
        <v>3568</v>
      </c>
      <c r="P173" s="169">
        <v>0.20699999999999999</v>
      </c>
      <c r="Q173" s="169">
        <v>1982</v>
      </c>
      <c r="R173" s="169" t="s">
        <v>3032</v>
      </c>
      <c r="S173" s="189">
        <v>120000208</v>
      </c>
      <c r="T173" s="169" t="s">
        <v>3569</v>
      </c>
      <c r="U173" s="169" t="s">
        <v>2118</v>
      </c>
      <c r="V173" s="173">
        <v>1982</v>
      </c>
      <c r="W173" s="169" t="s">
        <v>2895</v>
      </c>
      <c r="X173" s="169" t="s">
        <v>3247</v>
      </c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89">
        <v>120000471</v>
      </c>
      <c r="AK173" s="169" t="s">
        <v>3570</v>
      </c>
      <c r="AL173" s="169" t="s">
        <v>3571</v>
      </c>
      <c r="AM173" s="169">
        <v>0.02</v>
      </c>
      <c r="AN173" s="169">
        <v>2009</v>
      </c>
      <c r="AO173" s="169" t="s">
        <v>3572</v>
      </c>
    </row>
    <row r="174" spans="1:41" ht="30" x14ac:dyDescent="0.25">
      <c r="A174" s="169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69"/>
      <c r="N174" s="169"/>
      <c r="O174" s="169"/>
      <c r="P174" s="169"/>
      <c r="Q174" s="169"/>
      <c r="R174" s="169"/>
      <c r="S174" s="189">
        <v>120000469</v>
      </c>
      <c r="T174" s="169" t="s">
        <v>3573</v>
      </c>
      <c r="U174" s="173"/>
      <c r="V174" s="173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</row>
    <row r="175" spans="1:41" ht="45" x14ac:dyDescent="0.25">
      <c r="A175" s="169">
        <v>38</v>
      </c>
      <c r="B175" s="171" t="s">
        <v>2890</v>
      </c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69">
        <v>120000473</v>
      </c>
      <c r="N175" s="169" t="s">
        <v>3574</v>
      </c>
      <c r="O175" s="169" t="s">
        <v>3575</v>
      </c>
      <c r="P175" s="169">
        <v>0.104</v>
      </c>
      <c r="Q175" s="176" t="s">
        <v>267</v>
      </c>
      <c r="R175" s="169" t="s">
        <v>2929</v>
      </c>
      <c r="S175" s="169">
        <v>120000209</v>
      </c>
      <c r="T175" s="169" t="s">
        <v>3576</v>
      </c>
      <c r="U175" s="169" t="s">
        <v>2084</v>
      </c>
      <c r="V175" s="176" t="s">
        <v>267</v>
      </c>
      <c r="W175" s="171" t="s">
        <v>2895</v>
      </c>
      <c r="X175" s="169" t="s">
        <v>3083</v>
      </c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>
        <v>120000476</v>
      </c>
      <c r="AK175" s="169" t="s">
        <v>3577</v>
      </c>
      <c r="AL175" s="169" t="s">
        <v>3578</v>
      </c>
      <c r="AM175" s="169">
        <v>6.5000000000000002E-2</v>
      </c>
      <c r="AN175" s="169">
        <v>1978</v>
      </c>
      <c r="AO175" s="169" t="s">
        <v>3579</v>
      </c>
    </row>
    <row r="176" spans="1:41" ht="45" x14ac:dyDescent="0.25">
      <c r="A176" s="169"/>
      <c r="B176" s="171" t="s">
        <v>2890</v>
      </c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69">
        <v>120000474</v>
      </c>
      <c r="N176" s="169" t="s">
        <v>3580</v>
      </c>
      <c r="O176" s="169" t="s">
        <v>3581</v>
      </c>
      <c r="P176" s="169">
        <v>0.45200000000000001</v>
      </c>
      <c r="Q176" s="169">
        <v>1986</v>
      </c>
      <c r="R176" s="169" t="s">
        <v>3582</v>
      </c>
      <c r="S176" s="169">
        <v>120000472</v>
      </c>
      <c r="T176" s="169" t="s">
        <v>3583</v>
      </c>
      <c r="U176" s="169"/>
      <c r="V176" s="170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>
        <v>120000479</v>
      </c>
      <c r="AK176" s="169" t="s">
        <v>3584</v>
      </c>
      <c r="AL176" s="169" t="s">
        <v>3585</v>
      </c>
      <c r="AM176" s="169">
        <v>5.8000000000000003E-2</v>
      </c>
      <c r="AN176" s="169">
        <v>1978</v>
      </c>
      <c r="AO176" s="169" t="s">
        <v>3579</v>
      </c>
    </row>
    <row r="177" spans="1:41" ht="45" x14ac:dyDescent="0.25">
      <c r="A177" s="169"/>
      <c r="B177" s="171" t="s">
        <v>2890</v>
      </c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69">
        <v>120000475</v>
      </c>
      <c r="N177" s="169" t="s">
        <v>3586</v>
      </c>
      <c r="O177" s="169" t="s">
        <v>3587</v>
      </c>
      <c r="P177" s="169">
        <v>0.307</v>
      </c>
      <c r="Q177" s="169">
        <v>1986</v>
      </c>
      <c r="R177" s="169" t="s">
        <v>2929</v>
      </c>
      <c r="S177" s="169">
        <v>120000072</v>
      </c>
      <c r="T177" s="169" t="s">
        <v>3588</v>
      </c>
      <c r="U177" s="169"/>
      <c r="V177" s="170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>
        <v>120000480</v>
      </c>
      <c r="AK177" s="169" t="s">
        <v>3589</v>
      </c>
      <c r="AL177" s="169" t="s">
        <v>3590</v>
      </c>
      <c r="AM177" s="169">
        <v>0.246</v>
      </c>
      <c r="AN177" s="169">
        <v>1978</v>
      </c>
      <c r="AO177" s="169" t="s">
        <v>3591</v>
      </c>
    </row>
    <row r="178" spans="1:41" ht="30" x14ac:dyDescent="0.25">
      <c r="A178" s="169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69"/>
      <c r="N178" s="169"/>
      <c r="O178" s="169"/>
      <c r="P178" s="169"/>
      <c r="Q178" s="170"/>
      <c r="R178" s="169"/>
      <c r="S178" s="169"/>
      <c r="T178" s="169"/>
      <c r="U178" s="169"/>
      <c r="V178" s="170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>
        <v>120000481</v>
      </c>
      <c r="AK178" s="169" t="s">
        <v>3592</v>
      </c>
      <c r="AL178" s="169" t="s">
        <v>3593</v>
      </c>
      <c r="AM178" s="169">
        <v>0.26400000000000001</v>
      </c>
      <c r="AN178" s="169">
        <v>1978</v>
      </c>
      <c r="AO178" s="169" t="s">
        <v>2893</v>
      </c>
    </row>
    <row r="179" spans="1:41" x14ac:dyDescent="0.25">
      <c r="A179" s="169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69"/>
      <c r="N179" s="169"/>
      <c r="O179" s="169"/>
      <c r="P179" s="169"/>
      <c r="Q179" s="170"/>
      <c r="R179" s="169"/>
      <c r="S179" s="169"/>
      <c r="T179" s="169"/>
      <c r="U179" s="169"/>
      <c r="V179" s="170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89"/>
      <c r="AK179" s="169"/>
      <c r="AL179" s="169"/>
      <c r="AM179" s="169"/>
      <c r="AN179" s="169"/>
      <c r="AO179" s="169"/>
    </row>
    <row r="180" spans="1:41" ht="45" x14ac:dyDescent="0.25">
      <c r="A180" s="169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69"/>
      <c r="N180" s="169"/>
      <c r="O180" s="169"/>
      <c r="P180" s="169"/>
      <c r="Q180" s="170"/>
      <c r="R180" s="169"/>
      <c r="S180" s="169"/>
      <c r="T180" s="169"/>
      <c r="U180" s="169"/>
      <c r="V180" s="170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>
        <v>120000483</v>
      </c>
      <c r="AK180" s="169" t="s">
        <v>3594</v>
      </c>
      <c r="AL180" s="169" t="s">
        <v>3595</v>
      </c>
      <c r="AM180" s="169">
        <v>5.1999999999999998E-2</v>
      </c>
      <c r="AN180" s="169">
        <v>1978</v>
      </c>
      <c r="AO180" s="169" t="s">
        <v>3596</v>
      </c>
    </row>
    <row r="181" spans="1:41" ht="45" x14ac:dyDescent="0.25">
      <c r="A181" s="169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69"/>
      <c r="N181" s="169"/>
      <c r="O181" s="169"/>
      <c r="P181" s="169"/>
      <c r="Q181" s="170"/>
      <c r="R181" s="169"/>
      <c r="S181" s="169"/>
      <c r="T181" s="169"/>
      <c r="U181" s="169"/>
      <c r="V181" s="170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>
        <v>120000484</v>
      </c>
      <c r="AK181" s="169" t="s">
        <v>3597</v>
      </c>
      <c r="AL181" s="169" t="s">
        <v>3598</v>
      </c>
      <c r="AM181" s="169">
        <v>3.1E-2</v>
      </c>
      <c r="AN181" s="169">
        <v>1982</v>
      </c>
      <c r="AO181" s="169" t="s">
        <v>3599</v>
      </c>
    </row>
    <row r="182" spans="1:41" ht="45" x14ac:dyDescent="0.25">
      <c r="A182" s="169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69"/>
      <c r="N182" s="169"/>
      <c r="O182" s="169"/>
      <c r="P182" s="169"/>
      <c r="Q182" s="170"/>
      <c r="R182" s="169"/>
      <c r="S182" s="169"/>
      <c r="T182" s="169"/>
      <c r="U182" s="169"/>
      <c r="V182" s="170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>
        <v>120000485</v>
      </c>
      <c r="AK182" s="169" t="s">
        <v>3600</v>
      </c>
      <c r="AL182" s="169" t="s">
        <v>3601</v>
      </c>
      <c r="AM182" s="169">
        <v>7.0999999999999994E-2</v>
      </c>
      <c r="AN182" s="169">
        <v>1978</v>
      </c>
      <c r="AO182" s="169" t="s">
        <v>3596</v>
      </c>
    </row>
    <row r="183" spans="1:41" ht="60" x14ac:dyDescent="0.25">
      <c r="A183" s="169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69"/>
      <c r="N183" s="169"/>
      <c r="O183" s="169"/>
      <c r="P183" s="169"/>
      <c r="Q183" s="170"/>
      <c r="R183" s="169"/>
      <c r="S183" s="169"/>
      <c r="T183" s="169"/>
      <c r="U183" s="169"/>
      <c r="V183" s="170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>
        <v>120000486</v>
      </c>
      <c r="AK183" s="169" t="s">
        <v>3602</v>
      </c>
      <c r="AL183" s="169" t="s">
        <v>3603</v>
      </c>
      <c r="AM183" s="169">
        <v>8.8999999999999996E-2</v>
      </c>
      <c r="AN183" s="169">
        <v>1978</v>
      </c>
      <c r="AO183" s="169" t="s">
        <v>3604</v>
      </c>
    </row>
    <row r="184" spans="1:41" ht="45" x14ac:dyDescent="0.25">
      <c r="A184" s="169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69"/>
      <c r="N184" s="169"/>
      <c r="O184" s="169"/>
      <c r="P184" s="169"/>
      <c r="Q184" s="170"/>
      <c r="R184" s="169"/>
      <c r="S184" s="169"/>
      <c r="T184" s="169"/>
      <c r="U184" s="169"/>
      <c r="V184" s="170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>
        <v>120000487</v>
      </c>
      <c r="AK184" s="169" t="s">
        <v>3605</v>
      </c>
      <c r="AL184" s="169" t="s">
        <v>3606</v>
      </c>
      <c r="AM184" s="169">
        <v>2.4E-2</v>
      </c>
      <c r="AN184" s="169">
        <v>1978</v>
      </c>
      <c r="AO184" s="169" t="s">
        <v>3284</v>
      </c>
    </row>
    <row r="185" spans="1:41" ht="30" x14ac:dyDescent="0.25">
      <c r="A185" s="169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69"/>
      <c r="N185" s="169"/>
      <c r="O185" s="169"/>
      <c r="P185" s="169"/>
      <c r="Q185" s="170"/>
      <c r="R185" s="169"/>
      <c r="S185" s="169"/>
      <c r="T185" s="169"/>
      <c r="U185" s="169"/>
      <c r="V185" s="170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>
        <v>120000477</v>
      </c>
      <c r="AK185" s="169" t="s">
        <v>3607</v>
      </c>
      <c r="AL185" s="169" t="s">
        <v>3608</v>
      </c>
      <c r="AM185" s="169">
        <v>0.2</v>
      </c>
      <c r="AN185" s="169">
        <v>1978</v>
      </c>
      <c r="AO185" s="169" t="s">
        <v>2921</v>
      </c>
    </row>
    <row r="186" spans="1:41" ht="60" x14ac:dyDescent="0.25">
      <c r="A186" s="169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69"/>
      <c r="N186" s="169"/>
      <c r="O186" s="169"/>
      <c r="P186" s="169"/>
      <c r="Q186" s="170"/>
      <c r="R186" s="169"/>
      <c r="S186" s="169"/>
      <c r="T186" s="169"/>
      <c r="U186" s="169"/>
      <c r="V186" s="170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>
        <v>120000482</v>
      </c>
      <c r="AK186" s="169" t="s">
        <v>3609</v>
      </c>
      <c r="AL186" s="169" t="s">
        <v>3610</v>
      </c>
      <c r="AM186" s="169">
        <v>8.6999999999999994E-2</v>
      </c>
      <c r="AN186" s="169">
        <v>1978</v>
      </c>
      <c r="AO186" s="169"/>
    </row>
    <row r="187" spans="1:41" ht="30" x14ac:dyDescent="0.25">
      <c r="A187" s="169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69"/>
      <c r="N187" s="169"/>
      <c r="O187" s="169"/>
      <c r="P187" s="169"/>
      <c r="Q187" s="170"/>
      <c r="R187" s="169"/>
      <c r="S187" s="169"/>
      <c r="T187" s="169"/>
      <c r="U187" s="169"/>
      <c r="V187" s="170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>
        <v>120000478</v>
      </c>
      <c r="AK187" s="169" t="s">
        <v>3607</v>
      </c>
      <c r="AL187" s="169" t="s">
        <v>3608</v>
      </c>
      <c r="AM187" s="169">
        <v>0.2</v>
      </c>
      <c r="AN187" s="169">
        <v>1978</v>
      </c>
      <c r="AO187" s="169" t="s">
        <v>3611</v>
      </c>
    </row>
    <row r="188" spans="1:41" ht="60" x14ac:dyDescent="0.25">
      <c r="A188" s="169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69"/>
      <c r="N188" s="169"/>
      <c r="O188" s="169"/>
      <c r="P188" s="169"/>
      <c r="Q188" s="170"/>
      <c r="R188" s="169"/>
      <c r="S188" s="169"/>
      <c r="T188" s="169"/>
      <c r="U188" s="169"/>
      <c r="V188" s="170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>
        <v>120000488</v>
      </c>
      <c r="AK188" s="169" t="s">
        <v>3612</v>
      </c>
      <c r="AL188" s="169" t="s">
        <v>3613</v>
      </c>
      <c r="AM188" s="169">
        <v>0.108</v>
      </c>
      <c r="AN188" s="169">
        <v>1982</v>
      </c>
      <c r="AO188" s="169" t="s">
        <v>3284</v>
      </c>
    </row>
    <row r="189" spans="1:41" ht="60" x14ac:dyDescent="0.25">
      <c r="A189" s="169">
        <v>39</v>
      </c>
      <c r="B189" s="171" t="s">
        <v>2910</v>
      </c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9">
        <v>120000491</v>
      </c>
      <c r="N189" s="169" t="s">
        <v>3614</v>
      </c>
      <c r="O189" s="169" t="s">
        <v>3615</v>
      </c>
      <c r="P189" s="169">
        <v>0.51600000000000001</v>
      </c>
      <c r="Q189" s="169">
        <v>1984</v>
      </c>
      <c r="R189" s="169" t="s">
        <v>2929</v>
      </c>
      <c r="S189" s="189">
        <v>120000210</v>
      </c>
      <c r="T189" s="169" t="s">
        <v>3616</v>
      </c>
      <c r="U189" s="169" t="s">
        <v>2244</v>
      </c>
      <c r="V189" s="169">
        <v>1979</v>
      </c>
      <c r="W189" s="169" t="s">
        <v>2895</v>
      </c>
      <c r="X189" s="169" t="s">
        <v>3171</v>
      </c>
      <c r="Y189" s="189">
        <v>120000162</v>
      </c>
      <c r="Z189" s="169" t="s">
        <v>3617</v>
      </c>
      <c r="AA189" s="169">
        <v>0.49099999999999999</v>
      </c>
      <c r="AB189" s="171" t="s">
        <v>3618</v>
      </c>
      <c r="AC189" s="169"/>
      <c r="AD189" s="169">
        <v>2011</v>
      </c>
      <c r="AE189" s="169" t="s">
        <v>3619</v>
      </c>
      <c r="AF189" s="169">
        <v>20</v>
      </c>
      <c r="AG189" s="169"/>
      <c r="AH189" s="169"/>
      <c r="AI189" s="169">
        <f>SUM(AF189:AH189)</f>
        <v>20</v>
      </c>
      <c r="AJ189" s="189">
        <v>120000493</v>
      </c>
      <c r="AK189" s="169" t="s">
        <v>3620</v>
      </c>
      <c r="AL189" s="169" t="s">
        <v>3621</v>
      </c>
      <c r="AM189" s="169">
        <v>0.129</v>
      </c>
      <c r="AN189" s="169">
        <v>1987</v>
      </c>
      <c r="AO189" s="169" t="s">
        <v>3069</v>
      </c>
    </row>
    <row r="190" spans="1:41" ht="45" x14ac:dyDescent="0.25">
      <c r="A190" s="169"/>
      <c r="B190" s="171" t="s">
        <v>2910</v>
      </c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9">
        <v>120000492</v>
      </c>
      <c r="N190" s="169" t="s">
        <v>3622</v>
      </c>
      <c r="O190" s="169" t="s">
        <v>3623</v>
      </c>
      <c r="P190" s="169">
        <v>0.13</v>
      </c>
      <c r="Q190" s="169">
        <v>1988</v>
      </c>
      <c r="R190" s="169" t="s">
        <v>2929</v>
      </c>
      <c r="S190" s="189">
        <v>120000490</v>
      </c>
      <c r="T190" s="169" t="s">
        <v>3624</v>
      </c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89">
        <v>120000494</v>
      </c>
      <c r="AK190" s="169" t="s">
        <v>3625</v>
      </c>
      <c r="AL190" s="169" t="s">
        <v>3626</v>
      </c>
      <c r="AM190" s="169">
        <v>4.4999999999999998E-2</v>
      </c>
      <c r="AN190" s="169">
        <v>1987</v>
      </c>
      <c r="AO190" s="171" t="s">
        <v>3604</v>
      </c>
    </row>
    <row r="191" spans="1:41" ht="30" x14ac:dyDescent="0.25">
      <c r="A191" s="169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71"/>
      <c r="AC191" s="169"/>
      <c r="AD191" s="169"/>
      <c r="AE191" s="169"/>
      <c r="AF191" s="169"/>
      <c r="AG191" s="169"/>
      <c r="AH191" s="169"/>
      <c r="AI191" s="169"/>
      <c r="AJ191" s="189">
        <v>120000497</v>
      </c>
      <c r="AK191" s="169" t="s">
        <v>3627</v>
      </c>
      <c r="AL191" s="169" t="s">
        <v>3628</v>
      </c>
      <c r="AM191" s="169">
        <v>5.5E-2</v>
      </c>
      <c r="AN191" s="169">
        <v>1987</v>
      </c>
      <c r="AO191" s="171" t="s">
        <v>2921</v>
      </c>
    </row>
    <row r="192" spans="1:41" ht="45" x14ac:dyDescent="0.25">
      <c r="A192" s="169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89">
        <v>120000498</v>
      </c>
      <c r="AK192" s="169" t="s">
        <v>3629</v>
      </c>
      <c r="AL192" s="169" t="s">
        <v>3630</v>
      </c>
      <c r="AM192" s="169">
        <v>6.6000000000000003E-2</v>
      </c>
      <c r="AN192" s="169">
        <v>1987</v>
      </c>
      <c r="AO192" s="171" t="s">
        <v>3631</v>
      </c>
    </row>
    <row r="193" spans="1:41" ht="45" x14ac:dyDescent="0.25">
      <c r="A193" s="169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89">
        <v>120000499</v>
      </c>
      <c r="AK193" s="169" t="s">
        <v>3632</v>
      </c>
      <c r="AL193" s="169" t="s">
        <v>3633</v>
      </c>
      <c r="AM193" s="169">
        <v>0.20399999999999999</v>
      </c>
      <c r="AN193" s="169">
        <v>1987</v>
      </c>
      <c r="AO193" s="171" t="s">
        <v>339</v>
      </c>
    </row>
    <row r="194" spans="1:41" ht="45" x14ac:dyDescent="0.25">
      <c r="A194" s="169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89">
        <v>120000500</v>
      </c>
      <c r="AK194" s="169" t="s">
        <v>3634</v>
      </c>
      <c r="AL194" s="169" t="s">
        <v>3635</v>
      </c>
      <c r="AM194" s="169">
        <v>0.20699999999999999</v>
      </c>
      <c r="AN194" s="169">
        <v>1987</v>
      </c>
      <c r="AO194" s="171" t="s">
        <v>3540</v>
      </c>
    </row>
    <row r="195" spans="1:41" ht="45" x14ac:dyDescent="0.25">
      <c r="A195" s="169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89">
        <v>120000501</v>
      </c>
      <c r="AK195" s="169" t="s">
        <v>3636</v>
      </c>
      <c r="AL195" s="169" t="s">
        <v>3637</v>
      </c>
      <c r="AM195" s="169">
        <v>0.23200000000000001</v>
      </c>
      <c r="AN195" s="169">
        <v>1987</v>
      </c>
      <c r="AO195" s="169" t="s">
        <v>3090</v>
      </c>
    </row>
    <row r="196" spans="1:41" ht="45" x14ac:dyDescent="0.25">
      <c r="A196" s="169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89">
        <v>120000502</v>
      </c>
      <c r="AK196" s="169" t="s">
        <v>3638</v>
      </c>
      <c r="AL196" s="169" t="s">
        <v>3639</v>
      </c>
      <c r="AM196" s="169">
        <v>0.153</v>
      </c>
      <c r="AN196" s="169">
        <v>1987</v>
      </c>
      <c r="AO196" s="169" t="s">
        <v>3090</v>
      </c>
    </row>
    <row r="197" spans="1:41" ht="30" x14ac:dyDescent="0.25">
      <c r="A197" s="169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89">
        <v>120000495</v>
      </c>
      <c r="AK197" s="169" t="s">
        <v>3640</v>
      </c>
      <c r="AL197" s="169" t="s">
        <v>3641</v>
      </c>
      <c r="AM197" s="169">
        <v>0.114</v>
      </c>
      <c r="AN197" s="169">
        <v>1987</v>
      </c>
      <c r="AO197" s="171" t="s">
        <v>3023</v>
      </c>
    </row>
    <row r="198" spans="1:41" ht="30" x14ac:dyDescent="0.25">
      <c r="A198" s="169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89">
        <v>120000496</v>
      </c>
      <c r="AK198" s="169" t="s">
        <v>3642</v>
      </c>
      <c r="AL198" s="169" t="s">
        <v>3643</v>
      </c>
      <c r="AM198" s="169">
        <v>0.114</v>
      </c>
      <c r="AN198" s="169">
        <v>1987</v>
      </c>
      <c r="AO198" s="171" t="s">
        <v>3023</v>
      </c>
    </row>
    <row r="199" spans="1:41" ht="30" x14ac:dyDescent="0.25">
      <c r="A199" s="169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89">
        <v>120000503</v>
      </c>
      <c r="AK199" s="169" t="s">
        <v>3644</v>
      </c>
      <c r="AL199" s="169" t="s">
        <v>3645</v>
      </c>
      <c r="AM199" s="169">
        <v>7.0000000000000007E-2</v>
      </c>
      <c r="AN199" s="169">
        <v>1987</v>
      </c>
      <c r="AO199" s="169" t="s">
        <v>3646</v>
      </c>
    </row>
    <row r="200" spans="1:41" x14ac:dyDescent="0.25">
      <c r="A200" s="169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89"/>
      <c r="AK200" s="169"/>
      <c r="AL200" s="169"/>
      <c r="AM200" s="169"/>
      <c r="AN200" s="169"/>
      <c r="AO200" s="169"/>
    </row>
    <row r="201" spans="1:41" ht="75" x14ac:dyDescent="0.25">
      <c r="A201" s="169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89">
        <v>120000505</v>
      </c>
      <c r="AK201" s="169" t="s">
        <v>3647</v>
      </c>
      <c r="AL201" s="169" t="s">
        <v>3648</v>
      </c>
      <c r="AM201" s="169">
        <v>9.8000000000000004E-2</v>
      </c>
      <c r="AN201" s="169">
        <v>1987</v>
      </c>
      <c r="AO201" s="169" t="s">
        <v>3236</v>
      </c>
    </row>
    <row r="202" spans="1:41" ht="75" x14ac:dyDescent="0.25">
      <c r="A202" s="169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89">
        <v>120000506</v>
      </c>
      <c r="AK202" s="169" t="s">
        <v>3649</v>
      </c>
      <c r="AL202" s="169" t="s">
        <v>3650</v>
      </c>
      <c r="AM202" s="169">
        <v>4.7E-2</v>
      </c>
      <c r="AN202" s="169">
        <v>1987</v>
      </c>
      <c r="AO202" s="169" t="s">
        <v>3236</v>
      </c>
    </row>
    <row r="203" spans="1:41" ht="60" x14ac:dyDescent="0.25">
      <c r="A203" s="169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89">
        <v>120000507</v>
      </c>
      <c r="AK203" s="169" t="s">
        <v>3651</v>
      </c>
      <c r="AL203" s="169" t="s">
        <v>3652</v>
      </c>
      <c r="AM203" s="169">
        <v>0.113</v>
      </c>
      <c r="AN203" s="169">
        <v>1987</v>
      </c>
      <c r="AO203" s="169" t="s">
        <v>3236</v>
      </c>
    </row>
    <row r="204" spans="1:41" ht="60" x14ac:dyDescent="0.25">
      <c r="A204" s="169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89">
        <v>120000508</v>
      </c>
      <c r="AK204" s="169" t="s">
        <v>3653</v>
      </c>
      <c r="AL204" s="169" t="s">
        <v>3654</v>
      </c>
      <c r="AM204" s="169">
        <v>5.8999999999999997E-2</v>
      </c>
      <c r="AN204" s="169">
        <v>1987</v>
      </c>
      <c r="AO204" s="169" t="s">
        <v>3655</v>
      </c>
    </row>
    <row r="205" spans="1:41" ht="60" x14ac:dyDescent="0.25">
      <c r="A205" s="169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89">
        <v>120000509</v>
      </c>
      <c r="AK205" s="169" t="s">
        <v>3656</v>
      </c>
      <c r="AL205" s="169" t="s">
        <v>3657</v>
      </c>
      <c r="AM205" s="169">
        <v>5.6000000000000001E-2</v>
      </c>
      <c r="AN205" s="169">
        <v>1987</v>
      </c>
      <c r="AO205" s="169" t="s">
        <v>2974</v>
      </c>
    </row>
    <row r="206" spans="1:41" ht="45" x14ac:dyDescent="0.25">
      <c r="A206" s="169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89">
        <v>120000510</v>
      </c>
      <c r="AK206" s="169" t="s">
        <v>3658</v>
      </c>
      <c r="AL206" s="169" t="s">
        <v>3659</v>
      </c>
      <c r="AM206" s="169">
        <v>3.3000000000000002E-2</v>
      </c>
      <c r="AN206" s="169">
        <v>1987</v>
      </c>
      <c r="AO206" s="169" t="s">
        <v>2974</v>
      </c>
    </row>
    <row r="207" spans="1:41" ht="75" x14ac:dyDescent="0.25">
      <c r="A207" s="169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89">
        <v>120000511</v>
      </c>
      <c r="AK207" s="169" t="s">
        <v>3660</v>
      </c>
      <c r="AL207" s="169"/>
      <c r="AM207" s="169">
        <v>3.3000000000000002E-2</v>
      </c>
      <c r="AN207" s="169">
        <v>1987</v>
      </c>
      <c r="AO207" s="169" t="s">
        <v>3090</v>
      </c>
    </row>
    <row r="208" spans="1:41" ht="45" x14ac:dyDescent="0.25">
      <c r="A208" s="169">
        <v>40</v>
      </c>
      <c r="B208" s="171" t="s">
        <v>2910</v>
      </c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9">
        <v>120000514</v>
      </c>
      <c r="N208" s="169" t="s">
        <v>3661</v>
      </c>
      <c r="O208" s="169" t="s">
        <v>3662</v>
      </c>
      <c r="P208" s="169">
        <v>0.24399999999999999</v>
      </c>
      <c r="Q208" s="169">
        <v>1987</v>
      </c>
      <c r="R208" s="169" t="s">
        <v>2906</v>
      </c>
      <c r="S208" s="189">
        <v>120000211</v>
      </c>
      <c r="T208" s="169" t="s">
        <v>3663</v>
      </c>
      <c r="U208" s="169" t="s">
        <v>2333</v>
      </c>
      <c r="V208" s="169">
        <v>1983</v>
      </c>
      <c r="W208" s="169" t="s">
        <v>2895</v>
      </c>
      <c r="X208" s="169" t="s">
        <v>3247</v>
      </c>
      <c r="Y208" s="189">
        <v>120000521</v>
      </c>
      <c r="Z208" s="169" t="s">
        <v>3664</v>
      </c>
      <c r="AA208" s="169">
        <v>1.464</v>
      </c>
      <c r="AB208" s="171" t="s">
        <v>3665</v>
      </c>
      <c r="AC208" s="174"/>
      <c r="AD208" s="169">
        <v>1983</v>
      </c>
      <c r="AE208" s="169" t="s">
        <v>3666</v>
      </c>
      <c r="AF208" s="169">
        <v>5</v>
      </c>
      <c r="AG208" s="169"/>
      <c r="AH208" s="169">
        <v>51</v>
      </c>
      <c r="AI208" s="169">
        <f>SUM(AF208:AH208)</f>
        <v>56</v>
      </c>
      <c r="AJ208" s="189">
        <v>120000515</v>
      </c>
      <c r="AK208" s="169" t="s">
        <v>3667</v>
      </c>
      <c r="AL208" s="169" t="s">
        <v>3668</v>
      </c>
      <c r="AM208" s="169">
        <v>3.9E-2</v>
      </c>
      <c r="AN208" s="169">
        <v>1983</v>
      </c>
      <c r="AO208" s="171" t="s">
        <v>3184</v>
      </c>
    </row>
    <row r="209" spans="1:41" ht="45" x14ac:dyDescent="0.25">
      <c r="A209" s="169"/>
      <c r="B209" s="171" t="s">
        <v>2910</v>
      </c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9">
        <v>120000513</v>
      </c>
      <c r="N209" s="169" t="s">
        <v>3669</v>
      </c>
      <c r="O209" s="169" t="s">
        <v>3670</v>
      </c>
      <c r="P209" s="169">
        <v>0.84899999999999998</v>
      </c>
      <c r="Q209" s="169">
        <v>1983</v>
      </c>
      <c r="R209" s="169" t="s">
        <v>2929</v>
      </c>
      <c r="S209" s="189">
        <v>120000512</v>
      </c>
      <c r="T209" s="169" t="s">
        <v>3671</v>
      </c>
      <c r="U209" s="169"/>
      <c r="V209" s="169"/>
      <c r="W209" s="169"/>
      <c r="X209" s="169"/>
      <c r="Y209" s="169"/>
      <c r="Z209" s="169"/>
      <c r="AA209" s="169"/>
      <c r="AB209" s="169"/>
      <c r="AC209" s="174"/>
      <c r="AD209" s="169"/>
      <c r="AE209" s="169"/>
      <c r="AF209" s="169"/>
      <c r="AG209" s="169"/>
      <c r="AH209" s="169"/>
      <c r="AI209" s="169"/>
      <c r="AJ209" s="189">
        <v>120000516</v>
      </c>
      <c r="AK209" s="169" t="s">
        <v>3672</v>
      </c>
      <c r="AL209" s="169" t="s">
        <v>3673</v>
      </c>
      <c r="AM209" s="169">
        <v>0.08</v>
      </c>
      <c r="AN209" s="169">
        <v>1983</v>
      </c>
      <c r="AO209" s="171" t="s">
        <v>3674</v>
      </c>
    </row>
    <row r="210" spans="1:41" ht="195" x14ac:dyDescent="0.25">
      <c r="A210" s="169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75" t="s">
        <v>3675</v>
      </c>
      <c r="Z210" s="169" t="s">
        <v>3676</v>
      </c>
      <c r="AA210" s="169">
        <v>0.378</v>
      </c>
      <c r="AB210" s="171" t="s">
        <v>3677</v>
      </c>
      <c r="AC210" s="169"/>
      <c r="AD210" s="169">
        <v>2013</v>
      </c>
      <c r="AE210" s="169" t="s">
        <v>3678</v>
      </c>
      <c r="AF210" s="169"/>
      <c r="AG210" s="169"/>
      <c r="AH210" s="169">
        <v>17</v>
      </c>
      <c r="AI210" s="169">
        <f>SUM(AF210:AH210)</f>
        <v>17</v>
      </c>
      <c r="AJ210" s="189">
        <v>120000517</v>
      </c>
      <c r="AK210" s="169" t="s">
        <v>3679</v>
      </c>
      <c r="AL210" s="169" t="s">
        <v>3680</v>
      </c>
      <c r="AM210" s="169">
        <v>0.13100000000000001</v>
      </c>
      <c r="AN210" s="169">
        <v>1983</v>
      </c>
      <c r="AO210" s="171" t="s">
        <v>3681</v>
      </c>
    </row>
    <row r="211" spans="1:41" ht="45" x14ac:dyDescent="0.25">
      <c r="A211" s="169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89">
        <v>120000518</v>
      </c>
      <c r="AK211" s="169" t="s">
        <v>3682</v>
      </c>
      <c r="AL211" s="169" t="s">
        <v>3683</v>
      </c>
      <c r="AM211" s="169">
        <v>2.1000000000000001E-2</v>
      </c>
      <c r="AN211" s="169">
        <v>1983</v>
      </c>
      <c r="AO211" s="171" t="s">
        <v>3684</v>
      </c>
    </row>
    <row r="212" spans="1:41" ht="75" x14ac:dyDescent="0.25">
      <c r="A212" s="169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89">
        <v>120000519</v>
      </c>
      <c r="AK212" s="169" t="s">
        <v>3685</v>
      </c>
      <c r="AL212" s="169" t="s">
        <v>3686</v>
      </c>
      <c r="AM212" s="169">
        <v>0.08</v>
      </c>
      <c r="AN212" s="169">
        <v>1983</v>
      </c>
      <c r="AO212" s="171" t="s">
        <v>3687</v>
      </c>
    </row>
    <row r="213" spans="1:41" ht="75" x14ac:dyDescent="0.25">
      <c r="A213" s="169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89">
        <v>120000520</v>
      </c>
      <c r="AK213" s="169" t="s">
        <v>3688</v>
      </c>
      <c r="AL213" s="169" t="s">
        <v>3689</v>
      </c>
      <c r="AM213" s="169">
        <v>0.09</v>
      </c>
      <c r="AN213" s="169">
        <v>1983</v>
      </c>
      <c r="AO213" s="171" t="s">
        <v>3690</v>
      </c>
    </row>
    <row r="214" spans="1:41" ht="45" x14ac:dyDescent="0.25">
      <c r="A214" s="169">
        <v>41</v>
      </c>
      <c r="B214" s="171" t="s">
        <v>2903</v>
      </c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9">
        <v>120000523</v>
      </c>
      <c r="N214" s="169" t="s">
        <v>3691</v>
      </c>
      <c r="O214" s="169" t="s">
        <v>3692</v>
      </c>
      <c r="P214" s="169">
        <v>0.24299999999999999</v>
      </c>
      <c r="Q214" s="169">
        <v>1987</v>
      </c>
      <c r="R214" s="169" t="s">
        <v>2906</v>
      </c>
      <c r="S214" s="189">
        <v>120000212</v>
      </c>
      <c r="T214" s="169" t="s">
        <v>3693</v>
      </c>
      <c r="U214" s="169" t="s">
        <v>2107</v>
      </c>
      <c r="V214" s="169">
        <v>1987</v>
      </c>
      <c r="W214" s="169" t="s">
        <v>2895</v>
      </c>
      <c r="X214" s="169" t="s">
        <v>3171</v>
      </c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</row>
    <row r="215" spans="1:41" ht="30" x14ac:dyDescent="0.25">
      <c r="A215" s="169"/>
      <c r="B215" s="171" t="s">
        <v>2910</v>
      </c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9">
        <v>120000522</v>
      </c>
      <c r="T215" s="169" t="s">
        <v>3694</v>
      </c>
      <c r="U215" s="169"/>
      <c r="V215" s="169"/>
      <c r="W215" s="169"/>
      <c r="X215" s="169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</row>
    <row r="216" spans="1:41" ht="45" x14ac:dyDescent="0.25">
      <c r="A216" s="169">
        <v>42</v>
      </c>
      <c r="B216" s="171" t="s">
        <v>2890</v>
      </c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69">
        <v>120000213</v>
      </c>
      <c r="T216" s="169" t="s">
        <v>3695</v>
      </c>
      <c r="U216" s="169" t="s">
        <v>2715</v>
      </c>
      <c r="V216" s="169">
        <v>1988</v>
      </c>
      <c r="W216" s="169" t="s">
        <v>2895</v>
      </c>
      <c r="X216" s="171" t="s">
        <v>3393</v>
      </c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>
        <v>120000525</v>
      </c>
      <c r="AK216" s="169" t="s">
        <v>3696</v>
      </c>
      <c r="AL216" s="169" t="s">
        <v>3697</v>
      </c>
      <c r="AM216" s="169">
        <v>0.08</v>
      </c>
      <c r="AN216" s="169">
        <v>1988</v>
      </c>
      <c r="AO216" s="171" t="s">
        <v>3698</v>
      </c>
    </row>
    <row r="217" spans="1:41" ht="45" x14ac:dyDescent="0.25">
      <c r="A217" s="169"/>
      <c r="B217" s="171" t="s">
        <v>2910</v>
      </c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69">
        <v>120000524</v>
      </c>
      <c r="T217" s="169" t="s">
        <v>3699</v>
      </c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>
        <v>120000526</v>
      </c>
      <c r="AK217" s="169" t="s">
        <v>3700</v>
      </c>
      <c r="AL217" s="169" t="s">
        <v>3701</v>
      </c>
      <c r="AM217" s="169">
        <v>0.08</v>
      </c>
      <c r="AN217" s="169">
        <v>1988</v>
      </c>
      <c r="AO217" s="171" t="s">
        <v>3698</v>
      </c>
    </row>
    <row r="218" spans="1:41" ht="45" x14ac:dyDescent="0.25">
      <c r="A218" s="169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>
        <v>120000527</v>
      </c>
      <c r="AK218" s="169" t="s">
        <v>3702</v>
      </c>
      <c r="AL218" s="169" t="s">
        <v>3703</v>
      </c>
      <c r="AM218" s="169">
        <v>0.20100000000000001</v>
      </c>
      <c r="AN218" s="169">
        <v>1988</v>
      </c>
      <c r="AO218" s="169" t="s">
        <v>3231</v>
      </c>
    </row>
    <row r="219" spans="1:41" ht="45" x14ac:dyDescent="0.25">
      <c r="A219" s="169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>
        <v>120000528</v>
      </c>
      <c r="AK219" s="169" t="s">
        <v>3704</v>
      </c>
      <c r="AL219" s="169" t="s">
        <v>3705</v>
      </c>
      <c r="AM219" s="169">
        <v>0.20100000000000001</v>
      </c>
      <c r="AN219" s="169">
        <v>1988</v>
      </c>
      <c r="AO219" s="169" t="s">
        <v>3231</v>
      </c>
    </row>
    <row r="220" spans="1:41" ht="45" x14ac:dyDescent="0.25">
      <c r="A220" s="169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>
        <v>120000529</v>
      </c>
      <c r="AK220" s="169" t="s">
        <v>3706</v>
      </c>
      <c r="AL220" s="169" t="s">
        <v>3707</v>
      </c>
      <c r="AM220" s="169">
        <v>0.20100000000000001</v>
      </c>
      <c r="AN220" s="169">
        <v>1988</v>
      </c>
      <c r="AO220" s="169" t="s">
        <v>3236</v>
      </c>
    </row>
    <row r="221" spans="1:41" ht="45" x14ac:dyDescent="0.25">
      <c r="A221" s="169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>
        <v>120000530</v>
      </c>
      <c r="AK221" s="169" t="s">
        <v>3708</v>
      </c>
      <c r="AL221" s="169" t="s">
        <v>3709</v>
      </c>
      <c r="AM221" s="169">
        <v>0.20100000000000001</v>
      </c>
      <c r="AN221" s="169">
        <v>1988</v>
      </c>
      <c r="AO221" s="169" t="s">
        <v>3236</v>
      </c>
    </row>
    <row r="222" spans="1:41" ht="30" x14ac:dyDescent="0.25">
      <c r="A222" s="169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>
        <v>120000773</v>
      </c>
      <c r="AK222" s="169" t="s">
        <v>3710</v>
      </c>
      <c r="AL222" s="171" t="s">
        <v>3711</v>
      </c>
      <c r="AM222" s="169">
        <v>0.26300000000000001</v>
      </c>
      <c r="AN222" s="169">
        <v>2013</v>
      </c>
      <c r="AO222" s="171" t="s">
        <v>3712</v>
      </c>
    </row>
    <row r="223" spans="1:41" ht="60" x14ac:dyDescent="0.25">
      <c r="A223" s="169">
        <v>43</v>
      </c>
      <c r="B223" s="171" t="s">
        <v>3412</v>
      </c>
      <c r="C223" s="169" t="s">
        <v>3713</v>
      </c>
      <c r="D223" s="169" t="s">
        <v>3714</v>
      </c>
      <c r="E223" s="169" t="s">
        <v>3715</v>
      </c>
      <c r="F223" s="169">
        <v>9.0999999999999998E-2</v>
      </c>
      <c r="G223" s="169">
        <v>1970</v>
      </c>
      <c r="H223" s="171" t="s">
        <v>1230</v>
      </c>
      <c r="I223" s="169"/>
      <c r="J223" s="169"/>
      <c r="K223" s="169">
        <v>2</v>
      </c>
      <c r="L223" s="169">
        <f>SUM(I223:K223)</f>
        <v>2</v>
      </c>
      <c r="M223" s="169">
        <v>120000533</v>
      </c>
      <c r="N223" s="179" t="s">
        <v>3716</v>
      </c>
      <c r="O223" s="169" t="s">
        <v>3717</v>
      </c>
      <c r="P223" s="169">
        <v>0.38600000000000001</v>
      </c>
      <c r="Q223" s="169">
        <v>1979</v>
      </c>
      <c r="R223" s="169" t="s">
        <v>3057</v>
      </c>
      <c r="S223" s="189">
        <v>120000214</v>
      </c>
      <c r="T223" s="179" t="s">
        <v>3718</v>
      </c>
      <c r="U223" s="169" t="s">
        <v>2071</v>
      </c>
      <c r="V223" s="169">
        <v>1979</v>
      </c>
      <c r="W223" s="169" t="s">
        <v>2837</v>
      </c>
      <c r="X223" s="169" t="s">
        <v>2981</v>
      </c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</row>
    <row r="224" spans="1:41" ht="25.5" x14ac:dyDescent="0.25">
      <c r="A224" s="169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9">
        <v>120000531</v>
      </c>
      <c r="T224" s="179" t="s">
        <v>3719</v>
      </c>
      <c r="U224" s="169"/>
      <c r="V224" s="169"/>
      <c r="W224" s="169"/>
      <c r="X224" s="169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</row>
    <row r="225" spans="1:41" ht="30" x14ac:dyDescent="0.25">
      <c r="A225" s="169">
        <v>44</v>
      </c>
      <c r="B225" s="171" t="s">
        <v>2903</v>
      </c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9">
        <v>120000535</v>
      </c>
      <c r="N225" s="169" t="s">
        <v>3720</v>
      </c>
      <c r="O225" s="169" t="s">
        <v>3721</v>
      </c>
      <c r="P225" s="169">
        <v>0.23699999999999999</v>
      </c>
      <c r="Q225" s="169">
        <v>1972</v>
      </c>
      <c r="R225" s="169" t="s">
        <v>2929</v>
      </c>
      <c r="S225" s="175" t="s">
        <v>3722</v>
      </c>
      <c r="T225" s="171" t="s">
        <v>3723</v>
      </c>
      <c r="U225" s="169" t="s">
        <v>3724</v>
      </c>
      <c r="V225" s="169">
        <v>2014</v>
      </c>
      <c r="W225" s="171" t="s">
        <v>2819</v>
      </c>
      <c r="X225" s="171" t="s">
        <v>3171</v>
      </c>
      <c r="Y225" s="189">
        <v>120000553</v>
      </c>
      <c r="Z225" s="169" t="s">
        <v>3725</v>
      </c>
      <c r="AA225" s="169">
        <v>0.56000000000000005</v>
      </c>
      <c r="AB225" s="171" t="s">
        <v>3726</v>
      </c>
      <c r="AC225" s="169"/>
      <c r="AD225" s="169">
        <v>1972</v>
      </c>
      <c r="AE225" s="171" t="s">
        <v>3727</v>
      </c>
      <c r="AF225" s="169">
        <v>5</v>
      </c>
      <c r="AG225" s="169">
        <v>0</v>
      </c>
      <c r="AH225" s="169">
        <v>0</v>
      </c>
      <c r="AI225" s="169">
        <f>SUM(AF225:AH225)</f>
        <v>5</v>
      </c>
      <c r="AJ225" s="189">
        <v>120000536</v>
      </c>
      <c r="AK225" s="169" t="s">
        <v>3728</v>
      </c>
      <c r="AL225" s="169" t="s">
        <v>3729</v>
      </c>
      <c r="AM225" s="169">
        <v>0.14799999999999999</v>
      </c>
      <c r="AN225" s="169">
        <v>1972</v>
      </c>
      <c r="AO225" s="169" t="s">
        <v>3377</v>
      </c>
    </row>
    <row r="226" spans="1:41" ht="45" x14ac:dyDescent="0.25">
      <c r="A226" s="169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75" t="s">
        <v>3730</v>
      </c>
      <c r="T226" s="171" t="s">
        <v>3731</v>
      </c>
      <c r="U226" s="169"/>
      <c r="V226" s="170"/>
      <c r="W226" s="169"/>
      <c r="X226" s="169"/>
      <c r="Y226" s="169"/>
      <c r="Z226" s="169"/>
      <c r="AA226" s="169"/>
      <c r="AB226" s="173"/>
      <c r="AC226" s="169"/>
      <c r="AD226" s="169"/>
      <c r="AE226" s="169"/>
      <c r="AF226" s="169"/>
      <c r="AG226" s="169"/>
      <c r="AH226" s="169"/>
      <c r="AI226" s="169"/>
      <c r="AJ226" s="189">
        <v>120000537</v>
      </c>
      <c r="AK226" s="169" t="s">
        <v>3732</v>
      </c>
      <c r="AL226" s="169" t="s">
        <v>3733</v>
      </c>
      <c r="AM226" s="169">
        <v>7.4999999999999997E-2</v>
      </c>
      <c r="AN226" s="169">
        <v>1972</v>
      </c>
      <c r="AO226" s="169" t="s">
        <v>3604</v>
      </c>
    </row>
    <row r="227" spans="1:41" ht="90" x14ac:dyDescent="0.25">
      <c r="A227" s="169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69"/>
      <c r="T227" s="169"/>
      <c r="U227" s="171"/>
      <c r="V227" s="169"/>
      <c r="W227" s="171"/>
      <c r="X227" s="171"/>
      <c r="Y227" s="175" t="s">
        <v>3734</v>
      </c>
      <c r="Z227" s="171" t="s">
        <v>3735</v>
      </c>
      <c r="AA227" s="169">
        <v>0.28499999999999998</v>
      </c>
      <c r="AB227" s="171" t="s">
        <v>3736</v>
      </c>
      <c r="AC227" s="169"/>
      <c r="AD227" s="169">
        <v>2014</v>
      </c>
      <c r="AE227" s="171" t="s">
        <v>1560</v>
      </c>
      <c r="AF227" s="169">
        <v>12</v>
      </c>
      <c r="AG227" s="169">
        <v>0</v>
      </c>
      <c r="AH227" s="169">
        <v>0</v>
      </c>
      <c r="AI227" s="169">
        <f>SUM(AF227:AH227)</f>
        <v>12</v>
      </c>
      <c r="AJ227" s="189">
        <v>120000538</v>
      </c>
      <c r="AK227" s="169" t="s">
        <v>3737</v>
      </c>
      <c r="AL227" s="169" t="s">
        <v>3738</v>
      </c>
      <c r="AM227" s="169">
        <v>0.217</v>
      </c>
      <c r="AN227" s="169">
        <v>1972</v>
      </c>
      <c r="AO227" s="169" t="s">
        <v>3698</v>
      </c>
    </row>
    <row r="228" spans="1:41" ht="30" x14ac:dyDescent="0.25">
      <c r="A228" s="169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89">
        <v>120000539</v>
      </c>
      <c r="AK228" s="169" t="s">
        <v>3739</v>
      </c>
      <c r="AL228" s="169" t="s">
        <v>3740</v>
      </c>
      <c r="AM228" s="169">
        <v>0.14299999999999999</v>
      </c>
      <c r="AN228" s="169">
        <v>1972</v>
      </c>
      <c r="AO228" s="169" t="s">
        <v>3199</v>
      </c>
    </row>
    <row r="229" spans="1:41" ht="30" x14ac:dyDescent="0.25">
      <c r="A229" s="169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89">
        <v>120000540</v>
      </c>
      <c r="AK229" s="169" t="s">
        <v>3741</v>
      </c>
      <c r="AL229" s="169" t="s">
        <v>3742</v>
      </c>
      <c r="AM229" s="169">
        <v>0.03</v>
      </c>
      <c r="AN229" s="169" t="s">
        <v>3743</v>
      </c>
      <c r="AO229" s="169" t="s">
        <v>641</v>
      </c>
    </row>
    <row r="230" spans="1:41" ht="45" x14ac:dyDescent="0.25">
      <c r="A230" s="169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89">
        <v>120000541</v>
      </c>
      <c r="AK230" s="169" t="s">
        <v>3744</v>
      </c>
      <c r="AL230" s="169" t="s">
        <v>3745</v>
      </c>
      <c r="AM230" s="169">
        <v>0.24</v>
      </c>
      <c r="AN230" s="169">
        <v>1972</v>
      </c>
      <c r="AO230" s="169" t="s">
        <v>3746</v>
      </c>
    </row>
    <row r="231" spans="1:41" ht="30" x14ac:dyDescent="0.25">
      <c r="A231" s="169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89">
        <v>120000542</v>
      </c>
      <c r="AK231" s="169" t="s">
        <v>3747</v>
      </c>
      <c r="AL231" s="169" t="s">
        <v>3748</v>
      </c>
      <c r="AM231" s="169">
        <v>0.27</v>
      </c>
      <c r="AN231" s="169">
        <v>1972</v>
      </c>
      <c r="AO231" s="169" t="s">
        <v>3023</v>
      </c>
    </row>
    <row r="232" spans="1:41" ht="30" x14ac:dyDescent="0.25">
      <c r="A232" s="169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89">
        <v>120000543</v>
      </c>
      <c r="AK232" s="169" t="s">
        <v>3749</v>
      </c>
      <c r="AL232" s="169" t="s">
        <v>3750</v>
      </c>
      <c r="AM232" s="169">
        <v>0.108</v>
      </c>
      <c r="AN232" s="169">
        <v>1972</v>
      </c>
      <c r="AO232" s="169" t="s">
        <v>3069</v>
      </c>
    </row>
    <row r="233" spans="1:41" ht="30" x14ac:dyDescent="0.25">
      <c r="A233" s="169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89">
        <v>120000544</v>
      </c>
      <c r="AK233" s="169" t="s">
        <v>3751</v>
      </c>
      <c r="AL233" s="169" t="s">
        <v>3752</v>
      </c>
      <c r="AM233" s="169">
        <v>0.13600000000000001</v>
      </c>
      <c r="AN233" s="169">
        <v>1972</v>
      </c>
      <c r="AO233" s="169" t="s">
        <v>3180</v>
      </c>
    </row>
    <row r="234" spans="1:41" ht="45" x14ac:dyDescent="0.25">
      <c r="A234" s="169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89">
        <v>120000545</v>
      </c>
      <c r="AK234" s="169" t="s">
        <v>3753</v>
      </c>
      <c r="AL234" s="169" t="s">
        <v>3754</v>
      </c>
      <c r="AM234" s="169">
        <v>9.2999999999999999E-2</v>
      </c>
      <c r="AN234" s="169">
        <v>1972</v>
      </c>
      <c r="AO234" s="169" t="s">
        <v>3346</v>
      </c>
    </row>
    <row r="235" spans="1:41" ht="45" x14ac:dyDescent="0.25">
      <c r="A235" s="169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89">
        <v>120000546</v>
      </c>
      <c r="AK235" s="169" t="s">
        <v>3755</v>
      </c>
      <c r="AL235" s="169" t="s">
        <v>3756</v>
      </c>
      <c r="AM235" s="169">
        <v>0.05</v>
      </c>
      <c r="AN235" s="169">
        <v>1972</v>
      </c>
      <c r="AO235" s="169" t="s">
        <v>3346</v>
      </c>
    </row>
    <row r="236" spans="1:41" ht="45" x14ac:dyDescent="0.25">
      <c r="A236" s="169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89">
        <v>120000547</v>
      </c>
      <c r="AK236" s="169" t="s">
        <v>3757</v>
      </c>
      <c r="AL236" s="169" t="s">
        <v>3758</v>
      </c>
      <c r="AM236" s="169">
        <v>0.10199999999999999</v>
      </c>
      <c r="AN236" s="169">
        <v>1972</v>
      </c>
      <c r="AO236" s="169" t="s">
        <v>3346</v>
      </c>
    </row>
    <row r="237" spans="1:41" ht="45" x14ac:dyDescent="0.25">
      <c r="A237" s="169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89">
        <v>120000548</v>
      </c>
      <c r="AK237" s="169" t="s">
        <v>3759</v>
      </c>
      <c r="AL237" s="169" t="s">
        <v>3760</v>
      </c>
      <c r="AM237" s="169">
        <v>8.3000000000000004E-2</v>
      </c>
      <c r="AN237" s="169">
        <v>1972</v>
      </c>
      <c r="AO237" s="169" t="s">
        <v>3604</v>
      </c>
    </row>
    <row r="238" spans="1:41" ht="45" x14ac:dyDescent="0.25">
      <c r="A238" s="169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89">
        <v>120000549</v>
      </c>
      <c r="AK238" s="169" t="s">
        <v>3761</v>
      </c>
      <c r="AL238" s="169" t="s">
        <v>3762</v>
      </c>
      <c r="AM238" s="169">
        <v>4.2999999999999997E-2</v>
      </c>
      <c r="AN238" s="169">
        <v>1972</v>
      </c>
      <c r="AO238" s="169" t="s">
        <v>3763</v>
      </c>
    </row>
    <row r="239" spans="1:41" ht="45" x14ac:dyDescent="0.25">
      <c r="A239" s="169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89">
        <v>120000550</v>
      </c>
      <c r="AK239" s="169" t="s">
        <v>3764</v>
      </c>
      <c r="AL239" s="169" t="s">
        <v>3765</v>
      </c>
      <c r="AM239" s="169">
        <v>0.05</v>
      </c>
      <c r="AN239" s="169">
        <v>1972</v>
      </c>
      <c r="AO239" s="169" t="s">
        <v>3766</v>
      </c>
    </row>
    <row r="240" spans="1:41" ht="45" x14ac:dyDescent="0.25">
      <c r="A240" s="169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89">
        <v>120000552</v>
      </c>
      <c r="AK240" s="169" t="s">
        <v>3767</v>
      </c>
      <c r="AL240" s="169" t="s">
        <v>3768</v>
      </c>
      <c r="AM240" s="169">
        <v>6.3E-2</v>
      </c>
      <c r="AN240" s="169">
        <v>1959</v>
      </c>
      <c r="AO240" s="169" t="s">
        <v>3769</v>
      </c>
    </row>
    <row r="241" spans="1:41" ht="45" x14ac:dyDescent="0.25">
      <c r="A241" s="169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89">
        <v>120000551</v>
      </c>
      <c r="AK241" s="169" t="s">
        <v>3770</v>
      </c>
      <c r="AL241" s="169"/>
      <c r="AM241" s="169">
        <v>0.104</v>
      </c>
      <c r="AN241" s="169">
        <v>1972</v>
      </c>
      <c r="AO241" s="169"/>
    </row>
    <row r="242" spans="1:41" ht="63.75" x14ac:dyDescent="0.25">
      <c r="A242" s="169">
        <v>45</v>
      </c>
      <c r="B242" s="171" t="s">
        <v>3522</v>
      </c>
      <c r="C242" s="169">
        <v>120000556</v>
      </c>
      <c r="D242" s="179" t="s">
        <v>3771</v>
      </c>
      <c r="E242" s="169" t="s">
        <v>3772</v>
      </c>
      <c r="F242" s="169">
        <v>7.3999999999999996E-2</v>
      </c>
      <c r="G242" s="169">
        <v>1987</v>
      </c>
      <c r="H242" s="171" t="s">
        <v>2997</v>
      </c>
      <c r="I242" s="169"/>
      <c r="J242" s="169"/>
      <c r="K242" s="169">
        <v>2</v>
      </c>
      <c r="L242" s="169">
        <f>SUM(I242:K242)</f>
        <v>2</v>
      </c>
      <c r="M242" s="169"/>
      <c r="N242" s="179"/>
      <c r="O242" s="169"/>
      <c r="P242" s="169"/>
      <c r="Q242" s="169"/>
      <c r="R242" s="169"/>
      <c r="S242" s="169">
        <v>120000554</v>
      </c>
      <c r="T242" s="179" t="s">
        <v>3773</v>
      </c>
      <c r="U242" s="169" t="s">
        <v>3774</v>
      </c>
      <c r="V242" s="169">
        <v>2004</v>
      </c>
      <c r="W242" s="169" t="s">
        <v>3775</v>
      </c>
      <c r="X242" s="176" t="s">
        <v>3776</v>
      </c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</row>
    <row r="243" spans="1:41" ht="60" x14ac:dyDescent="0.25">
      <c r="A243" s="169">
        <v>46</v>
      </c>
      <c r="B243" s="171" t="s">
        <v>3522</v>
      </c>
      <c r="C243" s="189">
        <v>120000558</v>
      </c>
      <c r="D243" s="169" t="s">
        <v>3777</v>
      </c>
      <c r="E243" s="169" t="s">
        <v>3778</v>
      </c>
      <c r="F243" s="169">
        <v>0.91200000000000003</v>
      </c>
      <c r="G243" s="169">
        <v>1960</v>
      </c>
      <c r="H243" s="171" t="s">
        <v>2997</v>
      </c>
      <c r="I243" s="169">
        <v>1</v>
      </c>
      <c r="J243" s="169"/>
      <c r="K243" s="169">
        <v>29</v>
      </c>
      <c r="L243" s="169">
        <f>SUM(I243:K243)</f>
        <v>30</v>
      </c>
      <c r="M243" s="189">
        <v>120000559</v>
      </c>
      <c r="N243" s="169" t="s">
        <v>3779</v>
      </c>
      <c r="O243" s="169" t="s">
        <v>3780</v>
      </c>
      <c r="P243" s="169">
        <v>0.16600000000000001</v>
      </c>
      <c r="Q243" s="169">
        <v>1987</v>
      </c>
      <c r="R243" s="169" t="s">
        <v>2929</v>
      </c>
      <c r="S243" s="189">
        <v>120000216</v>
      </c>
      <c r="T243" s="169" t="s">
        <v>3781</v>
      </c>
      <c r="U243" s="169" t="s">
        <v>3782</v>
      </c>
      <c r="V243" s="169">
        <v>1987</v>
      </c>
      <c r="W243" s="171" t="s">
        <v>2895</v>
      </c>
      <c r="X243" s="171" t="s">
        <v>3783</v>
      </c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</row>
    <row r="244" spans="1:41" ht="30" x14ac:dyDescent="0.25">
      <c r="A244" s="169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9">
        <v>120000561</v>
      </c>
      <c r="N244" s="169" t="s">
        <v>3784</v>
      </c>
      <c r="O244" s="169" t="s">
        <v>3785</v>
      </c>
      <c r="P244" s="169">
        <v>0.28299999999999997</v>
      </c>
      <c r="Q244" s="169">
        <v>1987</v>
      </c>
      <c r="R244" s="169" t="s">
        <v>2909</v>
      </c>
      <c r="S244" s="189">
        <v>120000557</v>
      </c>
      <c r="T244" s="169" t="s">
        <v>3786</v>
      </c>
      <c r="U244" s="169"/>
      <c r="V244" s="169"/>
      <c r="W244" s="169"/>
      <c r="X244" s="169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</row>
    <row r="245" spans="1:41" ht="30" x14ac:dyDescent="0.25">
      <c r="A245" s="169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69">
        <v>120000560</v>
      </c>
      <c r="N245" s="169" t="s">
        <v>3787</v>
      </c>
      <c r="O245" s="169" t="s">
        <v>3788</v>
      </c>
      <c r="P245" s="169">
        <v>0.33</v>
      </c>
      <c r="Q245" s="169">
        <v>1987</v>
      </c>
      <c r="R245" s="169" t="s">
        <v>3019</v>
      </c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</row>
    <row r="246" spans="1:41" ht="105" x14ac:dyDescent="0.25">
      <c r="A246" s="169">
        <v>47</v>
      </c>
      <c r="B246" s="171" t="s">
        <v>3306</v>
      </c>
      <c r="C246" s="190">
        <v>1585</v>
      </c>
      <c r="D246" s="169" t="s">
        <v>3789</v>
      </c>
      <c r="E246" s="169" t="s">
        <v>3790</v>
      </c>
      <c r="F246" s="169">
        <v>1.0369999999999999</v>
      </c>
      <c r="G246" s="169">
        <v>2011</v>
      </c>
      <c r="H246" s="171" t="s">
        <v>1230</v>
      </c>
      <c r="I246" s="169"/>
      <c r="J246" s="169"/>
      <c r="K246" s="169">
        <v>27</v>
      </c>
      <c r="L246" s="169">
        <f>SUM(I246:K246)</f>
        <v>27</v>
      </c>
      <c r="M246" s="169"/>
      <c r="N246" s="169"/>
      <c r="O246" s="169"/>
      <c r="P246" s="169"/>
      <c r="Q246" s="169"/>
      <c r="R246" s="169"/>
      <c r="S246" s="190">
        <v>1584</v>
      </c>
      <c r="T246" s="179" t="s">
        <v>3791</v>
      </c>
      <c r="U246" s="169" t="s">
        <v>2858</v>
      </c>
      <c r="V246" s="169">
        <v>2012</v>
      </c>
      <c r="W246" s="169" t="s">
        <v>2837</v>
      </c>
      <c r="X246" s="169" t="s">
        <v>3160</v>
      </c>
      <c r="Y246" s="175" t="s">
        <v>3792</v>
      </c>
      <c r="Z246" s="171" t="s">
        <v>3793</v>
      </c>
      <c r="AA246" s="169">
        <v>1.4350000000000001</v>
      </c>
      <c r="AB246" s="171" t="s">
        <v>3794</v>
      </c>
      <c r="AC246" s="169"/>
      <c r="AD246" s="169">
        <v>2014</v>
      </c>
      <c r="AE246" s="171" t="s">
        <v>3795</v>
      </c>
      <c r="AF246" s="169"/>
      <c r="AG246" s="169"/>
      <c r="AH246" s="169">
        <v>35</v>
      </c>
      <c r="AI246" s="169">
        <f>SUM(AF246:AH246)</f>
        <v>35</v>
      </c>
      <c r="AJ246" s="180"/>
      <c r="AK246" s="180"/>
      <c r="AL246" s="180"/>
      <c r="AM246" s="180"/>
      <c r="AN246" s="180"/>
      <c r="AO246" s="180"/>
    </row>
    <row r="247" spans="1:41" ht="60" x14ac:dyDescent="0.25">
      <c r="A247" s="169">
        <v>48</v>
      </c>
      <c r="B247" s="171" t="s">
        <v>3412</v>
      </c>
      <c r="C247" s="169">
        <v>120000563</v>
      </c>
      <c r="D247" s="169" t="s">
        <v>3796</v>
      </c>
      <c r="E247" s="169" t="s">
        <v>3797</v>
      </c>
      <c r="F247" s="169">
        <v>4.7E-2</v>
      </c>
      <c r="G247" s="169">
        <v>1974</v>
      </c>
      <c r="H247" s="171" t="s">
        <v>1230</v>
      </c>
      <c r="I247" s="169">
        <v>1</v>
      </c>
      <c r="J247" s="169"/>
      <c r="K247" s="169"/>
      <c r="L247" s="169">
        <f>SUM(I247:K247)</f>
        <v>1</v>
      </c>
      <c r="M247" s="169"/>
      <c r="N247" s="169"/>
      <c r="O247" s="169"/>
      <c r="P247" s="169"/>
      <c r="Q247" s="169"/>
      <c r="R247" s="169"/>
      <c r="S247" s="189">
        <v>120000217</v>
      </c>
      <c r="T247" s="169" t="s">
        <v>3798</v>
      </c>
      <c r="U247" s="169" t="s">
        <v>3799</v>
      </c>
      <c r="V247" s="169">
        <v>1978</v>
      </c>
      <c r="W247" s="171" t="s">
        <v>2895</v>
      </c>
      <c r="X247" s="169" t="s">
        <v>2981</v>
      </c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</row>
    <row r="248" spans="1:41" ht="30" x14ac:dyDescent="0.25">
      <c r="A248" s="169"/>
      <c r="B248" s="180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89">
        <v>120000562</v>
      </c>
      <c r="T248" s="169" t="s">
        <v>3800</v>
      </c>
      <c r="U248" s="169"/>
      <c r="V248" s="169"/>
      <c r="W248" s="169"/>
      <c r="X248" s="169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</row>
    <row r="249" spans="1:41" ht="25.5" x14ac:dyDescent="0.25">
      <c r="A249" s="169"/>
      <c r="B249" s="180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85">
        <v>120000071</v>
      </c>
      <c r="T249" s="185" t="s">
        <v>3801</v>
      </c>
      <c r="U249" s="169"/>
      <c r="V249" s="169"/>
      <c r="W249" s="169"/>
      <c r="X249" s="169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</row>
    <row r="250" spans="1:41" ht="60" x14ac:dyDescent="0.25">
      <c r="A250" s="169">
        <v>49</v>
      </c>
      <c r="B250" s="171" t="s">
        <v>2994</v>
      </c>
      <c r="C250" s="189">
        <v>120000566</v>
      </c>
      <c r="D250" s="169" t="s">
        <v>3802</v>
      </c>
      <c r="E250" s="169" t="s">
        <v>3803</v>
      </c>
      <c r="F250" s="169">
        <v>0.251</v>
      </c>
      <c r="G250" s="169">
        <v>1962</v>
      </c>
      <c r="H250" s="169" t="s">
        <v>2977</v>
      </c>
      <c r="I250" s="169">
        <v>5</v>
      </c>
      <c r="J250" s="169"/>
      <c r="K250" s="169"/>
      <c r="L250" s="169">
        <f>SUM(I250:K250)</f>
        <v>5</v>
      </c>
      <c r="M250" s="189">
        <v>120000565</v>
      </c>
      <c r="N250" s="169" t="s">
        <v>3804</v>
      </c>
      <c r="O250" s="169" t="s">
        <v>3805</v>
      </c>
      <c r="P250" s="169">
        <v>2E-3</v>
      </c>
      <c r="Q250" s="169">
        <v>1962</v>
      </c>
      <c r="R250" s="169"/>
      <c r="S250" s="169">
        <v>120000218</v>
      </c>
      <c r="T250" s="169" t="s">
        <v>3806</v>
      </c>
      <c r="U250" s="169" t="s">
        <v>3807</v>
      </c>
      <c r="V250" s="169">
        <v>1962</v>
      </c>
      <c r="W250" s="169" t="s">
        <v>2895</v>
      </c>
      <c r="X250" s="171" t="s">
        <v>3424</v>
      </c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</row>
    <row r="251" spans="1:41" ht="30" x14ac:dyDescent="0.25">
      <c r="A251" s="169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69">
        <v>120000564</v>
      </c>
      <c r="T251" s="169" t="s">
        <v>3808</v>
      </c>
      <c r="U251" s="169" t="s">
        <v>1243</v>
      </c>
      <c r="V251" s="169" t="s">
        <v>1243</v>
      </c>
      <c r="W251" s="169" t="s">
        <v>1243</v>
      </c>
      <c r="X251" s="169" t="s">
        <v>1243</v>
      </c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</row>
    <row r="252" spans="1:41" ht="60" x14ac:dyDescent="0.25">
      <c r="A252" s="169">
        <v>50</v>
      </c>
      <c r="B252" s="171" t="s">
        <v>3412</v>
      </c>
      <c r="C252" s="189">
        <v>120000569</v>
      </c>
      <c r="D252" s="169" t="s">
        <v>3809</v>
      </c>
      <c r="E252" s="169" t="s">
        <v>3810</v>
      </c>
      <c r="F252" s="169">
        <v>0.18</v>
      </c>
      <c r="G252" s="169">
        <v>1999</v>
      </c>
      <c r="H252" s="169" t="s">
        <v>27</v>
      </c>
      <c r="I252" s="169">
        <v>6</v>
      </c>
      <c r="J252" s="169"/>
      <c r="K252" s="169"/>
      <c r="L252" s="169">
        <f>SUM(I252:K252)</f>
        <v>6</v>
      </c>
      <c r="M252" s="189">
        <v>120000568</v>
      </c>
      <c r="N252" s="169" t="s">
        <v>3811</v>
      </c>
      <c r="O252" s="169" t="s">
        <v>3812</v>
      </c>
      <c r="P252" s="169">
        <v>0.52</v>
      </c>
      <c r="Q252" s="169">
        <v>1962</v>
      </c>
      <c r="R252" s="169" t="s">
        <v>3813</v>
      </c>
      <c r="S252" s="189">
        <v>120000219</v>
      </c>
      <c r="T252" s="169" t="s">
        <v>3814</v>
      </c>
      <c r="U252" s="169" t="s">
        <v>3815</v>
      </c>
      <c r="V252" s="169">
        <v>1962</v>
      </c>
      <c r="W252" s="169" t="s">
        <v>2895</v>
      </c>
      <c r="X252" s="169">
        <v>1400</v>
      </c>
      <c r="Y252" s="169">
        <v>120000570</v>
      </c>
      <c r="Z252" s="169" t="s">
        <v>3816</v>
      </c>
      <c r="AA252" s="169">
        <v>0.76</v>
      </c>
      <c r="AB252" s="171" t="s">
        <v>3817</v>
      </c>
      <c r="AC252" s="169">
        <v>0.75600000000000001</v>
      </c>
      <c r="AD252" s="169">
        <v>1962</v>
      </c>
      <c r="AE252" s="169" t="s">
        <v>649</v>
      </c>
      <c r="AF252" s="193"/>
      <c r="AG252" s="169"/>
      <c r="AH252" s="193">
        <v>20</v>
      </c>
      <c r="AI252" s="169">
        <f>SUM(AF252:AH252)</f>
        <v>20</v>
      </c>
      <c r="AJ252" s="180"/>
      <c r="AK252" s="180"/>
      <c r="AL252" s="180"/>
      <c r="AM252" s="180"/>
      <c r="AN252" s="180"/>
      <c r="AO252" s="180"/>
    </row>
    <row r="253" spans="1:41" ht="90" x14ac:dyDescent="0.25">
      <c r="A253" s="169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9">
        <v>120000567</v>
      </c>
      <c r="T253" s="169" t="s">
        <v>3818</v>
      </c>
      <c r="U253" s="169"/>
      <c r="V253" s="169"/>
      <c r="W253" s="169"/>
      <c r="X253" s="169"/>
      <c r="Y253" s="175" t="s">
        <v>3819</v>
      </c>
      <c r="Z253" s="171" t="s">
        <v>3820</v>
      </c>
      <c r="AA253" s="169">
        <v>0.27</v>
      </c>
      <c r="AB253" s="169" t="s">
        <v>3821</v>
      </c>
      <c r="AC253" s="169">
        <v>0.27</v>
      </c>
      <c r="AD253" s="169">
        <v>2012</v>
      </c>
      <c r="AE253" s="171" t="s">
        <v>984</v>
      </c>
      <c r="AF253" s="193"/>
      <c r="AG253" s="169"/>
      <c r="AH253" s="169">
        <v>9</v>
      </c>
      <c r="AI253" s="169">
        <f>SUM(AF253:AH253)</f>
        <v>9</v>
      </c>
      <c r="AJ253" s="180"/>
      <c r="AK253" s="180"/>
      <c r="AL253" s="180"/>
      <c r="AM253" s="180"/>
      <c r="AN253" s="180"/>
      <c r="AO253" s="180"/>
    </row>
    <row r="254" spans="1:41" ht="90" x14ac:dyDescent="0.25">
      <c r="A254" s="169">
        <v>51</v>
      </c>
      <c r="B254" s="171" t="s">
        <v>2903</v>
      </c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9">
        <v>120000572</v>
      </c>
      <c r="N254" s="169" t="s">
        <v>3822</v>
      </c>
      <c r="O254" s="169" t="s">
        <v>3823</v>
      </c>
      <c r="P254" s="169">
        <v>0.68100000000000005</v>
      </c>
      <c r="Q254" s="169">
        <v>1998</v>
      </c>
      <c r="R254" s="169" t="s">
        <v>2929</v>
      </c>
      <c r="S254" s="189">
        <v>120000220</v>
      </c>
      <c r="T254" s="169" t="s">
        <v>3824</v>
      </c>
      <c r="U254" s="169" t="s">
        <v>3825</v>
      </c>
      <c r="V254" s="169">
        <v>1997</v>
      </c>
      <c r="W254" s="171" t="s">
        <v>2895</v>
      </c>
      <c r="X254" s="171" t="s">
        <v>3826</v>
      </c>
      <c r="Y254" s="175" t="s">
        <v>3827</v>
      </c>
      <c r="Z254" s="171" t="s">
        <v>3828</v>
      </c>
      <c r="AA254" s="169">
        <v>0.6</v>
      </c>
      <c r="AB254" s="171" t="s">
        <v>3829</v>
      </c>
      <c r="AC254" s="169">
        <v>0.6</v>
      </c>
      <c r="AD254" s="169">
        <v>2013</v>
      </c>
      <c r="AE254" s="169" t="s">
        <v>3830</v>
      </c>
      <c r="AF254" s="169">
        <v>7</v>
      </c>
      <c r="AG254" s="169"/>
      <c r="AH254" s="169">
        <v>12</v>
      </c>
      <c r="AI254" s="169">
        <f>SUM(AF254:AH254)</f>
        <v>19</v>
      </c>
      <c r="AJ254" s="189">
        <v>120000580</v>
      </c>
      <c r="AK254" s="169" t="s">
        <v>3831</v>
      </c>
      <c r="AL254" s="169" t="s">
        <v>3832</v>
      </c>
      <c r="AM254" s="169">
        <v>0.17499999999999999</v>
      </c>
      <c r="AN254" s="169">
        <v>1998</v>
      </c>
      <c r="AO254" s="169" t="s">
        <v>2974</v>
      </c>
    </row>
    <row r="255" spans="1:41" ht="45" x14ac:dyDescent="0.25">
      <c r="A255" s="169"/>
      <c r="B255" s="171" t="s">
        <v>2910</v>
      </c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9">
        <v>120000573</v>
      </c>
      <c r="N255" s="169" t="s">
        <v>3833</v>
      </c>
      <c r="O255" s="169" t="s">
        <v>3834</v>
      </c>
      <c r="P255" s="169">
        <v>0.54700000000000004</v>
      </c>
      <c r="Q255" s="169">
        <v>1999</v>
      </c>
      <c r="R255" s="169" t="s">
        <v>2929</v>
      </c>
      <c r="S255" s="189">
        <v>120000571</v>
      </c>
      <c r="T255" s="169" t="s">
        <v>3835</v>
      </c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89">
        <v>120000574</v>
      </c>
      <c r="AK255" s="169" t="s">
        <v>3836</v>
      </c>
      <c r="AL255" s="169" t="s">
        <v>3837</v>
      </c>
      <c r="AM255" s="169">
        <v>0.10299999999999999</v>
      </c>
      <c r="AN255" s="169">
        <v>1998</v>
      </c>
      <c r="AO255" s="169" t="s">
        <v>3272</v>
      </c>
    </row>
    <row r="256" spans="1:41" ht="45" x14ac:dyDescent="0.25">
      <c r="A256" s="169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89">
        <v>120000575</v>
      </c>
      <c r="AK256" s="169" t="s">
        <v>3838</v>
      </c>
      <c r="AL256" s="169" t="s">
        <v>3839</v>
      </c>
      <c r="AM256" s="169">
        <v>0.10299999999999999</v>
      </c>
      <c r="AN256" s="169">
        <v>1998</v>
      </c>
      <c r="AO256" s="169" t="s">
        <v>3272</v>
      </c>
    </row>
    <row r="257" spans="1:41" ht="30" x14ac:dyDescent="0.25">
      <c r="A257" s="169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89">
        <v>120000576</v>
      </c>
      <c r="AK257" s="169" t="s">
        <v>3840</v>
      </c>
      <c r="AL257" s="169" t="s">
        <v>3841</v>
      </c>
      <c r="AM257" s="169">
        <v>0.10299999999999999</v>
      </c>
      <c r="AN257" s="169">
        <v>1998</v>
      </c>
      <c r="AO257" s="169" t="s">
        <v>3231</v>
      </c>
    </row>
    <row r="258" spans="1:41" ht="30" x14ac:dyDescent="0.25">
      <c r="A258" s="169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89">
        <v>120000577</v>
      </c>
      <c r="AK258" s="169" t="s">
        <v>3842</v>
      </c>
      <c r="AL258" s="169" t="s">
        <v>3843</v>
      </c>
      <c r="AM258" s="169">
        <v>0.10299999999999999</v>
      </c>
      <c r="AN258" s="169">
        <v>1998</v>
      </c>
      <c r="AO258" s="169" t="s">
        <v>3231</v>
      </c>
    </row>
    <row r="259" spans="1:41" ht="45" x14ac:dyDescent="0.25">
      <c r="A259" s="169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89">
        <v>120000578</v>
      </c>
      <c r="AK259" s="169" t="s">
        <v>3844</v>
      </c>
      <c r="AL259" s="169" t="s">
        <v>3845</v>
      </c>
      <c r="AM259" s="169">
        <v>0.10299999999999999</v>
      </c>
      <c r="AN259" s="169">
        <v>1998</v>
      </c>
      <c r="AO259" s="169" t="s">
        <v>3272</v>
      </c>
    </row>
    <row r="260" spans="1:41" ht="45" x14ac:dyDescent="0.25">
      <c r="A260" s="169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89">
        <v>120000579</v>
      </c>
      <c r="AK260" s="169" t="s">
        <v>3846</v>
      </c>
      <c r="AL260" s="169" t="s">
        <v>3847</v>
      </c>
      <c r="AM260" s="169">
        <v>0.10299999999999999</v>
      </c>
      <c r="AN260" s="169">
        <v>1998</v>
      </c>
      <c r="AO260" s="169" t="s">
        <v>3272</v>
      </c>
    </row>
    <row r="261" spans="1:41" ht="60" x14ac:dyDescent="0.25">
      <c r="A261" s="169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89">
        <v>120000581</v>
      </c>
      <c r="AK261" s="169" t="s">
        <v>3848</v>
      </c>
      <c r="AL261" s="169" t="s">
        <v>3849</v>
      </c>
      <c r="AM261" s="169">
        <v>0.24</v>
      </c>
      <c r="AN261" s="169">
        <v>2009</v>
      </c>
      <c r="AO261" s="169" t="s">
        <v>3850</v>
      </c>
    </row>
    <row r="262" spans="1:41" ht="45" x14ac:dyDescent="0.25">
      <c r="A262" s="169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89">
        <v>120000582</v>
      </c>
      <c r="AK262" s="169" t="s">
        <v>3851</v>
      </c>
      <c r="AL262" s="169" t="s">
        <v>3852</v>
      </c>
      <c r="AM262" s="169">
        <v>0.63400000000000001</v>
      </c>
      <c r="AN262" s="169">
        <v>2009</v>
      </c>
      <c r="AO262" s="169" t="s">
        <v>3853</v>
      </c>
    </row>
    <row r="263" spans="1:41" ht="60" x14ac:dyDescent="0.25">
      <c r="A263" s="169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89">
        <v>120000583</v>
      </c>
      <c r="AK263" s="169" t="s">
        <v>3854</v>
      </c>
      <c r="AL263" s="169" t="s">
        <v>3855</v>
      </c>
      <c r="AM263" s="169">
        <v>0.24</v>
      </c>
      <c r="AN263" s="169">
        <v>2009</v>
      </c>
      <c r="AO263" s="169" t="s">
        <v>3850</v>
      </c>
    </row>
    <row r="264" spans="1:41" ht="45" x14ac:dyDescent="0.25">
      <c r="A264" s="169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89">
        <v>120000584</v>
      </c>
      <c r="AK264" s="169" t="s">
        <v>3856</v>
      </c>
      <c r="AL264" s="169" t="s">
        <v>3857</v>
      </c>
      <c r="AM264" s="169">
        <v>0.63400000000000001</v>
      </c>
      <c r="AN264" s="169">
        <v>2009</v>
      </c>
      <c r="AO264" s="169" t="s">
        <v>3853</v>
      </c>
    </row>
    <row r="265" spans="1:41" ht="45" x14ac:dyDescent="0.25">
      <c r="A265" s="169">
        <v>52</v>
      </c>
      <c r="B265" s="171" t="s">
        <v>2903</v>
      </c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9">
        <v>120000586</v>
      </c>
      <c r="N265" s="169" t="s">
        <v>3858</v>
      </c>
      <c r="O265" s="169" t="s">
        <v>3859</v>
      </c>
      <c r="P265" s="169">
        <v>0.28799999999999998</v>
      </c>
      <c r="Q265" s="169">
        <v>2002</v>
      </c>
      <c r="R265" s="169" t="s">
        <v>2921</v>
      </c>
      <c r="S265" s="189">
        <v>120000221</v>
      </c>
      <c r="T265" s="169" t="s">
        <v>3860</v>
      </c>
      <c r="U265" s="169" t="s">
        <v>3861</v>
      </c>
      <c r="V265" s="169">
        <v>1963</v>
      </c>
      <c r="W265" s="169" t="s">
        <v>2895</v>
      </c>
      <c r="X265" s="169" t="s">
        <v>2981</v>
      </c>
      <c r="Y265" s="189">
        <v>120000587</v>
      </c>
      <c r="Z265" s="169" t="s">
        <v>3862</v>
      </c>
      <c r="AA265" s="169">
        <v>0.60799999999999998</v>
      </c>
      <c r="AB265" s="171" t="s">
        <v>3863</v>
      </c>
      <c r="AC265" s="169"/>
      <c r="AD265" s="169">
        <v>1963</v>
      </c>
      <c r="AE265" s="169" t="s">
        <v>3313</v>
      </c>
      <c r="AF265" s="169">
        <v>16</v>
      </c>
      <c r="AG265" s="169"/>
      <c r="AH265" s="169"/>
      <c r="AI265" s="169">
        <f>SUM(AF265:AH265)</f>
        <v>16</v>
      </c>
      <c r="AJ265" s="180"/>
      <c r="AK265" s="180"/>
      <c r="AL265" s="180"/>
      <c r="AM265" s="180"/>
      <c r="AN265" s="180"/>
      <c r="AO265" s="180"/>
    </row>
    <row r="266" spans="1:41" ht="30" x14ac:dyDescent="0.25">
      <c r="A266" s="169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9">
        <v>120000585</v>
      </c>
      <c r="T266" s="169" t="s">
        <v>3864</v>
      </c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80"/>
      <c r="AK266" s="180"/>
      <c r="AL266" s="180"/>
      <c r="AM266" s="180"/>
      <c r="AN266" s="180"/>
      <c r="AO266" s="180"/>
    </row>
    <row r="267" spans="1:41" ht="45" x14ac:dyDescent="0.25">
      <c r="A267" s="169">
        <v>53</v>
      </c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69">
        <v>120000756</v>
      </c>
      <c r="Z267" s="171" t="s">
        <v>3865</v>
      </c>
      <c r="AA267" s="169">
        <v>0.93400000000000005</v>
      </c>
      <c r="AB267" s="171" t="s">
        <v>3866</v>
      </c>
      <c r="AC267" s="169"/>
      <c r="AD267" s="169">
        <v>2013</v>
      </c>
      <c r="AE267" s="169" t="s">
        <v>649</v>
      </c>
      <c r="AF267" s="169"/>
      <c r="AG267" s="169"/>
      <c r="AH267" s="169">
        <v>14</v>
      </c>
      <c r="AI267" s="169">
        <f>SUM(AF267:AH267)</f>
        <v>14</v>
      </c>
      <c r="AJ267" s="180"/>
      <c r="AK267" s="180"/>
      <c r="AL267" s="180"/>
      <c r="AM267" s="180"/>
      <c r="AN267" s="180"/>
      <c r="AO267" s="180"/>
    </row>
    <row r="268" spans="1:41" ht="45" x14ac:dyDescent="0.25">
      <c r="A268" s="169">
        <v>54</v>
      </c>
      <c r="B268" s="171" t="s">
        <v>3306</v>
      </c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75" t="s">
        <v>3867</v>
      </c>
      <c r="N268" s="194" t="s">
        <v>3868</v>
      </c>
      <c r="O268" s="194" t="s">
        <v>3869</v>
      </c>
      <c r="P268" s="195">
        <v>1.24</v>
      </c>
      <c r="Q268" s="195">
        <v>2009</v>
      </c>
      <c r="R268" s="194" t="s">
        <v>1191</v>
      </c>
      <c r="S268" s="175" t="s">
        <v>3870</v>
      </c>
      <c r="T268" s="196" t="s">
        <v>3871</v>
      </c>
      <c r="U268" s="196" t="s">
        <v>3872</v>
      </c>
      <c r="V268" s="196" t="s">
        <v>2073</v>
      </c>
      <c r="W268" s="196" t="s">
        <v>2819</v>
      </c>
      <c r="X268" s="196" t="s">
        <v>3873</v>
      </c>
      <c r="Y268" s="169"/>
      <c r="Z268" s="171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80"/>
      <c r="AK268" s="180"/>
      <c r="AL268" s="180"/>
      <c r="AM268" s="180"/>
      <c r="AN268" s="180"/>
      <c r="AO268" s="180"/>
    </row>
    <row r="269" spans="1:41" x14ac:dyDescent="0.25">
      <c r="A269" s="169"/>
      <c r="B269" s="171" t="s">
        <v>2910</v>
      </c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69"/>
      <c r="Z269" s="171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80"/>
      <c r="AK269" s="180"/>
      <c r="AL269" s="180"/>
      <c r="AM269" s="180"/>
      <c r="AN269" s="180"/>
      <c r="AO269" s="180"/>
    </row>
    <row r="270" spans="1:41" ht="45" x14ac:dyDescent="0.25">
      <c r="A270" s="169">
        <v>55</v>
      </c>
      <c r="B270" s="171" t="s">
        <v>2903</v>
      </c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69">
        <v>120000590</v>
      </c>
      <c r="N270" s="169" t="s">
        <v>3874</v>
      </c>
      <c r="O270" s="169" t="s">
        <v>3875</v>
      </c>
      <c r="P270" s="169">
        <v>0.26700000000000002</v>
      </c>
      <c r="Q270" s="169">
        <v>2002</v>
      </c>
      <c r="R270" s="169" t="s">
        <v>2929</v>
      </c>
      <c r="S270" s="169">
        <v>120000222</v>
      </c>
      <c r="T270" s="169" t="s">
        <v>3876</v>
      </c>
      <c r="U270" s="169" t="s">
        <v>3877</v>
      </c>
      <c r="V270" s="169">
        <v>2002</v>
      </c>
      <c r="W270" s="171" t="s">
        <v>2895</v>
      </c>
      <c r="X270" s="171" t="s">
        <v>3393</v>
      </c>
      <c r="Y270" s="169">
        <v>120000595</v>
      </c>
      <c r="Z270" s="169" t="s">
        <v>3878</v>
      </c>
      <c r="AA270" s="169">
        <v>1.2969999999999999</v>
      </c>
      <c r="AB270" s="172" t="s">
        <v>3879</v>
      </c>
      <c r="AC270" s="169"/>
      <c r="AD270" s="169">
        <v>1968</v>
      </c>
      <c r="AE270" s="169" t="s">
        <v>3880</v>
      </c>
      <c r="AF270" s="169"/>
      <c r="AG270" s="169"/>
      <c r="AH270" s="169">
        <v>30</v>
      </c>
      <c r="AI270" s="169">
        <f>SUM(AF270:AH270)</f>
        <v>30</v>
      </c>
      <c r="AJ270" s="169">
        <v>120000592</v>
      </c>
      <c r="AK270" s="169" t="s">
        <v>3881</v>
      </c>
      <c r="AL270" s="169" t="s">
        <v>3882</v>
      </c>
      <c r="AM270" s="169">
        <v>3.9E-2</v>
      </c>
      <c r="AN270" s="169">
        <v>2002</v>
      </c>
      <c r="AO270" s="169" t="s">
        <v>3883</v>
      </c>
    </row>
    <row r="271" spans="1:41" ht="45" x14ac:dyDescent="0.25">
      <c r="A271" s="169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69">
        <v>120000591</v>
      </c>
      <c r="N271" s="171" t="s">
        <v>3884</v>
      </c>
      <c r="O271" s="171" t="s">
        <v>3885</v>
      </c>
      <c r="P271" s="171">
        <v>0.5</v>
      </c>
      <c r="Q271" s="171">
        <v>2009</v>
      </c>
      <c r="R271" s="171" t="s">
        <v>3057</v>
      </c>
      <c r="S271" s="169">
        <v>120000589</v>
      </c>
      <c r="T271" s="169" t="s">
        <v>3886</v>
      </c>
      <c r="U271" s="169"/>
      <c r="V271" s="169"/>
      <c r="W271" s="169"/>
      <c r="X271" s="169"/>
      <c r="Y271" s="169">
        <v>200001631</v>
      </c>
      <c r="Z271" s="169" t="s">
        <v>3887</v>
      </c>
      <c r="AA271" s="169">
        <v>0.09</v>
      </c>
      <c r="AB271" s="169" t="s">
        <v>3888</v>
      </c>
      <c r="AC271" s="169"/>
      <c r="AD271" s="169">
        <v>2016</v>
      </c>
      <c r="AE271" s="169" t="s">
        <v>3880</v>
      </c>
      <c r="AF271" s="169"/>
      <c r="AG271" s="169"/>
      <c r="AH271" s="169">
        <v>3</v>
      </c>
      <c r="AI271" s="169">
        <v>3</v>
      </c>
      <c r="AJ271" s="169">
        <v>120000593</v>
      </c>
      <c r="AK271" s="169" t="s">
        <v>3889</v>
      </c>
      <c r="AL271" s="169" t="s">
        <v>3890</v>
      </c>
      <c r="AM271" s="169">
        <v>3.9E-2</v>
      </c>
      <c r="AN271" s="169">
        <v>2002</v>
      </c>
      <c r="AO271" s="169" t="s">
        <v>3883</v>
      </c>
    </row>
    <row r="272" spans="1:41" ht="45" x14ac:dyDescent="0.25">
      <c r="A272" s="169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>
        <v>120000594</v>
      </c>
      <c r="AK272" s="169" t="s">
        <v>3891</v>
      </c>
      <c r="AL272" s="169" t="s">
        <v>3892</v>
      </c>
      <c r="AM272" s="169">
        <v>0.16900000000000001</v>
      </c>
      <c r="AN272" s="169">
        <v>2002</v>
      </c>
      <c r="AO272" s="169" t="s">
        <v>3893</v>
      </c>
    </row>
    <row r="273" spans="1:41" ht="30" x14ac:dyDescent="0.25">
      <c r="A273" s="169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75" t="s">
        <v>3894</v>
      </c>
      <c r="AK273" s="171" t="s">
        <v>3895</v>
      </c>
      <c r="AL273" s="171" t="s">
        <v>3896</v>
      </c>
      <c r="AM273" s="169">
        <v>0.31</v>
      </c>
      <c r="AN273" s="169">
        <v>2014</v>
      </c>
      <c r="AO273" s="171" t="s">
        <v>3893</v>
      </c>
    </row>
    <row r="274" spans="1:41" ht="30" x14ac:dyDescent="0.25">
      <c r="A274" s="169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75"/>
      <c r="AK274" s="171" t="s">
        <v>3897</v>
      </c>
      <c r="AL274" s="171" t="s">
        <v>3898</v>
      </c>
      <c r="AM274" s="169">
        <v>0.48699999999999999</v>
      </c>
      <c r="AN274" s="169">
        <v>2015</v>
      </c>
      <c r="AO274" s="171" t="s">
        <v>3899</v>
      </c>
    </row>
    <row r="275" spans="1:41" ht="45" x14ac:dyDescent="0.25">
      <c r="A275" s="169">
        <v>56</v>
      </c>
      <c r="B275" s="171" t="s">
        <v>2957</v>
      </c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69">
        <v>120000597</v>
      </c>
      <c r="N275" s="169" t="s">
        <v>3900</v>
      </c>
      <c r="O275" s="169" t="s">
        <v>3901</v>
      </c>
      <c r="P275" s="169">
        <v>0.25</v>
      </c>
      <c r="Q275" s="169" t="s">
        <v>3902</v>
      </c>
      <c r="R275" s="169" t="s">
        <v>3903</v>
      </c>
      <c r="S275" s="169">
        <v>120000223</v>
      </c>
      <c r="T275" s="169" t="s">
        <v>3904</v>
      </c>
      <c r="U275" s="169" t="s">
        <v>3905</v>
      </c>
      <c r="V275" s="169">
        <v>1964</v>
      </c>
      <c r="W275" s="171" t="s">
        <v>2895</v>
      </c>
      <c r="X275" s="169" t="s">
        <v>3906</v>
      </c>
      <c r="Y275" s="169">
        <v>120000614</v>
      </c>
      <c r="Z275" s="169" t="s">
        <v>3907</v>
      </c>
      <c r="AA275" s="169">
        <v>0.44400000000000001</v>
      </c>
      <c r="AB275" s="171" t="s">
        <v>3908</v>
      </c>
      <c r="AC275" s="169"/>
      <c r="AD275" s="173">
        <v>2005</v>
      </c>
      <c r="AE275" s="169" t="s">
        <v>3044</v>
      </c>
      <c r="AF275" s="169">
        <v>7</v>
      </c>
      <c r="AG275" s="169">
        <v>2</v>
      </c>
      <c r="AH275" s="169"/>
      <c r="AI275" s="169">
        <f>SUM(AF275:AH275)</f>
        <v>9</v>
      </c>
      <c r="AJ275" s="169">
        <v>120000598</v>
      </c>
      <c r="AK275" s="169" t="s">
        <v>3909</v>
      </c>
      <c r="AL275" s="169" t="s">
        <v>3910</v>
      </c>
      <c r="AM275" s="169">
        <v>7.8E-2</v>
      </c>
      <c r="AN275" s="169">
        <v>1964</v>
      </c>
      <c r="AO275" s="169" t="s">
        <v>3893</v>
      </c>
    </row>
    <row r="276" spans="1:41" ht="45" x14ac:dyDescent="0.25">
      <c r="A276" s="169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69">
        <v>120000596</v>
      </c>
      <c r="T276" s="169" t="s">
        <v>3911</v>
      </c>
      <c r="U276" s="169"/>
      <c r="V276" s="170"/>
      <c r="W276" s="169"/>
      <c r="X276" s="169"/>
      <c r="Y276" s="169"/>
      <c r="Z276" s="169"/>
      <c r="AA276" s="169"/>
      <c r="AB276" s="169"/>
      <c r="AC276" s="169"/>
      <c r="AD276" s="173"/>
      <c r="AE276" s="169"/>
      <c r="AF276" s="169"/>
      <c r="AG276" s="169"/>
      <c r="AH276" s="169"/>
      <c r="AI276" s="169"/>
      <c r="AJ276" s="169">
        <v>120000599</v>
      </c>
      <c r="AK276" s="169" t="s">
        <v>3912</v>
      </c>
      <c r="AL276" s="169" t="s">
        <v>3913</v>
      </c>
      <c r="AM276" s="169">
        <v>9.5000000000000001E-2</v>
      </c>
      <c r="AN276" s="169">
        <v>1964</v>
      </c>
      <c r="AO276" s="169" t="s">
        <v>3914</v>
      </c>
    </row>
    <row r="277" spans="1:41" ht="30" x14ac:dyDescent="0.25">
      <c r="A277" s="169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69"/>
      <c r="T277" s="169"/>
      <c r="U277" s="169"/>
      <c r="V277" s="170"/>
      <c r="W277" s="169"/>
      <c r="X277" s="169"/>
      <c r="Y277" s="169"/>
      <c r="Z277" s="169"/>
      <c r="AA277" s="169"/>
      <c r="AB277" s="169"/>
      <c r="AC277" s="169"/>
      <c r="AD277" s="173"/>
      <c r="AE277" s="169"/>
      <c r="AF277" s="169"/>
      <c r="AG277" s="169"/>
      <c r="AH277" s="169"/>
      <c r="AI277" s="169"/>
      <c r="AJ277" s="169">
        <v>120000600</v>
      </c>
      <c r="AK277" s="169" t="s">
        <v>3915</v>
      </c>
      <c r="AL277" s="169" t="s">
        <v>3916</v>
      </c>
      <c r="AM277" s="169">
        <v>0.24</v>
      </c>
      <c r="AN277" s="169">
        <v>1964</v>
      </c>
      <c r="AO277" s="169" t="s">
        <v>3917</v>
      </c>
    </row>
    <row r="278" spans="1:41" ht="30" x14ac:dyDescent="0.25">
      <c r="A278" s="169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69"/>
      <c r="T278" s="169"/>
      <c r="U278" s="169"/>
      <c r="V278" s="170"/>
      <c r="W278" s="169"/>
      <c r="X278" s="169"/>
      <c r="Y278" s="169"/>
      <c r="Z278" s="169"/>
      <c r="AA278" s="169"/>
      <c r="AB278" s="169" t="s">
        <v>1243</v>
      </c>
      <c r="AC278" s="169" t="s">
        <v>1243</v>
      </c>
      <c r="AD278" s="169" t="s">
        <v>1243</v>
      </c>
      <c r="AE278" s="169" t="s">
        <v>1243</v>
      </c>
      <c r="AF278" s="169"/>
      <c r="AG278" s="169"/>
      <c r="AH278" s="169"/>
      <c r="AI278" s="169"/>
      <c r="AJ278" s="169">
        <v>120000601</v>
      </c>
      <c r="AK278" s="169" t="s">
        <v>3918</v>
      </c>
      <c r="AL278" s="169" t="s">
        <v>3919</v>
      </c>
      <c r="AM278" s="169">
        <v>1.4E-2</v>
      </c>
      <c r="AN278" s="169">
        <v>1964</v>
      </c>
      <c r="AO278" s="169" t="s">
        <v>3920</v>
      </c>
    </row>
    <row r="279" spans="1:41" ht="45" x14ac:dyDescent="0.25">
      <c r="A279" s="169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69"/>
      <c r="T279" s="169"/>
      <c r="U279" s="169"/>
      <c r="V279" s="170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>
        <v>120000602</v>
      </c>
      <c r="AK279" s="169" t="s">
        <v>3921</v>
      </c>
      <c r="AL279" s="169" t="s">
        <v>3922</v>
      </c>
      <c r="AM279" s="169">
        <v>9.5000000000000001E-2</v>
      </c>
      <c r="AN279" s="169">
        <v>1964</v>
      </c>
      <c r="AO279" s="169" t="s">
        <v>3923</v>
      </c>
    </row>
    <row r="280" spans="1:41" ht="45" x14ac:dyDescent="0.25">
      <c r="A280" s="169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69"/>
      <c r="T280" s="169"/>
      <c r="U280" s="169"/>
      <c r="V280" s="170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>
        <v>120000603</v>
      </c>
      <c r="AK280" s="169" t="s">
        <v>3924</v>
      </c>
      <c r="AL280" s="169" t="s">
        <v>3925</v>
      </c>
      <c r="AM280" s="169">
        <v>4.1000000000000002E-2</v>
      </c>
      <c r="AN280" s="169">
        <v>1964</v>
      </c>
      <c r="AO280" s="169" t="s">
        <v>3926</v>
      </c>
    </row>
    <row r="281" spans="1:41" ht="60" x14ac:dyDescent="0.25">
      <c r="A281" s="169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69"/>
      <c r="T281" s="169"/>
      <c r="U281" s="169"/>
      <c r="V281" s="170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>
        <v>120000604</v>
      </c>
      <c r="AK281" s="169" t="s">
        <v>3927</v>
      </c>
      <c r="AL281" s="169" t="s">
        <v>3928</v>
      </c>
      <c r="AM281" s="169">
        <v>6.2E-2</v>
      </c>
      <c r="AN281" s="169">
        <v>1964</v>
      </c>
      <c r="AO281" s="169" t="s">
        <v>3929</v>
      </c>
    </row>
    <row r="282" spans="1:41" ht="45" x14ac:dyDescent="0.25">
      <c r="A282" s="169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69"/>
      <c r="T282" s="169"/>
      <c r="U282" s="169"/>
      <c r="V282" s="170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>
        <v>120000606</v>
      </c>
      <c r="AK282" s="169" t="s">
        <v>3930</v>
      </c>
      <c r="AL282" s="169" t="s">
        <v>3931</v>
      </c>
      <c r="AM282" s="169">
        <v>0.127</v>
      </c>
      <c r="AN282" s="169">
        <v>1964</v>
      </c>
      <c r="AO282" s="169" t="s">
        <v>3920</v>
      </c>
    </row>
    <row r="283" spans="1:41" ht="45" x14ac:dyDescent="0.25">
      <c r="A283" s="169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69"/>
      <c r="T283" s="169"/>
      <c r="U283" s="169"/>
      <c r="V283" s="170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>
        <v>120000607</v>
      </c>
      <c r="AK283" s="169" t="s">
        <v>3932</v>
      </c>
      <c r="AL283" s="169" t="s">
        <v>3933</v>
      </c>
      <c r="AM283" s="169">
        <v>4.1000000000000002E-2</v>
      </c>
      <c r="AN283" s="169">
        <v>1964</v>
      </c>
      <c r="AO283" s="169" t="s">
        <v>3926</v>
      </c>
    </row>
    <row r="284" spans="1:41" ht="60" x14ac:dyDescent="0.25">
      <c r="A284" s="169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69"/>
      <c r="T284" s="169"/>
      <c r="U284" s="169"/>
      <c r="V284" s="170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>
        <v>120000608</v>
      </c>
      <c r="AK284" s="169" t="s">
        <v>3934</v>
      </c>
      <c r="AL284" s="169" t="s">
        <v>3935</v>
      </c>
      <c r="AM284" s="169">
        <v>0.114</v>
      </c>
      <c r="AN284" s="169">
        <v>1964</v>
      </c>
      <c r="AO284" s="169" t="s">
        <v>3936</v>
      </c>
    </row>
    <row r="285" spans="1:41" ht="45" x14ac:dyDescent="0.25">
      <c r="A285" s="169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69"/>
      <c r="T285" s="169"/>
      <c r="U285" s="169"/>
      <c r="V285" s="170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>
        <v>120000609</v>
      </c>
      <c r="AK285" s="169" t="s">
        <v>3937</v>
      </c>
      <c r="AL285" s="169"/>
      <c r="AM285" s="169">
        <v>0.10199999999999999</v>
      </c>
      <c r="AN285" s="169"/>
      <c r="AO285" s="169"/>
    </row>
    <row r="286" spans="1:41" ht="45" x14ac:dyDescent="0.25">
      <c r="A286" s="169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69"/>
      <c r="T286" s="169"/>
      <c r="U286" s="169"/>
      <c r="V286" s="170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>
        <v>120000610</v>
      </c>
      <c r="AK286" s="169" t="s">
        <v>3938</v>
      </c>
      <c r="AL286" s="169" t="s">
        <v>3939</v>
      </c>
      <c r="AM286" s="169">
        <v>0.05</v>
      </c>
      <c r="AN286" s="169">
        <v>1964</v>
      </c>
      <c r="AO286" s="169" t="s">
        <v>3920</v>
      </c>
    </row>
    <row r="287" spans="1:41" ht="45" x14ac:dyDescent="0.25">
      <c r="A287" s="169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69"/>
      <c r="T287" s="169"/>
      <c r="U287" s="169"/>
      <c r="V287" s="170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>
        <v>120000611</v>
      </c>
      <c r="AK287" s="169" t="s">
        <v>3940</v>
      </c>
      <c r="AL287" s="169" t="s">
        <v>3941</v>
      </c>
      <c r="AM287" s="169">
        <v>0.06</v>
      </c>
      <c r="AN287" s="169">
        <v>1964</v>
      </c>
      <c r="AO287" s="169" t="s">
        <v>3923</v>
      </c>
    </row>
    <row r="288" spans="1:41" ht="45" x14ac:dyDescent="0.25">
      <c r="A288" s="169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69"/>
      <c r="T288" s="169"/>
      <c r="U288" s="169"/>
      <c r="V288" s="170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>
        <v>120000612</v>
      </c>
      <c r="AK288" s="169" t="s">
        <v>3942</v>
      </c>
      <c r="AL288" s="169" t="s">
        <v>3943</v>
      </c>
      <c r="AM288" s="169">
        <v>7.1999999999999995E-2</v>
      </c>
      <c r="AN288" s="169">
        <v>1964</v>
      </c>
      <c r="AO288" s="169" t="s">
        <v>3923</v>
      </c>
    </row>
    <row r="289" spans="1:41" ht="60" x14ac:dyDescent="0.25">
      <c r="A289" s="169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69"/>
      <c r="T289" s="169"/>
      <c r="U289" s="169"/>
      <c r="V289" s="170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>
        <v>120000613</v>
      </c>
      <c r="AK289" s="169" t="s">
        <v>3944</v>
      </c>
      <c r="AL289" s="169" t="s">
        <v>3945</v>
      </c>
      <c r="AM289" s="169">
        <v>4.9000000000000002E-2</v>
      </c>
      <c r="AN289" s="169">
        <v>1964</v>
      </c>
      <c r="AO289" s="169" t="s">
        <v>3929</v>
      </c>
    </row>
    <row r="290" spans="1:41" ht="60" x14ac:dyDescent="0.25">
      <c r="A290" s="169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69"/>
      <c r="T290" s="169"/>
      <c r="U290" s="169"/>
      <c r="V290" s="170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89">
        <v>120000605</v>
      </c>
      <c r="AK290" s="169" t="s">
        <v>3946</v>
      </c>
      <c r="AL290" s="169"/>
      <c r="AM290" s="169">
        <v>5.3999999999999999E-2</v>
      </c>
      <c r="AN290" s="169">
        <v>1964</v>
      </c>
      <c r="AO290" s="169"/>
    </row>
    <row r="291" spans="1:41" ht="30" x14ac:dyDescent="0.25">
      <c r="A291" s="169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69"/>
      <c r="T291" s="169"/>
      <c r="U291" s="169"/>
      <c r="V291" s="170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89">
        <v>200001876</v>
      </c>
      <c r="AK291" s="169" t="s">
        <v>3947</v>
      </c>
      <c r="AL291" s="169" t="s">
        <v>3948</v>
      </c>
      <c r="AM291" s="169">
        <v>0.17699999999999999</v>
      </c>
      <c r="AN291" s="169">
        <v>2017</v>
      </c>
      <c r="AO291" s="169" t="s">
        <v>3949</v>
      </c>
    </row>
    <row r="292" spans="1:41" ht="45" x14ac:dyDescent="0.25">
      <c r="A292" s="169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69"/>
      <c r="T292" s="169"/>
      <c r="U292" s="169"/>
      <c r="V292" s="170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89"/>
      <c r="AK292" s="169"/>
      <c r="AL292" s="169" t="s">
        <v>3950</v>
      </c>
      <c r="AM292" s="169">
        <v>0.17699999999999999</v>
      </c>
      <c r="AN292" s="169">
        <v>2017</v>
      </c>
      <c r="AO292" s="169" t="s">
        <v>3949</v>
      </c>
    </row>
    <row r="293" spans="1:41" ht="30" x14ac:dyDescent="0.25">
      <c r="A293" s="169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69"/>
      <c r="T293" s="169"/>
      <c r="U293" s="169"/>
      <c r="V293" s="170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89">
        <v>200001877</v>
      </c>
      <c r="AK293" s="169" t="s">
        <v>3947</v>
      </c>
      <c r="AL293" s="169" t="s">
        <v>3951</v>
      </c>
      <c r="AM293" s="169">
        <v>0.152</v>
      </c>
      <c r="AN293" s="169">
        <v>2017</v>
      </c>
      <c r="AO293" s="169" t="s">
        <v>3949</v>
      </c>
    </row>
    <row r="294" spans="1:41" ht="30" x14ac:dyDescent="0.25">
      <c r="A294" s="169">
        <v>57</v>
      </c>
      <c r="B294" s="171" t="s">
        <v>2910</v>
      </c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69" t="s">
        <v>3952</v>
      </c>
      <c r="O294" s="169" t="s">
        <v>3953</v>
      </c>
      <c r="P294" s="169">
        <v>0.32200000000000001</v>
      </c>
      <c r="Q294" s="169">
        <v>1976</v>
      </c>
      <c r="R294" s="169" t="s">
        <v>3057</v>
      </c>
      <c r="S294" s="189">
        <v>120000617</v>
      </c>
      <c r="T294" s="169" t="s">
        <v>3954</v>
      </c>
      <c r="U294" s="169" t="s">
        <v>3955</v>
      </c>
      <c r="V294" s="169">
        <v>2007</v>
      </c>
      <c r="W294" s="171" t="s">
        <v>2895</v>
      </c>
      <c r="X294" s="169" t="s">
        <v>3083</v>
      </c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9">
        <v>120000620</v>
      </c>
      <c r="AK294" s="169" t="s">
        <v>3956</v>
      </c>
      <c r="AL294" s="169" t="s">
        <v>3957</v>
      </c>
      <c r="AM294" s="169">
        <v>8.1000000000000003E-2</v>
      </c>
      <c r="AN294" s="169" t="s">
        <v>3958</v>
      </c>
      <c r="AO294" s="169" t="s">
        <v>3959</v>
      </c>
    </row>
    <row r="295" spans="1:41" ht="30" x14ac:dyDescent="0.25">
      <c r="A295" s="169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9">
        <v>120000619</v>
      </c>
      <c r="AK295" s="169" t="s">
        <v>3960</v>
      </c>
      <c r="AL295" s="169" t="s">
        <v>3961</v>
      </c>
      <c r="AM295" s="169">
        <v>9.2999999999999999E-2</v>
      </c>
      <c r="AN295" s="169">
        <v>2000</v>
      </c>
      <c r="AO295" s="169" t="s">
        <v>3236</v>
      </c>
    </row>
    <row r="296" spans="1:41" ht="45" x14ac:dyDescent="0.25">
      <c r="A296" s="169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75" t="s">
        <v>3962</v>
      </c>
      <c r="AK296" s="171" t="s">
        <v>3963</v>
      </c>
      <c r="AL296" s="171" t="s">
        <v>3964</v>
      </c>
      <c r="AM296" s="169">
        <v>0.20499999999999999</v>
      </c>
      <c r="AN296" s="169">
        <v>2014</v>
      </c>
      <c r="AO296" s="169"/>
    </row>
    <row r="297" spans="1:41" ht="60" x14ac:dyDescent="0.25">
      <c r="A297" s="169">
        <v>58</v>
      </c>
      <c r="B297" s="171" t="s">
        <v>3522</v>
      </c>
      <c r="C297" s="189">
        <v>120000622</v>
      </c>
      <c r="D297" s="169" t="s">
        <v>3965</v>
      </c>
      <c r="E297" s="169" t="s">
        <v>3966</v>
      </c>
      <c r="F297" s="169">
        <v>5.2999999999999999E-2</v>
      </c>
      <c r="G297" s="169">
        <v>1976</v>
      </c>
      <c r="H297" s="171" t="s">
        <v>3967</v>
      </c>
      <c r="I297" s="169">
        <v>2</v>
      </c>
      <c r="J297" s="169"/>
      <c r="K297" s="169"/>
      <c r="L297" s="169">
        <f>SUM(I297:K297)</f>
        <v>2</v>
      </c>
      <c r="M297" s="180"/>
      <c r="N297" s="180"/>
      <c r="O297" s="180"/>
      <c r="P297" s="180"/>
      <c r="Q297" s="180"/>
      <c r="R297" s="180"/>
      <c r="S297" s="189">
        <v>120000224</v>
      </c>
      <c r="T297" s="169" t="s">
        <v>3968</v>
      </c>
      <c r="U297" s="169" t="s">
        <v>3969</v>
      </c>
      <c r="V297" s="169">
        <v>1976</v>
      </c>
      <c r="W297" s="171" t="s">
        <v>3970</v>
      </c>
      <c r="X297" s="169" t="s">
        <v>3002</v>
      </c>
      <c r="Y297" s="169" t="s">
        <v>3971</v>
      </c>
      <c r="Z297" s="171" t="s">
        <v>3972</v>
      </c>
      <c r="AA297" s="169">
        <v>0.15</v>
      </c>
      <c r="AB297" s="171" t="s">
        <v>3973</v>
      </c>
      <c r="AC297" s="169"/>
      <c r="AD297" s="169">
        <v>2013</v>
      </c>
      <c r="AE297" s="171" t="s">
        <v>1560</v>
      </c>
      <c r="AF297" s="169"/>
      <c r="AG297" s="169"/>
      <c r="AH297" s="169">
        <v>4</v>
      </c>
      <c r="AI297" s="169">
        <f>SUM(AF297:AH297)</f>
        <v>4</v>
      </c>
      <c r="AJ297" s="180"/>
      <c r="AK297" s="180"/>
      <c r="AL297" s="180"/>
      <c r="AM297" s="180"/>
      <c r="AN297" s="180"/>
      <c r="AO297" s="180"/>
    </row>
    <row r="298" spans="1:41" ht="30" x14ac:dyDescent="0.25">
      <c r="A298" s="169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9">
        <v>120000621</v>
      </c>
      <c r="T298" s="169" t="s">
        <v>3974</v>
      </c>
      <c r="U298" s="169"/>
      <c r="V298" s="169"/>
      <c r="W298" s="169"/>
      <c r="X298" s="169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</row>
    <row r="299" spans="1:41" ht="45" x14ac:dyDescent="0.25">
      <c r="A299" s="169">
        <v>59</v>
      </c>
      <c r="B299" s="171" t="s">
        <v>3522</v>
      </c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69">
        <v>120000225</v>
      </c>
      <c r="T299" s="169" t="s">
        <v>3975</v>
      </c>
      <c r="U299" s="169" t="s">
        <v>3976</v>
      </c>
      <c r="V299" s="169">
        <v>1960</v>
      </c>
      <c r="W299" s="169" t="s">
        <v>2837</v>
      </c>
      <c r="X299" s="169" t="s">
        <v>3002</v>
      </c>
      <c r="Y299" s="169">
        <v>120000624</v>
      </c>
      <c r="Z299" s="169" t="s">
        <v>3977</v>
      </c>
      <c r="AA299" s="169">
        <v>0.307</v>
      </c>
      <c r="AB299" s="171" t="s">
        <v>3978</v>
      </c>
      <c r="AC299" s="169"/>
      <c r="AD299" s="169">
        <v>1999</v>
      </c>
      <c r="AE299" s="171" t="s">
        <v>1560</v>
      </c>
      <c r="AF299" s="169"/>
      <c r="AG299" s="169"/>
      <c r="AH299" s="169">
        <v>3</v>
      </c>
      <c r="AI299" s="169">
        <f>SUM(AF299:AH299)</f>
        <v>3</v>
      </c>
      <c r="AJ299" s="180"/>
      <c r="AK299" s="180"/>
      <c r="AL299" s="180"/>
      <c r="AM299" s="180"/>
      <c r="AN299" s="180"/>
      <c r="AO299" s="180"/>
    </row>
    <row r="300" spans="1:41" ht="30" x14ac:dyDescent="0.25">
      <c r="A300" s="169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69">
        <v>120000623</v>
      </c>
      <c r="T300" s="169" t="s">
        <v>3979</v>
      </c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80"/>
      <c r="AK300" s="180"/>
      <c r="AL300" s="180"/>
      <c r="AM300" s="180"/>
      <c r="AN300" s="180"/>
      <c r="AO300" s="180"/>
    </row>
    <row r="301" spans="1:41" ht="30" x14ac:dyDescent="0.25">
      <c r="A301" s="169">
        <v>60</v>
      </c>
      <c r="B301" s="171" t="s">
        <v>2910</v>
      </c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9">
        <v>120000626</v>
      </c>
      <c r="N301" s="179" t="s">
        <v>3980</v>
      </c>
      <c r="O301" s="169" t="s">
        <v>3981</v>
      </c>
      <c r="P301" s="169">
        <v>0.35399999999999998</v>
      </c>
      <c r="Q301" s="169">
        <v>1998</v>
      </c>
      <c r="R301" s="169" t="s">
        <v>3032</v>
      </c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9">
        <v>120000625</v>
      </c>
      <c r="AK301" s="179" t="s">
        <v>3982</v>
      </c>
      <c r="AL301" s="169"/>
      <c r="AM301" s="169">
        <v>7.9000000000000001E-2</v>
      </c>
      <c r="AN301" s="169">
        <v>1973</v>
      </c>
      <c r="AO301" s="171"/>
    </row>
    <row r="302" spans="1:41" ht="60" x14ac:dyDescent="0.25">
      <c r="A302" s="169">
        <v>61</v>
      </c>
      <c r="B302" s="171" t="s">
        <v>2957</v>
      </c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69">
        <v>120000628</v>
      </c>
      <c r="N302" s="169" t="s">
        <v>3983</v>
      </c>
      <c r="O302" s="169" t="s">
        <v>3984</v>
      </c>
      <c r="P302" s="169">
        <v>0.41199999999999998</v>
      </c>
      <c r="Q302" s="169">
        <v>2002</v>
      </c>
      <c r="R302" s="169" t="s">
        <v>3985</v>
      </c>
      <c r="S302" s="169">
        <v>120000226</v>
      </c>
      <c r="T302" s="169" t="s">
        <v>3986</v>
      </c>
      <c r="U302" s="169" t="s">
        <v>3987</v>
      </c>
      <c r="V302" s="169">
        <v>2002</v>
      </c>
      <c r="W302" s="171" t="s">
        <v>2895</v>
      </c>
      <c r="X302" s="169" t="s">
        <v>2981</v>
      </c>
      <c r="Y302" s="169">
        <v>120000629</v>
      </c>
      <c r="Z302" s="169" t="s">
        <v>3988</v>
      </c>
      <c r="AA302" s="169">
        <v>2.3119999999999998</v>
      </c>
      <c r="AB302" s="171" t="s">
        <v>3989</v>
      </c>
      <c r="AC302" s="169"/>
      <c r="AD302" s="169">
        <v>2002</v>
      </c>
      <c r="AE302" s="171" t="s">
        <v>3990</v>
      </c>
      <c r="AF302" s="169">
        <v>27</v>
      </c>
      <c r="AG302" s="169"/>
      <c r="AH302" s="169">
        <v>26</v>
      </c>
      <c r="AI302" s="169">
        <f>SUM(AF302:AH302)</f>
        <v>53</v>
      </c>
      <c r="AJ302" s="180"/>
      <c r="AK302" s="180"/>
      <c r="AL302" s="180"/>
      <c r="AM302" s="180"/>
      <c r="AN302" s="180"/>
      <c r="AO302" s="180"/>
    </row>
    <row r="303" spans="1:41" ht="30" x14ac:dyDescent="0.25">
      <c r="A303" s="16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69"/>
      <c r="N303" s="169"/>
      <c r="O303" s="169"/>
      <c r="P303" s="169"/>
      <c r="Q303" s="169"/>
      <c r="R303" s="169"/>
      <c r="S303" s="169">
        <v>120000627</v>
      </c>
      <c r="T303" s="169" t="s">
        <v>3991</v>
      </c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71"/>
      <c r="AF303" s="169"/>
      <c r="AG303" s="169"/>
      <c r="AH303" s="169"/>
      <c r="AI303" s="169"/>
      <c r="AJ303" s="180"/>
      <c r="AK303" s="180"/>
      <c r="AL303" s="180"/>
      <c r="AM303" s="180"/>
      <c r="AN303" s="180"/>
      <c r="AO303" s="180"/>
    </row>
    <row r="304" spans="1:41" ht="45" x14ac:dyDescent="0.25">
      <c r="A304" s="169">
        <v>62</v>
      </c>
      <c r="B304" s="171" t="s">
        <v>2910</v>
      </c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9"/>
      <c r="N304" s="169"/>
      <c r="O304" s="169"/>
      <c r="P304" s="169"/>
      <c r="Q304" s="169"/>
      <c r="R304" s="169"/>
      <c r="S304" s="189">
        <v>120000227</v>
      </c>
      <c r="T304" s="169" t="s">
        <v>3992</v>
      </c>
      <c r="U304" s="173" t="s">
        <v>3993</v>
      </c>
      <c r="V304" s="173">
        <v>1985</v>
      </c>
      <c r="W304" s="169" t="s">
        <v>2895</v>
      </c>
      <c r="X304" s="169" t="s">
        <v>3247</v>
      </c>
      <c r="Y304" s="189">
        <v>120000639</v>
      </c>
      <c r="Z304" s="169" t="s">
        <v>3994</v>
      </c>
      <c r="AA304" s="169">
        <v>0.125</v>
      </c>
      <c r="AB304" s="171" t="s">
        <v>3995</v>
      </c>
      <c r="AC304" s="169"/>
      <c r="AD304" s="169">
        <v>1949</v>
      </c>
      <c r="AE304" s="169" t="s">
        <v>3996</v>
      </c>
      <c r="AF304" s="169"/>
      <c r="AG304" s="169"/>
      <c r="AH304" s="169"/>
      <c r="AI304" s="169">
        <f>SUM(AF304:AH304)</f>
        <v>0</v>
      </c>
      <c r="AJ304" s="189">
        <v>120000632</v>
      </c>
      <c r="AK304" s="169" t="s">
        <v>3997</v>
      </c>
      <c r="AL304" s="169" t="s">
        <v>3998</v>
      </c>
      <c r="AM304" s="169">
        <v>1.9E-2</v>
      </c>
      <c r="AN304" s="169">
        <v>1963</v>
      </c>
      <c r="AO304" s="169" t="s">
        <v>3604</v>
      </c>
    </row>
    <row r="305" spans="1:41" ht="45" x14ac:dyDescent="0.25">
      <c r="A305" s="169"/>
      <c r="B305" s="171" t="s">
        <v>2903</v>
      </c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69"/>
      <c r="N305" s="169"/>
      <c r="O305" s="169"/>
      <c r="P305" s="169"/>
      <c r="Q305" s="169"/>
      <c r="R305" s="169"/>
      <c r="S305" s="189">
        <v>120000630</v>
      </c>
      <c r="T305" s="169" t="s">
        <v>3999</v>
      </c>
      <c r="U305" s="173"/>
      <c r="V305" s="173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89">
        <v>120000633</v>
      </c>
      <c r="AK305" s="169" t="s">
        <v>4000</v>
      </c>
      <c r="AL305" s="169" t="s">
        <v>4001</v>
      </c>
      <c r="AM305" s="169">
        <v>7.6999999999999999E-2</v>
      </c>
      <c r="AN305" s="169">
        <v>1963</v>
      </c>
      <c r="AO305" s="169" t="s">
        <v>4002</v>
      </c>
    </row>
    <row r="306" spans="1:41" ht="45" x14ac:dyDescent="0.25">
      <c r="A306" s="169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89">
        <v>120000634</v>
      </c>
      <c r="AK306" s="169" t="s">
        <v>4003</v>
      </c>
      <c r="AL306" s="169" t="s">
        <v>4004</v>
      </c>
      <c r="AM306" s="169">
        <v>7.6999999999999999E-2</v>
      </c>
      <c r="AN306" s="169">
        <v>1963</v>
      </c>
      <c r="AO306" s="169" t="s">
        <v>4002</v>
      </c>
    </row>
    <row r="307" spans="1:41" ht="45" x14ac:dyDescent="0.25">
      <c r="A307" s="169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89">
        <v>120000635</v>
      </c>
      <c r="AK307" s="169" t="s">
        <v>4005</v>
      </c>
      <c r="AL307" s="169" t="s">
        <v>4006</v>
      </c>
      <c r="AM307" s="169">
        <v>0.20499999999999999</v>
      </c>
      <c r="AN307" s="169">
        <v>1963</v>
      </c>
      <c r="AO307" s="169" t="s">
        <v>4007</v>
      </c>
    </row>
    <row r="308" spans="1:41" ht="75" x14ac:dyDescent="0.25">
      <c r="A308" s="169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89">
        <v>120000636</v>
      </c>
      <c r="AK308" s="169" t="s">
        <v>4008</v>
      </c>
      <c r="AL308" s="169" t="s">
        <v>4009</v>
      </c>
      <c r="AM308" s="169">
        <v>9.4E-2</v>
      </c>
      <c r="AN308" s="169">
        <v>1963</v>
      </c>
      <c r="AO308" s="169" t="s">
        <v>3019</v>
      </c>
    </row>
    <row r="309" spans="1:41" ht="60" x14ac:dyDescent="0.25">
      <c r="A309" s="169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89">
        <v>120000637</v>
      </c>
      <c r="AK309" s="169" t="s">
        <v>4010</v>
      </c>
      <c r="AL309" s="169" t="s">
        <v>4011</v>
      </c>
      <c r="AM309" s="169">
        <v>0.11799999999999999</v>
      </c>
      <c r="AN309" s="169">
        <v>1963</v>
      </c>
      <c r="AO309" s="169" t="s">
        <v>2893</v>
      </c>
    </row>
    <row r="310" spans="1:41" ht="45" x14ac:dyDescent="0.25">
      <c r="A310" s="169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89">
        <v>120000638</v>
      </c>
      <c r="AK310" s="169" t="s">
        <v>4012</v>
      </c>
      <c r="AL310" s="169" t="s">
        <v>4013</v>
      </c>
      <c r="AM310" s="169">
        <v>0.128</v>
      </c>
      <c r="AN310" s="169">
        <v>1963</v>
      </c>
      <c r="AO310" s="171" t="s">
        <v>4014</v>
      </c>
    </row>
    <row r="311" spans="1:41" ht="45" x14ac:dyDescent="0.25">
      <c r="A311" s="169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76" t="s">
        <v>4015</v>
      </c>
      <c r="AK311" s="169" t="s">
        <v>4016</v>
      </c>
      <c r="AL311" s="169" t="s">
        <v>4017</v>
      </c>
      <c r="AM311" s="169">
        <v>0.17599999999999999</v>
      </c>
      <c r="AN311" s="169">
        <v>2013</v>
      </c>
      <c r="AO311" s="171" t="s">
        <v>4018</v>
      </c>
    </row>
    <row r="312" spans="1:41" ht="45" x14ac:dyDescent="0.25">
      <c r="A312" s="169">
        <v>63</v>
      </c>
      <c r="B312" s="171" t="s">
        <v>2890</v>
      </c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69">
        <v>120000641</v>
      </c>
      <c r="N312" s="169" t="s">
        <v>4019</v>
      </c>
      <c r="O312" s="169" t="s">
        <v>4020</v>
      </c>
      <c r="P312" s="169">
        <v>0.78800000000000003</v>
      </c>
      <c r="Q312" s="169">
        <v>1978</v>
      </c>
      <c r="R312" s="169" t="s">
        <v>4021</v>
      </c>
      <c r="S312" s="169">
        <v>120000228</v>
      </c>
      <c r="T312" s="169" t="s">
        <v>4022</v>
      </c>
      <c r="U312" s="169" t="s">
        <v>4023</v>
      </c>
      <c r="V312" s="169">
        <v>1969</v>
      </c>
      <c r="W312" s="171" t="s">
        <v>2895</v>
      </c>
      <c r="X312" s="169" t="s">
        <v>3002</v>
      </c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69">
        <v>120000645</v>
      </c>
      <c r="AK312" s="169" t="s">
        <v>4024</v>
      </c>
      <c r="AL312" s="169" t="s">
        <v>4025</v>
      </c>
      <c r="AM312" s="169">
        <v>0.13100000000000001</v>
      </c>
      <c r="AN312" s="169">
        <v>1969</v>
      </c>
      <c r="AO312" s="169" t="s">
        <v>2974</v>
      </c>
    </row>
    <row r="313" spans="1:41" ht="30" x14ac:dyDescent="0.25">
      <c r="A313" s="169"/>
      <c r="B313" s="171" t="s">
        <v>2903</v>
      </c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9">
        <v>120000643</v>
      </c>
      <c r="N313" s="169" t="s">
        <v>4026</v>
      </c>
      <c r="O313" s="169" t="s">
        <v>4027</v>
      </c>
      <c r="P313" s="169">
        <v>0.11899999999999999</v>
      </c>
      <c r="Q313" s="169">
        <v>1969</v>
      </c>
      <c r="R313" s="169" t="s">
        <v>4028</v>
      </c>
      <c r="S313" s="169">
        <v>120000640</v>
      </c>
      <c r="T313" s="169" t="s">
        <v>4029</v>
      </c>
      <c r="U313" s="169"/>
      <c r="V313" s="170"/>
      <c r="W313" s="169"/>
      <c r="X313" s="169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69">
        <v>120000646</v>
      </c>
      <c r="AK313" s="169" t="s">
        <v>4030</v>
      </c>
      <c r="AL313" s="169" t="s">
        <v>4031</v>
      </c>
      <c r="AM313" s="169">
        <v>0.10100000000000001</v>
      </c>
      <c r="AN313" s="169">
        <v>1969</v>
      </c>
      <c r="AO313" s="169" t="s">
        <v>4032</v>
      </c>
    </row>
    <row r="314" spans="1:41" ht="60" x14ac:dyDescent="0.25">
      <c r="A314" s="169"/>
      <c r="B314" s="171" t="s">
        <v>2890</v>
      </c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9">
        <v>120000642</v>
      </c>
      <c r="N314" s="169" t="s">
        <v>4033</v>
      </c>
      <c r="O314" s="169" t="s">
        <v>4034</v>
      </c>
      <c r="P314" s="169">
        <v>0.46500000000000002</v>
      </c>
      <c r="Q314" s="169">
        <v>1970</v>
      </c>
      <c r="R314" s="169" t="s">
        <v>3493</v>
      </c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69">
        <v>120000647</v>
      </c>
      <c r="AK314" s="169" t="s">
        <v>4035</v>
      </c>
      <c r="AL314" s="169" t="s">
        <v>4036</v>
      </c>
      <c r="AM314" s="169">
        <v>0.312</v>
      </c>
      <c r="AN314" s="169">
        <v>1969</v>
      </c>
      <c r="AO314" s="169" t="s">
        <v>2974</v>
      </c>
    </row>
    <row r="315" spans="1:41" ht="30" x14ac:dyDescent="0.25">
      <c r="A315" s="169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69">
        <v>120000648</v>
      </c>
      <c r="AK315" s="169" t="s">
        <v>4037</v>
      </c>
      <c r="AL315" s="169" t="s">
        <v>4038</v>
      </c>
      <c r="AM315" s="169">
        <v>2.4E-2</v>
      </c>
      <c r="AN315" s="169">
        <v>1969</v>
      </c>
      <c r="AO315" s="169" t="s">
        <v>2974</v>
      </c>
    </row>
    <row r="316" spans="1:41" ht="30" x14ac:dyDescent="0.25">
      <c r="A316" s="169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69">
        <v>120000649</v>
      </c>
      <c r="AK316" s="169" t="s">
        <v>4039</v>
      </c>
      <c r="AL316" s="169" t="s">
        <v>4040</v>
      </c>
      <c r="AM316" s="169">
        <v>0.191</v>
      </c>
      <c r="AN316" s="169">
        <v>1969</v>
      </c>
      <c r="AO316" s="169" t="s">
        <v>2974</v>
      </c>
    </row>
    <row r="317" spans="1:41" ht="30" x14ac:dyDescent="0.25">
      <c r="A317" s="169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69">
        <v>120000650</v>
      </c>
      <c r="AK317" s="169" t="s">
        <v>4039</v>
      </c>
      <c r="AL317" s="169" t="s">
        <v>4041</v>
      </c>
      <c r="AM317" s="169">
        <v>0.191</v>
      </c>
      <c r="AN317" s="169">
        <v>1969</v>
      </c>
      <c r="AO317" s="169" t="s">
        <v>3604</v>
      </c>
    </row>
    <row r="318" spans="1:41" ht="45" x14ac:dyDescent="0.25">
      <c r="A318" s="169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69">
        <v>120000652</v>
      </c>
      <c r="AK318" s="169" t="s">
        <v>4042</v>
      </c>
      <c r="AL318" s="169" t="s">
        <v>4043</v>
      </c>
      <c r="AM318" s="169">
        <v>0.191</v>
      </c>
      <c r="AN318" s="169">
        <v>1969</v>
      </c>
      <c r="AO318" s="169" t="s">
        <v>3604</v>
      </c>
    </row>
    <row r="319" spans="1:41" ht="45" x14ac:dyDescent="0.25">
      <c r="A319" s="169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69">
        <v>120000651</v>
      </c>
      <c r="AK319" s="169" t="s">
        <v>4044</v>
      </c>
      <c r="AL319" s="169" t="s">
        <v>4045</v>
      </c>
      <c r="AM319" s="169">
        <v>0.312</v>
      </c>
      <c r="AN319" s="169">
        <v>1969</v>
      </c>
      <c r="AO319" s="169" t="s">
        <v>4046</v>
      </c>
    </row>
    <row r="320" spans="1:41" ht="45" x14ac:dyDescent="0.25">
      <c r="A320" s="169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69">
        <v>120000653</v>
      </c>
      <c r="AK320" s="169" t="s">
        <v>4047</v>
      </c>
      <c r="AL320" s="169" t="s">
        <v>4048</v>
      </c>
      <c r="AM320" s="169">
        <v>0.20499999999999999</v>
      </c>
      <c r="AN320" s="169">
        <v>1969</v>
      </c>
      <c r="AO320" s="169" t="s">
        <v>2974</v>
      </c>
    </row>
    <row r="321" spans="1:41" ht="60" x14ac:dyDescent="0.25">
      <c r="A321" s="169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69">
        <v>120000654</v>
      </c>
      <c r="AK321" s="169" t="s">
        <v>4049</v>
      </c>
      <c r="AL321" s="169" t="s">
        <v>4050</v>
      </c>
      <c r="AM321" s="169">
        <v>0.16900000000000001</v>
      </c>
      <c r="AN321" s="169">
        <v>1969</v>
      </c>
      <c r="AO321" s="169" t="s">
        <v>4032</v>
      </c>
    </row>
    <row r="322" spans="1:41" ht="60" x14ac:dyDescent="0.25">
      <c r="A322" s="169">
        <v>64</v>
      </c>
      <c r="B322" s="171" t="s">
        <v>3306</v>
      </c>
      <c r="C322" s="189">
        <v>120000656</v>
      </c>
      <c r="D322" s="169" t="s">
        <v>4051</v>
      </c>
      <c r="E322" s="169" t="s">
        <v>4052</v>
      </c>
      <c r="F322" s="169">
        <v>1.3660000000000001</v>
      </c>
      <c r="G322" s="169">
        <v>1969</v>
      </c>
      <c r="H322" s="171" t="s">
        <v>1230</v>
      </c>
      <c r="I322" s="169"/>
      <c r="J322" s="169"/>
      <c r="K322" s="169">
        <v>18</v>
      </c>
      <c r="L322" s="169">
        <f>SUM(I322:K322)</f>
        <v>18</v>
      </c>
      <c r="M322" s="189">
        <v>120000658</v>
      </c>
      <c r="N322" s="169" t="s">
        <v>4053</v>
      </c>
      <c r="O322" s="169" t="s">
        <v>4054</v>
      </c>
      <c r="P322" s="169">
        <v>1.7470000000000001</v>
      </c>
      <c r="Q322" s="169">
        <v>1991</v>
      </c>
      <c r="R322" s="169" t="s">
        <v>2906</v>
      </c>
      <c r="S322" s="189">
        <v>120000229</v>
      </c>
      <c r="T322" s="169" t="s">
        <v>4055</v>
      </c>
      <c r="U322" s="169" t="s">
        <v>4056</v>
      </c>
      <c r="V322" s="169">
        <v>1969</v>
      </c>
      <c r="W322" s="171" t="s">
        <v>2895</v>
      </c>
      <c r="X322" s="169" t="s">
        <v>3002</v>
      </c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</row>
    <row r="323" spans="1:41" ht="30" x14ac:dyDescent="0.25">
      <c r="A323" s="169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9">
        <v>120000657</v>
      </c>
      <c r="N323" s="169" t="s">
        <v>4057</v>
      </c>
      <c r="O323" s="169" t="s">
        <v>4058</v>
      </c>
      <c r="P323" s="169">
        <v>0.02</v>
      </c>
      <c r="Q323" s="169" t="s">
        <v>4059</v>
      </c>
      <c r="R323" s="169" t="s">
        <v>3032</v>
      </c>
      <c r="S323" s="189">
        <v>120000655</v>
      </c>
      <c r="T323" s="169" t="s">
        <v>4060</v>
      </c>
      <c r="U323" s="169"/>
      <c r="V323" s="169"/>
      <c r="W323" s="169"/>
      <c r="X323" s="169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</row>
    <row r="324" spans="1:41" ht="51" x14ac:dyDescent="0.25">
      <c r="A324" s="169">
        <v>65</v>
      </c>
      <c r="B324" s="171" t="s">
        <v>2957</v>
      </c>
      <c r="C324" s="189">
        <v>120000660</v>
      </c>
      <c r="D324" s="179" t="s">
        <v>4061</v>
      </c>
      <c r="E324" s="169" t="s">
        <v>4062</v>
      </c>
      <c r="F324" s="169">
        <v>1.6439999999999999</v>
      </c>
      <c r="G324" s="169">
        <v>1985</v>
      </c>
      <c r="H324" s="171" t="s">
        <v>213</v>
      </c>
      <c r="I324" s="169">
        <v>26</v>
      </c>
      <c r="J324" s="169"/>
      <c r="K324" s="169">
        <v>1</v>
      </c>
      <c r="L324" s="169">
        <f>SUM(I324:K324)</f>
        <v>27</v>
      </c>
      <c r="M324" s="169"/>
      <c r="N324" s="169"/>
      <c r="O324" s="169"/>
      <c r="P324" s="169"/>
      <c r="Q324" s="169"/>
      <c r="R324" s="169"/>
      <c r="S324" s="189">
        <v>120000659</v>
      </c>
      <c r="T324" s="179" t="s">
        <v>4063</v>
      </c>
      <c r="U324" s="169" t="s">
        <v>4064</v>
      </c>
      <c r="V324" s="169">
        <v>1981</v>
      </c>
      <c r="W324" s="171" t="s">
        <v>2895</v>
      </c>
      <c r="X324" s="169" t="s">
        <v>3310</v>
      </c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</row>
    <row r="325" spans="1:41" ht="60" x14ac:dyDescent="0.25">
      <c r="A325" s="169">
        <v>66</v>
      </c>
      <c r="B325" s="171" t="s">
        <v>3306</v>
      </c>
      <c r="C325" s="189">
        <v>120000663</v>
      </c>
      <c r="D325" s="169" t="s">
        <v>4065</v>
      </c>
      <c r="E325" s="169" t="s">
        <v>4066</v>
      </c>
      <c r="F325" s="169">
        <v>0.187</v>
      </c>
      <c r="G325" s="169">
        <v>1983</v>
      </c>
      <c r="H325" s="171" t="s">
        <v>1230</v>
      </c>
      <c r="I325" s="169"/>
      <c r="J325" s="169"/>
      <c r="K325" s="169">
        <v>3</v>
      </c>
      <c r="L325" s="169">
        <f>SUM(I325:K325)</f>
        <v>3</v>
      </c>
      <c r="M325" s="189">
        <v>120000662</v>
      </c>
      <c r="N325" s="169" t="s">
        <v>4067</v>
      </c>
      <c r="O325" s="169" t="s">
        <v>4068</v>
      </c>
      <c r="P325" s="169">
        <v>7.6999999999999999E-2</v>
      </c>
      <c r="Q325" s="169">
        <v>1983</v>
      </c>
      <c r="R325" s="169" t="s">
        <v>4069</v>
      </c>
      <c r="S325" s="189">
        <v>120000230</v>
      </c>
      <c r="T325" s="179" t="s">
        <v>4070</v>
      </c>
      <c r="U325" s="169" t="s">
        <v>4071</v>
      </c>
      <c r="V325" s="169">
        <v>1983</v>
      </c>
      <c r="W325" s="169" t="s">
        <v>2837</v>
      </c>
      <c r="X325" s="169" t="s">
        <v>3002</v>
      </c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</row>
    <row r="326" spans="1:41" ht="25.5" x14ac:dyDescent="0.25">
      <c r="A326" s="169"/>
      <c r="B326" s="180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89">
        <v>120000661</v>
      </c>
      <c r="T326" s="179" t="s">
        <v>4072</v>
      </c>
      <c r="U326" s="169"/>
      <c r="V326" s="169"/>
      <c r="W326" s="169"/>
      <c r="X326" s="169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</row>
    <row r="327" spans="1:41" ht="60" x14ac:dyDescent="0.25">
      <c r="A327" s="169">
        <v>67</v>
      </c>
      <c r="B327" s="171" t="s">
        <v>2957</v>
      </c>
      <c r="C327" s="169">
        <v>120000665</v>
      </c>
      <c r="D327" s="169" t="s">
        <v>4073</v>
      </c>
      <c r="E327" s="169" t="s">
        <v>4074</v>
      </c>
      <c r="F327" s="169">
        <v>1.0760000000000001</v>
      </c>
      <c r="G327" s="169">
        <v>1986</v>
      </c>
      <c r="H327" s="171" t="s">
        <v>1230</v>
      </c>
      <c r="I327" s="169">
        <v>15</v>
      </c>
      <c r="J327" s="169">
        <v>0</v>
      </c>
      <c r="K327" s="169">
        <v>10</v>
      </c>
      <c r="L327" s="169">
        <f>SUM(I327:K327)</f>
        <v>25</v>
      </c>
      <c r="M327" s="169"/>
      <c r="N327" s="169"/>
      <c r="O327" s="169"/>
      <c r="P327" s="169"/>
      <c r="Q327" s="169"/>
      <c r="R327" s="169"/>
      <c r="S327" s="169">
        <v>120000231</v>
      </c>
      <c r="T327" s="169" t="s">
        <v>4075</v>
      </c>
      <c r="U327" s="169" t="s">
        <v>4076</v>
      </c>
      <c r="V327" s="169">
        <v>1986</v>
      </c>
      <c r="W327" s="169" t="s">
        <v>2837</v>
      </c>
      <c r="X327" s="169" t="s">
        <v>2981</v>
      </c>
      <c r="Y327" s="169">
        <v>120000666</v>
      </c>
      <c r="Z327" s="169" t="s">
        <v>4077</v>
      </c>
      <c r="AA327" s="169">
        <v>0.52600000000000002</v>
      </c>
      <c r="AB327" s="171" t="s">
        <v>4078</v>
      </c>
      <c r="AC327" s="169"/>
      <c r="AD327" s="169">
        <v>1986</v>
      </c>
      <c r="AE327" s="171" t="s">
        <v>1560</v>
      </c>
      <c r="AF327" s="169">
        <v>3</v>
      </c>
      <c r="AG327" s="169"/>
      <c r="AH327" s="169">
        <v>8</v>
      </c>
      <c r="AI327" s="169">
        <f>SUM(AF327:AH327)</f>
        <v>11</v>
      </c>
      <c r="AJ327" s="169">
        <v>120000667</v>
      </c>
      <c r="AK327" s="169" t="s">
        <v>4079</v>
      </c>
      <c r="AL327" s="169"/>
      <c r="AM327" s="169">
        <v>0.17799999999999999</v>
      </c>
      <c r="AN327" s="169">
        <v>1986</v>
      </c>
      <c r="AO327" s="169"/>
    </row>
    <row r="328" spans="1:41" ht="30" x14ac:dyDescent="0.25">
      <c r="A328" s="169"/>
      <c r="B328" s="180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 t="s">
        <v>1243</v>
      </c>
      <c r="N328" s="169" t="s">
        <v>1243</v>
      </c>
      <c r="O328" s="169" t="s">
        <v>1243</v>
      </c>
      <c r="P328" s="169" t="s">
        <v>1243</v>
      </c>
      <c r="Q328" s="169" t="s">
        <v>1243</v>
      </c>
      <c r="R328" s="169" t="s">
        <v>1243</v>
      </c>
      <c r="S328" s="169">
        <v>120000664</v>
      </c>
      <c r="T328" s="169" t="s">
        <v>4080</v>
      </c>
      <c r="U328" s="169" t="s">
        <v>1243</v>
      </c>
      <c r="V328" s="169" t="s">
        <v>1243</v>
      </c>
      <c r="W328" s="169" t="s">
        <v>1243</v>
      </c>
      <c r="X328" s="169" t="s">
        <v>1243</v>
      </c>
      <c r="Y328" s="169"/>
      <c r="Z328" s="169"/>
      <c r="AA328" s="169"/>
      <c r="AB328" s="169" t="s">
        <v>1243</v>
      </c>
      <c r="AC328" s="169" t="s">
        <v>1243</v>
      </c>
      <c r="AD328" s="169" t="s">
        <v>1243</v>
      </c>
      <c r="AE328" s="169" t="s">
        <v>1243</v>
      </c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</row>
    <row r="329" spans="1:41" ht="45" x14ac:dyDescent="0.25">
      <c r="A329" s="169">
        <v>68</v>
      </c>
      <c r="B329" s="171" t="s">
        <v>3306</v>
      </c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9">
        <v>120000669</v>
      </c>
      <c r="N329" s="169" t="s">
        <v>4081</v>
      </c>
      <c r="O329" s="169" t="s">
        <v>4082</v>
      </c>
      <c r="P329" s="169">
        <v>0.14799999999999999</v>
      </c>
      <c r="Q329" s="169">
        <v>1984</v>
      </c>
      <c r="R329" s="169" t="s">
        <v>3199</v>
      </c>
      <c r="S329" s="189">
        <v>120000232</v>
      </c>
      <c r="T329" s="171" t="s">
        <v>4083</v>
      </c>
      <c r="U329" s="169" t="s">
        <v>4084</v>
      </c>
      <c r="V329" s="169">
        <v>1984</v>
      </c>
      <c r="W329" s="171" t="s">
        <v>3970</v>
      </c>
      <c r="X329" s="169" t="s">
        <v>3059</v>
      </c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</row>
    <row r="330" spans="1:41" ht="45" x14ac:dyDescent="0.25">
      <c r="A330" s="16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69"/>
      <c r="N330" s="169"/>
      <c r="O330" s="169"/>
      <c r="P330" s="169"/>
      <c r="Q330" s="169"/>
      <c r="R330" s="169"/>
      <c r="S330" s="189">
        <v>120000668</v>
      </c>
      <c r="T330" s="169" t="s">
        <v>4085</v>
      </c>
      <c r="U330" s="169"/>
      <c r="V330" s="169"/>
      <c r="W330" s="169"/>
      <c r="X330" s="169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</row>
    <row r="331" spans="1:41" ht="90" x14ac:dyDescent="0.25">
      <c r="A331" s="169">
        <v>69</v>
      </c>
      <c r="B331" s="171" t="s">
        <v>4086</v>
      </c>
      <c r="C331" s="189">
        <v>120000673</v>
      </c>
      <c r="D331" s="169" t="s">
        <v>4087</v>
      </c>
      <c r="E331" s="169" t="s">
        <v>4088</v>
      </c>
      <c r="F331" s="169">
        <v>4.3920000000000003</v>
      </c>
      <c r="G331" s="169">
        <v>1989</v>
      </c>
      <c r="H331" s="171" t="s">
        <v>4089</v>
      </c>
      <c r="I331" s="169">
        <v>75</v>
      </c>
      <c r="J331" s="169"/>
      <c r="K331" s="169"/>
      <c r="L331" s="169">
        <f>SUM(I331:K331)</f>
        <v>75</v>
      </c>
      <c r="M331" s="189">
        <v>120000672</v>
      </c>
      <c r="N331" s="169" t="s">
        <v>4090</v>
      </c>
      <c r="O331" s="169" t="s">
        <v>4091</v>
      </c>
      <c r="P331" s="169">
        <v>0.39300000000000002</v>
      </c>
      <c r="Q331" s="169">
        <v>1988</v>
      </c>
      <c r="R331" s="169" t="s">
        <v>4092</v>
      </c>
      <c r="S331" s="189">
        <v>120000233</v>
      </c>
      <c r="T331" s="169" t="s">
        <v>4093</v>
      </c>
      <c r="U331" s="169" t="s">
        <v>4094</v>
      </c>
      <c r="V331" s="169">
        <v>1989</v>
      </c>
      <c r="W331" s="171" t="s">
        <v>3970</v>
      </c>
      <c r="X331" s="169" t="s">
        <v>3171</v>
      </c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</row>
    <row r="332" spans="1:41" ht="45" x14ac:dyDescent="0.25">
      <c r="A332" s="169"/>
      <c r="B332" s="171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89">
        <v>120000671</v>
      </c>
      <c r="N332" s="169" t="s">
        <v>4095</v>
      </c>
      <c r="O332" s="169" t="s">
        <v>4096</v>
      </c>
      <c r="P332" s="169">
        <v>0.47499999999999998</v>
      </c>
      <c r="Q332" s="169">
        <v>1988</v>
      </c>
      <c r="R332" s="169" t="s">
        <v>2929</v>
      </c>
      <c r="S332" s="189">
        <v>120000670</v>
      </c>
      <c r="T332" s="169" t="s">
        <v>4097</v>
      </c>
      <c r="U332" s="169"/>
      <c r="V332" s="169"/>
      <c r="W332" s="169"/>
      <c r="X332" s="169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</row>
    <row r="333" spans="1:41" ht="105" x14ac:dyDescent="0.25">
      <c r="A333" s="169"/>
      <c r="B333" s="171" t="s">
        <v>4098</v>
      </c>
      <c r="C333" s="189">
        <v>120000674</v>
      </c>
      <c r="D333" s="169" t="s">
        <v>4099</v>
      </c>
      <c r="E333" s="169" t="s">
        <v>4100</v>
      </c>
      <c r="F333" s="169">
        <v>0.27400000000000002</v>
      </c>
      <c r="G333" s="169">
        <v>1980</v>
      </c>
      <c r="H333" s="171" t="s">
        <v>1230</v>
      </c>
      <c r="I333" s="169">
        <v>7</v>
      </c>
      <c r="J333" s="169"/>
      <c r="K333" s="169"/>
      <c r="L333" s="169">
        <f>SUM(I333:K333)</f>
        <v>7</v>
      </c>
      <c r="M333" s="189">
        <v>120000675</v>
      </c>
      <c r="N333" s="169" t="s">
        <v>4101</v>
      </c>
      <c r="O333" s="169" t="s">
        <v>4102</v>
      </c>
      <c r="P333" s="169">
        <v>0.192</v>
      </c>
      <c r="Q333" s="169">
        <v>1964</v>
      </c>
      <c r="R333" s="169" t="s">
        <v>3057</v>
      </c>
      <c r="S333" s="169"/>
      <c r="T333" s="169"/>
      <c r="U333" s="169"/>
      <c r="V333" s="169"/>
      <c r="W333" s="169"/>
      <c r="X333" s="169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</row>
    <row r="334" spans="1:41" ht="30" x14ac:dyDescent="0.25">
      <c r="A334" s="169">
        <v>70</v>
      </c>
      <c r="B334" s="171" t="s">
        <v>2890</v>
      </c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69">
        <v>120000234</v>
      </c>
      <c r="T334" s="169" t="s">
        <v>4103</v>
      </c>
      <c r="U334" s="169" t="s">
        <v>4104</v>
      </c>
      <c r="V334" s="176" t="s">
        <v>237</v>
      </c>
      <c r="W334" s="171" t="s">
        <v>3970</v>
      </c>
      <c r="X334" s="169" t="s">
        <v>3171</v>
      </c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</row>
    <row r="335" spans="1:41" ht="30" x14ac:dyDescent="0.25">
      <c r="A335" s="169"/>
      <c r="B335" s="171" t="s">
        <v>2910</v>
      </c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69">
        <v>120000676</v>
      </c>
      <c r="T335" s="169" t="s">
        <v>4105</v>
      </c>
      <c r="U335" s="169"/>
      <c r="V335" s="170"/>
      <c r="W335" s="169"/>
      <c r="X335" s="169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</row>
    <row r="336" spans="1:41" ht="45" x14ac:dyDescent="0.25">
      <c r="A336" s="169">
        <v>71</v>
      </c>
      <c r="B336" s="171" t="s">
        <v>2910</v>
      </c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9">
        <v>120000678</v>
      </c>
      <c r="N336" s="169" t="s">
        <v>4106</v>
      </c>
      <c r="O336" s="169" t="s">
        <v>4107</v>
      </c>
      <c r="P336" s="169">
        <v>0.246</v>
      </c>
      <c r="Q336" s="169">
        <v>1969</v>
      </c>
      <c r="R336" s="169" t="s">
        <v>3493</v>
      </c>
      <c r="S336" s="189">
        <v>120000235</v>
      </c>
      <c r="T336" s="169" t="s">
        <v>4108</v>
      </c>
      <c r="U336" s="169" t="s">
        <v>4109</v>
      </c>
      <c r="V336" s="169">
        <v>1969</v>
      </c>
      <c r="W336" s="171" t="s">
        <v>2895</v>
      </c>
      <c r="X336" s="169" t="s">
        <v>3171</v>
      </c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</row>
    <row r="337" spans="1:41" ht="30" x14ac:dyDescent="0.25">
      <c r="A337" s="169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9">
        <v>120000677</v>
      </c>
      <c r="T337" s="169" t="s">
        <v>4110</v>
      </c>
      <c r="U337" s="169"/>
      <c r="V337" s="169"/>
      <c r="W337" s="169"/>
      <c r="X337" s="169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</row>
    <row r="338" spans="1:41" ht="45" x14ac:dyDescent="0.25">
      <c r="A338" s="169">
        <v>72</v>
      </c>
      <c r="B338" s="171" t="s">
        <v>4111</v>
      </c>
      <c r="C338" s="190">
        <v>651</v>
      </c>
      <c r="D338" s="169" t="s">
        <v>4112</v>
      </c>
      <c r="E338" s="169" t="s">
        <v>4113</v>
      </c>
      <c r="F338" s="169">
        <v>2.024</v>
      </c>
      <c r="G338" s="169">
        <v>2008</v>
      </c>
      <c r="H338" s="171" t="s">
        <v>4114</v>
      </c>
      <c r="I338" s="169">
        <v>6</v>
      </c>
      <c r="J338" s="169"/>
      <c r="K338" s="169">
        <v>45</v>
      </c>
      <c r="L338" s="169">
        <f>SUM(I338:K338)</f>
        <v>51</v>
      </c>
      <c r="M338" s="180"/>
      <c r="N338" s="180"/>
      <c r="O338" s="180"/>
      <c r="P338" s="180"/>
      <c r="Q338" s="180"/>
      <c r="R338" s="180"/>
      <c r="S338" s="176" t="s">
        <v>4115</v>
      </c>
      <c r="T338" s="183" t="s">
        <v>4116</v>
      </c>
      <c r="U338" s="169" t="s">
        <v>4117</v>
      </c>
      <c r="V338" s="169">
        <v>1979</v>
      </c>
      <c r="W338" s="171" t="s">
        <v>3970</v>
      </c>
      <c r="X338" s="171" t="s">
        <v>4118</v>
      </c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</row>
    <row r="339" spans="1:41" ht="75" x14ac:dyDescent="0.25">
      <c r="A339" s="169">
        <v>73</v>
      </c>
      <c r="B339" s="171" t="s">
        <v>2957</v>
      </c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69">
        <v>120000682</v>
      </c>
      <c r="N339" s="169" t="s">
        <v>4119</v>
      </c>
      <c r="O339" s="169" t="s">
        <v>4120</v>
      </c>
      <c r="P339" s="169">
        <v>0.62</v>
      </c>
      <c r="Q339" s="169">
        <v>1987</v>
      </c>
      <c r="R339" s="171" t="s">
        <v>3057</v>
      </c>
      <c r="S339" s="169">
        <v>120000681</v>
      </c>
      <c r="T339" s="169" t="s">
        <v>4121</v>
      </c>
      <c r="U339" s="169" t="s">
        <v>4122</v>
      </c>
      <c r="V339" s="169">
        <v>1970</v>
      </c>
      <c r="W339" s="169" t="s">
        <v>2837</v>
      </c>
      <c r="X339" s="169" t="s">
        <v>2981</v>
      </c>
      <c r="Y339" s="169">
        <v>120000683</v>
      </c>
      <c r="Z339" s="169" t="s">
        <v>4123</v>
      </c>
      <c r="AA339" s="169">
        <v>3.0680000000000001</v>
      </c>
      <c r="AB339" s="172" t="s">
        <v>4124</v>
      </c>
      <c r="AC339" s="169"/>
      <c r="AD339" s="173">
        <v>1967</v>
      </c>
      <c r="AE339" s="169" t="s">
        <v>4125</v>
      </c>
      <c r="AF339" s="169">
        <v>67</v>
      </c>
      <c r="AG339" s="169"/>
      <c r="AH339" s="169">
        <v>0</v>
      </c>
      <c r="AI339" s="169">
        <f>SUM(AF339:AH339)</f>
        <v>67</v>
      </c>
      <c r="AJ339" s="180"/>
      <c r="AK339" s="180"/>
      <c r="AL339" s="180"/>
      <c r="AM339" s="180"/>
      <c r="AN339" s="180"/>
      <c r="AO339" s="180"/>
    </row>
    <row r="340" spans="1:41" ht="45" x14ac:dyDescent="0.25">
      <c r="A340" s="169"/>
      <c r="B340" s="171" t="s">
        <v>2957</v>
      </c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75" t="s">
        <v>4126</v>
      </c>
      <c r="N340" s="169" t="s">
        <v>4127</v>
      </c>
      <c r="O340" s="169"/>
      <c r="P340" s="169">
        <v>0.05</v>
      </c>
      <c r="Q340" s="169">
        <v>2013</v>
      </c>
      <c r="R340" s="171" t="s">
        <v>4128</v>
      </c>
      <c r="S340" s="169">
        <v>120000680</v>
      </c>
      <c r="T340" s="169" t="s">
        <v>4129</v>
      </c>
      <c r="U340" s="169" t="s">
        <v>4130</v>
      </c>
      <c r="V340" s="169">
        <v>1970</v>
      </c>
      <c r="W340" s="169" t="s">
        <v>2837</v>
      </c>
      <c r="X340" s="169"/>
      <c r="Y340" s="173"/>
      <c r="Z340" s="173"/>
      <c r="AA340" s="173"/>
      <c r="AB340" s="173"/>
      <c r="AC340" s="169"/>
      <c r="AD340" s="173"/>
      <c r="AE340" s="169"/>
      <c r="AF340" s="169"/>
      <c r="AG340" s="169"/>
      <c r="AH340" s="169"/>
      <c r="AI340" s="169"/>
      <c r="AJ340" s="180"/>
      <c r="AK340" s="180"/>
      <c r="AL340" s="180"/>
      <c r="AM340" s="180"/>
      <c r="AN340" s="180"/>
      <c r="AO340" s="180"/>
    </row>
    <row r="341" spans="1:41" ht="75" x14ac:dyDescent="0.25">
      <c r="A341" s="169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75" t="s">
        <v>4131</v>
      </c>
      <c r="Z341" s="169" t="s">
        <v>4132</v>
      </c>
      <c r="AA341" s="169">
        <v>0.3</v>
      </c>
      <c r="AB341" s="171" t="s">
        <v>4133</v>
      </c>
      <c r="AC341" s="169"/>
      <c r="AD341" s="173">
        <v>2014</v>
      </c>
      <c r="AE341" s="169" t="s">
        <v>4125</v>
      </c>
      <c r="AF341" s="173"/>
      <c r="AG341" s="173"/>
      <c r="AH341" s="169">
        <v>7</v>
      </c>
      <c r="AI341" s="169">
        <f>SUM(AF341:AH341)</f>
        <v>7</v>
      </c>
      <c r="AJ341" s="180"/>
      <c r="AK341" s="180"/>
      <c r="AL341" s="180"/>
      <c r="AM341" s="180"/>
      <c r="AN341" s="180"/>
      <c r="AO341" s="180"/>
    </row>
    <row r="342" spans="1:41" ht="90" x14ac:dyDescent="0.25">
      <c r="A342" s="169">
        <v>74</v>
      </c>
      <c r="B342" s="171" t="s">
        <v>2962</v>
      </c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9">
        <v>120000685</v>
      </c>
      <c r="N342" s="169" t="s">
        <v>4134</v>
      </c>
      <c r="O342" s="169" t="s">
        <v>4135</v>
      </c>
      <c r="P342" s="169">
        <v>0.252</v>
      </c>
      <c r="Q342" s="169">
        <v>1975</v>
      </c>
      <c r="R342" s="169" t="s">
        <v>4136</v>
      </c>
      <c r="S342" s="189">
        <v>120000236</v>
      </c>
      <c r="T342" s="169" t="s">
        <v>4137</v>
      </c>
      <c r="U342" s="169" t="s">
        <v>4130</v>
      </c>
      <c r="V342" s="169">
        <v>1988</v>
      </c>
      <c r="W342" s="171" t="s">
        <v>2895</v>
      </c>
      <c r="X342" s="169" t="s">
        <v>3002</v>
      </c>
      <c r="Y342" s="189">
        <v>120000688</v>
      </c>
      <c r="Z342" s="169" t="s">
        <v>4138</v>
      </c>
      <c r="AA342" s="169">
        <v>1.8140000000000001</v>
      </c>
      <c r="AB342" s="171" t="s">
        <v>4139</v>
      </c>
      <c r="AC342" s="169"/>
      <c r="AD342" s="169">
        <v>1975</v>
      </c>
      <c r="AE342" s="169" t="s">
        <v>4140</v>
      </c>
      <c r="AF342" s="169">
        <v>2</v>
      </c>
      <c r="AG342" s="169">
        <v>0</v>
      </c>
      <c r="AH342" s="169">
        <v>30</v>
      </c>
      <c r="AI342" s="169">
        <f>SUM(AF342:AH342)</f>
        <v>32</v>
      </c>
      <c r="AJ342" s="189">
        <v>120000686</v>
      </c>
      <c r="AK342" s="169" t="s">
        <v>4141</v>
      </c>
      <c r="AL342" s="169" t="s">
        <v>4142</v>
      </c>
      <c r="AM342" s="169">
        <v>0.17</v>
      </c>
      <c r="AN342" s="169">
        <v>1975</v>
      </c>
      <c r="AO342" s="169" t="s">
        <v>4143</v>
      </c>
    </row>
    <row r="343" spans="1:41" ht="45" x14ac:dyDescent="0.25">
      <c r="A343" s="169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69"/>
      <c r="N343" s="169"/>
      <c r="O343" s="169"/>
      <c r="P343" s="169"/>
      <c r="Q343" s="169"/>
      <c r="R343" s="169"/>
      <c r="S343" s="189">
        <v>120000684</v>
      </c>
      <c r="T343" s="169" t="s">
        <v>4144</v>
      </c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89">
        <v>120000687</v>
      </c>
      <c r="AK343" s="169" t="s">
        <v>4145</v>
      </c>
      <c r="AL343" s="169" t="s">
        <v>4146</v>
      </c>
      <c r="AM343" s="169">
        <v>0.17</v>
      </c>
      <c r="AN343" s="169">
        <v>1975</v>
      </c>
      <c r="AO343" s="169" t="s">
        <v>4143</v>
      </c>
    </row>
    <row r="344" spans="1:41" ht="75" x14ac:dyDescent="0.25">
      <c r="A344" s="169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75" t="s">
        <v>4147</v>
      </c>
      <c r="Z344" s="171" t="s">
        <v>4148</v>
      </c>
      <c r="AA344" s="169">
        <v>0.7</v>
      </c>
      <c r="AB344" s="171" t="s">
        <v>4149</v>
      </c>
      <c r="AC344" s="169"/>
      <c r="AD344" s="169">
        <v>2014</v>
      </c>
      <c r="AE344" s="169" t="s">
        <v>4150</v>
      </c>
      <c r="AF344" s="169">
        <v>4</v>
      </c>
      <c r="AG344" s="169"/>
      <c r="AH344" s="169">
        <v>18</v>
      </c>
      <c r="AI344" s="169">
        <f>SUM(AF344:AH344)</f>
        <v>22</v>
      </c>
      <c r="AJ344" s="169"/>
      <c r="AK344" s="169"/>
      <c r="AL344" s="169"/>
      <c r="AM344" s="169"/>
      <c r="AN344" s="169"/>
      <c r="AO344" s="169"/>
    </row>
    <row r="345" spans="1:41" ht="45" x14ac:dyDescent="0.25">
      <c r="A345" s="169">
        <v>75</v>
      </c>
      <c r="B345" s="171" t="s">
        <v>2910</v>
      </c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9">
        <v>120000690</v>
      </c>
      <c r="N345" s="169" t="s">
        <v>4151</v>
      </c>
      <c r="O345" s="169" t="s">
        <v>4152</v>
      </c>
      <c r="P345" s="169">
        <v>0.27900000000000003</v>
      </c>
      <c r="Q345" s="169">
        <v>1978</v>
      </c>
      <c r="R345" s="169" t="s">
        <v>4153</v>
      </c>
      <c r="S345" s="189">
        <v>120000237</v>
      </c>
      <c r="T345" s="169" t="s">
        <v>4154</v>
      </c>
      <c r="U345" s="169" t="s">
        <v>4155</v>
      </c>
      <c r="V345" s="169">
        <v>1975</v>
      </c>
      <c r="W345" s="171" t="s">
        <v>2895</v>
      </c>
      <c r="X345" s="169" t="s">
        <v>4156</v>
      </c>
      <c r="Y345" s="189">
        <v>120000695</v>
      </c>
      <c r="Z345" s="169" t="s">
        <v>4157</v>
      </c>
      <c r="AA345" s="169">
        <v>1.0329999999999999</v>
      </c>
      <c r="AB345" s="171" t="s">
        <v>4158</v>
      </c>
      <c r="AC345" s="169"/>
      <c r="AD345" s="169">
        <v>1968</v>
      </c>
      <c r="AE345" s="169" t="s">
        <v>4159</v>
      </c>
      <c r="AF345" s="169">
        <v>15</v>
      </c>
      <c r="AG345" s="169"/>
      <c r="AH345" s="169">
        <v>8</v>
      </c>
      <c r="AI345" s="169">
        <f>SUM(AF345:AH345)</f>
        <v>23</v>
      </c>
      <c r="AJ345" s="189">
        <v>120000691</v>
      </c>
      <c r="AK345" s="169" t="s">
        <v>4160</v>
      </c>
      <c r="AL345" s="169" t="s">
        <v>4161</v>
      </c>
      <c r="AM345" s="169">
        <v>3.7999999999999999E-2</v>
      </c>
      <c r="AN345" s="169">
        <v>1975</v>
      </c>
      <c r="AO345" s="169" t="s">
        <v>4162</v>
      </c>
    </row>
    <row r="346" spans="1:41" ht="45" x14ac:dyDescent="0.25">
      <c r="A346" s="169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9">
        <v>120000689</v>
      </c>
      <c r="T346" s="169" t="s">
        <v>4163</v>
      </c>
      <c r="U346" s="169"/>
      <c r="V346" s="169"/>
      <c r="W346" s="169"/>
      <c r="X346" s="169"/>
      <c r="Y346" s="176" t="s">
        <v>4164</v>
      </c>
      <c r="Z346" s="169" t="s">
        <v>4165</v>
      </c>
      <c r="AA346" s="169">
        <f>0.365+0.046</f>
        <v>0.41099999999999998</v>
      </c>
      <c r="AB346" s="171" t="s">
        <v>4166</v>
      </c>
      <c r="AC346" s="169"/>
      <c r="AD346" s="169">
        <v>2013</v>
      </c>
      <c r="AE346" s="169" t="s">
        <v>4159</v>
      </c>
      <c r="AF346" s="169">
        <v>1</v>
      </c>
      <c r="AG346" s="169"/>
      <c r="AH346" s="169">
        <v>12</v>
      </c>
      <c r="AI346" s="169">
        <v>13</v>
      </c>
      <c r="AJ346" s="189">
        <v>120000692</v>
      </c>
      <c r="AK346" s="169" t="s">
        <v>4167</v>
      </c>
      <c r="AL346" s="169" t="s">
        <v>4168</v>
      </c>
      <c r="AM346" s="169">
        <v>3.7999999999999999E-2</v>
      </c>
      <c r="AN346" s="169">
        <v>1975</v>
      </c>
      <c r="AO346" s="169" t="s">
        <v>4169</v>
      </c>
    </row>
    <row r="347" spans="1:41" ht="45" x14ac:dyDescent="0.25">
      <c r="A347" s="169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97">
        <v>120000693</v>
      </c>
      <c r="AK347" s="186" t="s">
        <v>4170</v>
      </c>
      <c r="AL347" s="186" t="s">
        <v>4171</v>
      </c>
      <c r="AM347" s="186">
        <v>3.7999999999999999E-2</v>
      </c>
      <c r="AN347" s="186">
        <v>1975</v>
      </c>
      <c r="AO347" s="186" t="s">
        <v>4172</v>
      </c>
    </row>
    <row r="348" spans="1:41" ht="45" x14ac:dyDescent="0.25">
      <c r="A348" s="169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97">
        <v>120000694</v>
      </c>
      <c r="AK348" s="186" t="s">
        <v>4173</v>
      </c>
      <c r="AL348" s="186" t="s">
        <v>4174</v>
      </c>
      <c r="AM348" s="186">
        <v>6.5000000000000002E-2</v>
      </c>
      <c r="AN348" s="186">
        <v>1975</v>
      </c>
      <c r="AO348" s="186" t="s">
        <v>4175</v>
      </c>
    </row>
    <row r="349" spans="1:41" ht="75" x14ac:dyDescent="0.25">
      <c r="A349" s="169">
        <v>76</v>
      </c>
      <c r="B349" s="171" t="s">
        <v>2957</v>
      </c>
      <c r="C349" s="169">
        <v>120000697</v>
      </c>
      <c r="D349" s="169" t="s">
        <v>4176</v>
      </c>
      <c r="E349" s="169" t="s">
        <v>4177</v>
      </c>
      <c r="F349" s="169">
        <v>0.34899999999999998</v>
      </c>
      <c r="G349" s="169">
        <v>1985</v>
      </c>
      <c r="H349" s="171" t="s">
        <v>1230</v>
      </c>
      <c r="I349" s="169"/>
      <c r="J349" s="169"/>
      <c r="K349" s="169">
        <v>13</v>
      </c>
      <c r="L349" s="169">
        <f>SUM(I349:K349)</f>
        <v>13</v>
      </c>
      <c r="M349" s="169"/>
      <c r="N349" s="169"/>
      <c r="O349" s="169"/>
      <c r="P349" s="169"/>
      <c r="Q349" s="169"/>
      <c r="R349" s="169"/>
      <c r="S349" s="169">
        <v>2000001717</v>
      </c>
      <c r="T349" s="169" t="s">
        <v>4178</v>
      </c>
      <c r="U349" s="171" t="s">
        <v>4179</v>
      </c>
      <c r="V349" s="169">
        <v>2015</v>
      </c>
      <c r="W349" s="171" t="s">
        <v>2837</v>
      </c>
      <c r="X349" s="171" t="s">
        <v>3310</v>
      </c>
      <c r="Y349" s="169">
        <v>120000698</v>
      </c>
      <c r="Z349" s="169" t="s">
        <v>4180</v>
      </c>
      <c r="AA349" s="169">
        <v>2.468</v>
      </c>
      <c r="AB349" s="171" t="s">
        <v>4181</v>
      </c>
      <c r="AC349" s="169"/>
      <c r="AD349" s="169">
        <v>1968</v>
      </c>
      <c r="AE349" s="171" t="s">
        <v>4182</v>
      </c>
      <c r="AF349" s="169">
        <v>9</v>
      </c>
      <c r="AG349" s="169"/>
      <c r="AH349" s="169">
        <v>37</v>
      </c>
      <c r="AI349" s="169">
        <f>SUM(AF349:AH349)</f>
        <v>46</v>
      </c>
      <c r="AJ349" s="180"/>
      <c r="AK349" s="180"/>
      <c r="AL349" s="180"/>
      <c r="AM349" s="180"/>
      <c r="AN349" s="180"/>
      <c r="AO349" s="180"/>
    </row>
    <row r="350" spans="1:41" ht="105" x14ac:dyDescent="0.25">
      <c r="A350" s="169">
        <v>77</v>
      </c>
      <c r="B350" s="171" t="s">
        <v>2962</v>
      </c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69">
        <v>120000700</v>
      </c>
      <c r="N350" s="169" t="s">
        <v>4183</v>
      </c>
      <c r="O350" s="169" t="s">
        <v>4184</v>
      </c>
      <c r="P350" s="169">
        <v>0.77</v>
      </c>
      <c r="Q350" s="169">
        <v>1986</v>
      </c>
      <c r="R350" s="169" t="s">
        <v>2929</v>
      </c>
      <c r="S350" s="169">
        <v>120000239</v>
      </c>
      <c r="T350" s="169" t="s">
        <v>4185</v>
      </c>
      <c r="U350" s="169" t="s">
        <v>4186</v>
      </c>
      <c r="V350" s="169">
        <v>1973</v>
      </c>
      <c r="W350" s="171" t="s">
        <v>2895</v>
      </c>
      <c r="X350" s="169" t="s">
        <v>2981</v>
      </c>
      <c r="Y350" s="169">
        <v>120000704</v>
      </c>
      <c r="Z350" s="169" t="s">
        <v>4187</v>
      </c>
      <c r="AA350" s="169">
        <v>1.82</v>
      </c>
      <c r="AB350" s="171" t="s">
        <v>4188</v>
      </c>
      <c r="AC350" s="169"/>
      <c r="AD350" s="169">
        <v>1973</v>
      </c>
      <c r="AE350" s="171" t="s">
        <v>4189</v>
      </c>
      <c r="AF350" s="169">
        <v>44</v>
      </c>
      <c r="AG350" s="169"/>
      <c r="AH350" s="169">
        <v>28</v>
      </c>
      <c r="AI350" s="169">
        <f>SUM(AF350:AH350)</f>
        <v>72</v>
      </c>
      <c r="AJ350" s="169">
        <v>120000702</v>
      </c>
      <c r="AK350" s="169" t="s">
        <v>4190</v>
      </c>
      <c r="AL350" s="169" t="s">
        <v>4191</v>
      </c>
      <c r="AM350" s="169">
        <v>0.307</v>
      </c>
      <c r="AN350" s="169">
        <v>1973</v>
      </c>
      <c r="AO350" s="169" t="s">
        <v>4192</v>
      </c>
    </row>
    <row r="351" spans="1:41" ht="45" x14ac:dyDescent="0.25">
      <c r="A351" s="169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69">
        <v>120000701</v>
      </c>
      <c r="N351" s="169" t="s">
        <v>4193</v>
      </c>
      <c r="O351" s="169" t="s">
        <v>4194</v>
      </c>
      <c r="P351" s="169">
        <v>0.33900000000000002</v>
      </c>
      <c r="Q351" s="169">
        <v>1975</v>
      </c>
      <c r="R351" s="169" t="s">
        <v>3032</v>
      </c>
      <c r="S351" s="169">
        <v>120000699</v>
      </c>
      <c r="T351" s="169" t="s">
        <v>4195</v>
      </c>
      <c r="U351" s="169"/>
      <c r="V351" s="169"/>
      <c r="W351" s="169"/>
      <c r="X351" s="169"/>
      <c r="Y351" s="169"/>
      <c r="Z351" s="169"/>
      <c r="AA351" s="169"/>
      <c r="AB351" s="173"/>
      <c r="AC351" s="169"/>
      <c r="AD351" s="169"/>
      <c r="AE351" s="171"/>
      <c r="AF351" s="169"/>
      <c r="AG351" s="169"/>
      <c r="AH351" s="169"/>
      <c r="AI351" s="169"/>
      <c r="AJ351" s="169">
        <v>120000703</v>
      </c>
      <c r="AK351" s="169" t="s">
        <v>4196</v>
      </c>
      <c r="AL351" s="169" t="s">
        <v>4197</v>
      </c>
      <c r="AM351" s="169">
        <v>0.307</v>
      </c>
      <c r="AN351" s="169">
        <v>1973</v>
      </c>
      <c r="AO351" s="169" t="s">
        <v>4192</v>
      </c>
    </row>
    <row r="352" spans="1:41" ht="59.25" x14ac:dyDescent="0.25">
      <c r="A352" s="169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75"/>
      <c r="N352" s="171"/>
      <c r="O352" s="171"/>
      <c r="P352" s="169"/>
      <c r="Q352" s="169"/>
      <c r="R352" s="171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73"/>
      <c r="AC352" s="169"/>
      <c r="AD352" s="169"/>
      <c r="AE352" s="171"/>
      <c r="AF352" s="169"/>
      <c r="AG352" s="169"/>
      <c r="AH352" s="169"/>
      <c r="AI352" s="169"/>
      <c r="AJ352" s="176" t="s">
        <v>4198</v>
      </c>
      <c r="AK352" s="171" t="s">
        <v>4199</v>
      </c>
      <c r="AL352" s="171" t="s">
        <v>4199</v>
      </c>
      <c r="AM352" s="169">
        <v>0.11</v>
      </c>
      <c r="AN352" s="169">
        <v>2015</v>
      </c>
      <c r="AO352" s="198" t="s">
        <v>4200</v>
      </c>
    </row>
    <row r="353" spans="1:41" ht="30" x14ac:dyDescent="0.25">
      <c r="A353" s="169">
        <v>78</v>
      </c>
      <c r="B353" s="171" t="s">
        <v>2957</v>
      </c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69"/>
      <c r="N353" s="169"/>
      <c r="O353" s="169"/>
      <c r="P353" s="169"/>
      <c r="Q353" s="169"/>
      <c r="R353" s="169"/>
      <c r="S353" s="175" t="s">
        <v>4201</v>
      </c>
      <c r="T353" s="171" t="s">
        <v>4202</v>
      </c>
      <c r="U353" s="171" t="s">
        <v>4203</v>
      </c>
      <c r="V353" s="169">
        <v>2014</v>
      </c>
      <c r="W353" s="171" t="s">
        <v>2819</v>
      </c>
      <c r="X353" s="171" t="s">
        <v>3247</v>
      </c>
      <c r="Y353" s="169"/>
      <c r="Z353" s="169"/>
      <c r="AA353" s="169"/>
      <c r="AB353" s="173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</row>
    <row r="354" spans="1:41" ht="30" x14ac:dyDescent="0.25">
      <c r="A354" s="169">
        <v>79</v>
      </c>
      <c r="B354" s="171" t="s">
        <v>2957</v>
      </c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69"/>
      <c r="N354" s="169"/>
      <c r="O354" s="169"/>
      <c r="P354" s="169"/>
      <c r="Q354" s="169"/>
      <c r="R354" s="169"/>
      <c r="S354" s="175" t="s">
        <v>4204</v>
      </c>
      <c r="T354" s="171" t="s">
        <v>4205</v>
      </c>
      <c r="U354" s="171" t="s">
        <v>4206</v>
      </c>
      <c r="V354" s="169">
        <v>2014</v>
      </c>
      <c r="W354" s="171" t="s">
        <v>2837</v>
      </c>
      <c r="X354" s="175" t="s">
        <v>4207</v>
      </c>
      <c r="Y354" s="169"/>
      <c r="Z354" s="169"/>
      <c r="AA354" s="169"/>
      <c r="AB354" s="173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</row>
    <row r="355" spans="1:41" ht="45" x14ac:dyDescent="0.25">
      <c r="A355" s="171">
        <v>80</v>
      </c>
      <c r="B355" s="171" t="s">
        <v>2994</v>
      </c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>
        <v>200001634</v>
      </c>
      <c r="T355" s="171" t="s">
        <v>4208</v>
      </c>
      <c r="U355" s="171" t="s">
        <v>4209</v>
      </c>
      <c r="V355" s="171">
        <v>2016</v>
      </c>
      <c r="W355" s="171" t="s">
        <v>2837</v>
      </c>
      <c r="X355" s="175" t="s">
        <v>4207</v>
      </c>
      <c r="Y355" s="171"/>
      <c r="Z355" s="171" t="s">
        <v>4210</v>
      </c>
      <c r="AA355" s="171">
        <v>0</v>
      </c>
      <c r="AB355" s="171" t="s">
        <v>4211</v>
      </c>
      <c r="AC355" s="171"/>
      <c r="AD355" s="171">
        <v>2016</v>
      </c>
      <c r="AE355" s="171" t="s">
        <v>1560</v>
      </c>
      <c r="AF355" s="171"/>
      <c r="AG355" s="171"/>
      <c r="AH355" s="171"/>
      <c r="AI355" s="171">
        <f>SUM(AF355:AH355)</f>
        <v>0</v>
      </c>
      <c r="AJ355" s="171"/>
      <c r="AK355" s="171"/>
      <c r="AL355" s="171"/>
      <c r="AM355" s="171"/>
      <c r="AN355" s="171"/>
      <c r="AO355" s="171"/>
    </row>
    <row r="356" spans="1:41" ht="45" x14ac:dyDescent="0.25">
      <c r="A356" s="171"/>
      <c r="B356" s="171" t="s">
        <v>2994</v>
      </c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>
        <v>200001636</v>
      </c>
      <c r="T356" s="171" t="s">
        <v>4212</v>
      </c>
      <c r="U356" s="171"/>
      <c r="V356" s="171"/>
      <c r="W356" s="171"/>
      <c r="X356" s="175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</row>
    <row r="357" spans="1:41" ht="45" x14ac:dyDescent="0.25">
      <c r="A357" s="171">
        <v>81</v>
      </c>
      <c r="B357" s="171" t="s">
        <v>3522</v>
      </c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>
        <v>200001629</v>
      </c>
      <c r="T357" s="171" t="s">
        <v>4213</v>
      </c>
      <c r="U357" s="171" t="s">
        <v>4214</v>
      </c>
      <c r="V357" s="171">
        <v>2016</v>
      </c>
      <c r="W357" s="171" t="s">
        <v>2837</v>
      </c>
      <c r="X357" s="175" t="s">
        <v>4207</v>
      </c>
      <c r="Y357" s="171"/>
      <c r="Z357" s="171" t="s">
        <v>4215</v>
      </c>
      <c r="AA357" s="171">
        <v>0</v>
      </c>
      <c r="AB357" s="171" t="s">
        <v>4216</v>
      </c>
      <c r="AC357" s="171"/>
      <c r="AD357" s="171">
        <v>2016</v>
      </c>
      <c r="AE357" s="171" t="s">
        <v>1560</v>
      </c>
      <c r="AF357" s="171"/>
      <c r="AG357" s="171"/>
      <c r="AH357" s="171"/>
      <c r="AI357" s="171">
        <f>SUM(AF357:AH357)</f>
        <v>0</v>
      </c>
      <c r="AJ357" s="171"/>
      <c r="AK357" s="171"/>
      <c r="AL357" s="171"/>
      <c r="AM357" s="171"/>
      <c r="AN357" s="171"/>
      <c r="AO357" s="171"/>
    </row>
    <row r="358" spans="1:41" ht="45" x14ac:dyDescent="0.25">
      <c r="A358" s="171"/>
      <c r="B358" s="171" t="s">
        <v>3522</v>
      </c>
      <c r="C358" s="171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>
        <v>200001635</v>
      </c>
      <c r="T358" s="171" t="s">
        <v>4217</v>
      </c>
      <c r="U358" s="171"/>
      <c r="V358" s="171"/>
      <c r="W358" s="171"/>
      <c r="X358" s="175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  <c r="AK358" s="171"/>
      <c r="AL358" s="171"/>
      <c r="AM358" s="171"/>
      <c r="AN358" s="171"/>
      <c r="AO358" s="171"/>
    </row>
    <row r="359" spans="1:41" ht="60" x14ac:dyDescent="0.25">
      <c r="A359" s="171">
        <v>82</v>
      </c>
      <c r="B359" s="171" t="s">
        <v>2957</v>
      </c>
      <c r="C359" s="171"/>
      <c r="D359" s="171" t="s">
        <v>4218</v>
      </c>
      <c r="E359" s="171"/>
      <c r="F359" s="171">
        <v>0.25</v>
      </c>
      <c r="G359" s="171">
        <v>2015</v>
      </c>
      <c r="H359" s="171" t="s">
        <v>1230</v>
      </c>
      <c r="I359" s="171"/>
      <c r="J359" s="171"/>
      <c r="K359" s="171">
        <v>8</v>
      </c>
      <c r="L359" s="171">
        <f>SUM(I359:K359)</f>
        <v>8</v>
      </c>
      <c r="M359" s="171"/>
      <c r="N359" s="171"/>
      <c r="O359" s="171"/>
      <c r="P359" s="171"/>
      <c r="Q359" s="171"/>
      <c r="R359" s="171"/>
      <c r="S359" s="175" t="s">
        <v>4219</v>
      </c>
      <c r="T359" s="171" t="s">
        <v>4220</v>
      </c>
      <c r="U359" s="171" t="s">
        <v>4221</v>
      </c>
      <c r="V359" s="171">
        <v>2015</v>
      </c>
      <c r="W359" s="171" t="s">
        <v>2837</v>
      </c>
      <c r="X359" s="175" t="s">
        <v>4207</v>
      </c>
      <c r="Y359" s="175" t="s">
        <v>4222</v>
      </c>
      <c r="Z359" s="171" t="s">
        <v>4223</v>
      </c>
      <c r="AA359" s="171">
        <v>0.4</v>
      </c>
      <c r="AB359" s="171" t="s">
        <v>4224</v>
      </c>
      <c r="AC359" s="171"/>
      <c r="AD359" s="171">
        <v>2015</v>
      </c>
      <c r="AE359" s="171" t="s">
        <v>4225</v>
      </c>
      <c r="AF359" s="171"/>
      <c r="AG359" s="171"/>
      <c r="AH359" s="171">
        <v>3</v>
      </c>
      <c r="AI359" s="171">
        <f>SUM(AF359:AH359)</f>
        <v>3</v>
      </c>
      <c r="AJ359" s="171"/>
      <c r="AK359" s="171"/>
      <c r="AL359" s="171"/>
      <c r="AM359" s="171"/>
      <c r="AN359" s="171"/>
      <c r="AO359" s="171"/>
    </row>
    <row r="360" spans="1:41" ht="75" x14ac:dyDescent="0.25">
      <c r="A360" s="171"/>
      <c r="B360" s="171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5" t="s">
        <v>4226</v>
      </c>
      <c r="T360" s="171" t="s">
        <v>4227</v>
      </c>
      <c r="U360" s="171"/>
      <c r="V360" s="171"/>
      <c r="W360" s="171"/>
      <c r="X360" s="175"/>
      <c r="Y360" s="175" t="s">
        <v>4228</v>
      </c>
      <c r="Z360" s="171" t="s">
        <v>4229</v>
      </c>
      <c r="AA360" s="171">
        <v>0.2</v>
      </c>
      <c r="AB360" s="171" t="s">
        <v>4230</v>
      </c>
      <c r="AC360" s="171"/>
      <c r="AD360" s="171">
        <v>2015</v>
      </c>
      <c r="AE360" s="171" t="s">
        <v>4225</v>
      </c>
      <c r="AF360" s="171"/>
      <c r="AG360" s="171"/>
      <c r="AH360" s="171">
        <v>6</v>
      </c>
      <c r="AI360" s="171">
        <f>SUM(AF360:AH360)</f>
        <v>6</v>
      </c>
      <c r="AJ360" s="171"/>
      <c r="AK360" s="171"/>
      <c r="AL360" s="171"/>
      <c r="AM360" s="171"/>
      <c r="AN360" s="171"/>
      <c r="AO360" s="171"/>
    </row>
    <row r="361" spans="1:41" ht="390" x14ac:dyDescent="0.25">
      <c r="A361" s="171">
        <v>83</v>
      </c>
      <c r="B361" s="171" t="s">
        <v>2962</v>
      </c>
      <c r="C361" s="175" t="s">
        <v>4231</v>
      </c>
      <c r="D361" s="171" t="s">
        <v>4232</v>
      </c>
      <c r="E361" s="171" t="s">
        <v>4233</v>
      </c>
      <c r="F361" s="171">
        <v>1.43</v>
      </c>
      <c r="G361" s="171">
        <v>2014</v>
      </c>
      <c r="H361" s="171" t="s">
        <v>1230</v>
      </c>
      <c r="I361" s="171"/>
      <c r="J361" s="171"/>
      <c r="K361" s="171">
        <v>45</v>
      </c>
      <c r="L361" s="171">
        <f>SUM(I361:K361)</f>
        <v>45</v>
      </c>
      <c r="M361" s="171"/>
      <c r="N361" s="171"/>
      <c r="O361" s="171"/>
      <c r="P361" s="171"/>
      <c r="Q361" s="171"/>
      <c r="R361" s="175"/>
      <c r="S361" s="175" t="s">
        <v>4234</v>
      </c>
      <c r="T361" s="171" t="s">
        <v>4235</v>
      </c>
      <c r="U361" s="171" t="s">
        <v>4236</v>
      </c>
      <c r="V361" s="171">
        <v>2014</v>
      </c>
      <c r="W361" s="171" t="s">
        <v>2837</v>
      </c>
      <c r="X361" s="175" t="s">
        <v>4207</v>
      </c>
      <c r="Y361" s="175" t="s">
        <v>4237</v>
      </c>
      <c r="Z361" s="171" t="s">
        <v>4238</v>
      </c>
      <c r="AA361" s="171">
        <v>3.585</v>
      </c>
      <c r="AB361" s="171" t="s">
        <v>4239</v>
      </c>
      <c r="AC361" s="171"/>
      <c r="AD361" s="171">
        <v>2014</v>
      </c>
      <c r="AE361" s="171" t="s">
        <v>4240</v>
      </c>
      <c r="AF361" s="171"/>
      <c r="AG361" s="171"/>
      <c r="AH361" s="171">
        <v>131</v>
      </c>
      <c r="AI361" s="171">
        <f>SUM(AF361:AH361)</f>
        <v>131</v>
      </c>
      <c r="AJ361" s="171"/>
      <c r="AK361" s="171"/>
      <c r="AL361" s="171"/>
      <c r="AM361" s="171"/>
      <c r="AN361" s="171"/>
      <c r="AO361" s="171"/>
    </row>
    <row r="362" spans="1:41" ht="45" x14ac:dyDescent="0.25">
      <c r="A362" s="171"/>
      <c r="B362" s="171"/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5" t="s">
        <v>4241</v>
      </c>
      <c r="T362" s="171" t="s">
        <v>4242</v>
      </c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  <c r="AK362" s="171"/>
      <c r="AL362" s="171"/>
      <c r="AM362" s="171"/>
      <c r="AN362" s="171"/>
      <c r="AO362" s="171"/>
    </row>
    <row r="363" spans="1:41" ht="30" x14ac:dyDescent="0.25">
      <c r="A363" s="171">
        <v>84</v>
      </c>
      <c r="B363" s="171" t="s">
        <v>2962</v>
      </c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5" t="s">
        <v>4243</v>
      </c>
      <c r="T363" s="171" t="s">
        <v>4244</v>
      </c>
      <c r="U363" s="171" t="s">
        <v>4245</v>
      </c>
      <c r="V363" s="171">
        <v>2014</v>
      </c>
      <c r="W363" s="171" t="s">
        <v>2837</v>
      </c>
      <c r="X363" s="175" t="s">
        <v>4207</v>
      </c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  <c r="AK363" s="171"/>
      <c r="AL363" s="171"/>
      <c r="AM363" s="171"/>
      <c r="AN363" s="171"/>
      <c r="AO363" s="171"/>
    </row>
    <row r="364" spans="1:41" ht="45" x14ac:dyDescent="0.25">
      <c r="A364" s="171"/>
      <c r="B364" s="171"/>
      <c r="C364" s="171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5" t="s">
        <v>4246</v>
      </c>
      <c r="T364" s="171" t="s">
        <v>4247</v>
      </c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  <c r="AK364" s="171"/>
      <c r="AL364" s="171"/>
      <c r="AM364" s="171"/>
      <c r="AN364" s="171"/>
      <c r="AO364" s="171"/>
    </row>
    <row r="365" spans="1:41" ht="30" x14ac:dyDescent="0.25">
      <c r="A365" s="175" t="s">
        <v>4248</v>
      </c>
      <c r="B365" s="171" t="s">
        <v>2962</v>
      </c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 t="s">
        <v>4249</v>
      </c>
      <c r="T365" s="171" t="s">
        <v>4250</v>
      </c>
      <c r="U365" s="175" t="s">
        <v>4251</v>
      </c>
      <c r="V365" s="175">
        <v>2014</v>
      </c>
      <c r="W365" s="175" t="s">
        <v>2843</v>
      </c>
      <c r="X365" s="175" t="s">
        <v>4252</v>
      </c>
      <c r="Y365" s="175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5"/>
      <c r="AK365" s="175"/>
      <c r="AL365" s="175"/>
      <c r="AM365" s="175"/>
      <c r="AN365" s="175"/>
      <c r="AO365" s="175"/>
    </row>
    <row r="366" spans="1:41" ht="45" x14ac:dyDescent="0.25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 t="s">
        <v>4253</v>
      </c>
      <c r="T366" s="171" t="s">
        <v>4254</v>
      </c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</row>
    <row r="367" spans="1:41" ht="30" x14ac:dyDescent="0.25">
      <c r="A367" s="175" t="s">
        <v>4255</v>
      </c>
      <c r="B367" s="171" t="s">
        <v>2962</v>
      </c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 t="s">
        <v>4256</v>
      </c>
      <c r="T367" s="171" t="s">
        <v>4257</v>
      </c>
      <c r="U367" s="175" t="s">
        <v>4258</v>
      </c>
      <c r="V367" s="175">
        <v>2014</v>
      </c>
      <c r="W367" s="175" t="s">
        <v>1402</v>
      </c>
      <c r="X367" s="175" t="s">
        <v>4259</v>
      </c>
      <c r="Y367" s="175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5"/>
      <c r="AK367" s="175"/>
      <c r="AL367" s="175"/>
      <c r="AM367" s="175"/>
      <c r="AN367" s="175"/>
      <c r="AO367" s="175"/>
    </row>
    <row r="368" spans="1:41" ht="45" x14ac:dyDescent="0.25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 t="s">
        <v>4260</v>
      </c>
      <c r="T368" s="171" t="s">
        <v>4261</v>
      </c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</row>
    <row r="369" spans="1:41" ht="30" x14ac:dyDescent="0.25">
      <c r="A369" s="175" t="s">
        <v>4262</v>
      </c>
      <c r="B369" s="171" t="s">
        <v>2962</v>
      </c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 t="s">
        <v>4263</v>
      </c>
      <c r="T369" s="171" t="s">
        <v>4264</v>
      </c>
      <c r="U369" s="175" t="s">
        <v>4265</v>
      </c>
      <c r="V369" s="175">
        <v>2014</v>
      </c>
      <c r="W369" s="175" t="s">
        <v>1402</v>
      </c>
      <c r="X369" s="175" t="s">
        <v>4266</v>
      </c>
      <c r="Y369" s="175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5"/>
      <c r="AK369" s="175"/>
      <c r="AL369" s="175"/>
      <c r="AM369" s="175"/>
      <c r="AN369" s="175"/>
      <c r="AO369" s="175"/>
    </row>
    <row r="370" spans="1:41" ht="45" x14ac:dyDescent="0.25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 t="s">
        <v>4267</v>
      </c>
      <c r="T370" s="171" t="s">
        <v>4268</v>
      </c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</row>
    <row r="371" spans="1:41" ht="30" x14ac:dyDescent="0.25">
      <c r="A371" s="175" t="s">
        <v>4269</v>
      </c>
      <c r="B371" s="171" t="s">
        <v>2962</v>
      </c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 t="s">
        <v>4270</v>
      </c>
      <c r="T371" s="171" t="s">
        <v>4271</v>
      </c>
      <c r="U371" s="175" t="s">
        <v>4272</v>
      </c>
      <c r="V371" s="175">
        <v>2014</v>
      </c>
      <c r="W371" s="175" t="s">
        <v>1402</v>
      </c>
      <c r="X371" s="175" t="s">
        <v>4266</v>
      </c>
      <c r="Y371" s="175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5"/>
      <c r="AK371" s="175"/>
      <c r="AL371" s="175"/>
      <c r="AM371" s="175"/>
      <c r="AN371" s="175"/>
      <c r="AO371" s="175"/>
    </row>
    <row r="372" spans="1:41" ht="45" x14ac:dyDescent="0.25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 t="s">
        <v>4273</v>
      </c>
      <c r="T372" s="171" t="s">
        <v>4274</v>
      </c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</row>
    <row r="373" spans="1:41" ht="30" x14ac:dyDescent="0.25">
      <c r="A373" s="175" t="s">
        <v>4275</v>
      </c>
      <c r="B373" s="171" t="s">
        <v>2962</v>
      </c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 t="s">
        <v>4276</v>
      </c>
      <c r="T373" s="171" t="s">
        <v>4277</v>
      </c>
      <c r="U373" s="175" t="s">
        <v>4278</v>
      </c>
      <c r="V373" s="175">
        <v>2014</v>
      </c>
      <c r="W373" s="175" t="s">
        <v>1402</v>
      </c>
      <c r="X373" s="175" t="s">
        <v>4259</v>
      </c>
      <c r="Y373" s="175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5"/>
      <c r="AK373" s="175"/>
      <c r="AL373" s="175"/>
      <c r="AM373" s="175"/>
      <c r="AN373" s="175"/>
      <c r="AO373" s="175"/>
    </row>
    <row r="374" spans="1:41" ht="45" x14ac:dyDescent="0.25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 t="s">
        <v>4279</v>
      </c>
      <c r="T374" s="171" t="s">
        <v>4280</v>
      </c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</row>
    <row r="375" spans="1:41" ht="30" x14ac:dyDescent="0.25">
      <c r="A375" s="175" t="s">
        <v>4281</v>
      </c>
      <c r="B375" s="171" t="s">
        <v>2962</v>
      </c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 t="s">
        <v>4282</v>
      </c>
      <c r="T375" s="171" t="s">
        <v>4283</v>
      </c>
      <c r="U375" s="175" t="s">
        <v>4284</v>
      </c>
      <c r="V375" s="175" t="s">
        <v>4285</v>
      </c>
      <c r="W375" s="175" t="s">
        <v>2837</v>
      </c>
      <c r="X375" s="175" t="s">
        <v>2981</v>
      </c>
      <c r="Y375" s="175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5"/>
      <c r="AK375" s="175"/>
      <c r="AL375" s="175"/>
      <c r="AM375" s="175"/>
      <c r="AN375" s="175"/>
      <c r="AO375" s="175"/>
    </row>
    <row r="376" spans="1:41" ht="45" x14ac:dyDescent="0.25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 t="s">
        <v>4286</v>
      </c>
      <c r="T376" s="171" t="s">
        <v>4287</v>
      </c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</row>
    <row r="377" spans="1:41" ht="45" x14ac:dyDescent="0.25">
      <c r="A377" s="175" t="s">
        <v>4288</v>
      </c>
      <c r="B377" s="171" t="s">
        <v>2962</v>
      </c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 t="s">
        <v>4289</v>
      </c>
      <c r="N377" s="175" t="s">
        <v>4290</v>
      </c>
      <c r="O377" s="176" t="s">
        <v>4291</v>
      </c>
      <c r="P377" s="175" t="s">
        <v>4292</v>
      </c>
      <c r="Q377" s="175" t="s">
        <v>4285</v>
      </c>
      <c r="R377" s="171" t="s">
        <v>4293</v>
      </c>
      <c r="S377" s="175" t="s">
        <v>4294</v>
      </c>
      <c r="T377" s="175" t="s">
        <v>4295</v>
      </c>
      <c r="U377" s="175" t="s">
        <v>4296</v>
      </c>
      <c r="V377" s="175" t="s">
        <v>4285</v>
      </c>
      <c r="W377" s="175" t="s">
        <v>2837</v>
      </c>
      <c r="X377" s="175" t="s">
        <v>3171</v>
      </c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</row>
    <row r="378" spans="1:41" ht="45" x14ac:dyDescent="0.25">
      <c r="A378" s="175"/>
      <c r="B378" s="171" t="s">
        <v>2957</v>
      </c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 t="s">
        <v>4297</v>
      </c>
      <c r="N378" s="175" t="s">
        <v>4298</v>
      </c>
      <c r="O378" s="175" t="s">
        <v>4299</v>
      </c>
      <c r="P378" s="175" t="s">
        <v>4300</v>
      </c>
      <c r="Q378" s="175" t="s">
        <v>4285</v>
      </c>
      <c r="R378" s="171" t="s">
        <v>4293</v>
      </c>
      <c r="S378" s="175" t="s">
        <v>4301</v>
      </c>
      <c r="T378" s="175" t="s">
        <v>4302</v>
      </c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</row>
    <row r="379" spans="1:41" ht="60" x14ac:dyDescent="0.25">
      <c r="A379" s="175" t="s">
        <v>4303</v>
      </c>
      <c r="B379" s="171" t="s">
        <v>2957</v>
      </c>
      <c r="C379" s="175" t="s">
        <v>4304</v>
      </c>
      <c r="D379" s="175" t="s">
        <v>4305</v>
      </c>
      <c r="E379" s="175"/>
      <c r="F379" s="175" t="s">
        <v>4306</v>
      </c>
      <c r="G379" s="175" t="s">
        <v>4307</v>
      </c>
      <c r="H379" s="175" t="s">
        <v>213</v>
      </c>
      <c r="I379" s="175"/>
      <c r="J379" s="175"/>
      <c r="K379" s="171">
        <v>1</v>
      </c>
      <c r="L379" s="171">
        <f>SUM(I379:K379)</f>
        <v>1</v>
      </c>
      <c r="M379" s="175"/>
      <c r="N379" s="175"/>
      <c r="O379" s="175"/>
      <c r="P379" s="175"/>
      <c r="Q379" s="175"/>
      <c r="R379" s="175"/>
      <c r="S379" s="175" t="s">
        <v>4308</v>
      </c>
      <c r="T379" s="175" t="s">
        <v>4309</v>
      </c>
      <c r="U379" s="175" t="s">
        <v>4310</v>
      </c>
      <c r="V379" s="175" t="s">
        <v>4307</v>
      </c>
      <c r="W379" s="175" t="s">
        <v>2837</v>
      </c>
      <c r="X379" s="175" t="s">
        <v>4207</v>
      </c>
      <c r="Y379" s="175" t="s">
        <v>4311</v>
      </c>
      <c r="Z379" s="175" t="s">
        <v>4312</v>
      </c>
      <c r="AA379" s="175" t="s">
        <v>4313</v>
      </c>
      <c r="AB379" s="175" t="s">
        <v>4314</v>
      </c>
      <c r="AC379" s="175" t="s">
        <v>4315</v>
      </c>
      <c r="AD379" s="175" t="s">
        <v>4307</v>
      </c>
      <c r="AE379" s="171" t="s">
        <v>1560</v>
      </c>
      <c r="AF379" s="171"/>
      <c r="AG379" s="171"/>
      <c r="AH379" s="171">
        <v>3</v>
      </c>
      <c r="AI379" s="171">
        <f t="shared" ref="AI379:AI388" si="1">SUM(AF379:AH379)</f>
        <v>3</v>
      </c>
      <c r="AJ379" s="175"/>
      <c r="AK379" s="175"/>
      <c r="AL379" s="175"/>
      <c r="AM379" s="175"/>
      <c r="AN379" s="175"/>
      <c r="AO379" s="175"/>
    </row>
    <row r="380" spans="1:41" ht="45" x14ac:dyDescent="0.25">
      <c r="A380" s="175"/>
      <c r="B380" s="171" t="s">
        <v>2957</v>
      </c>
      <c r="C380" s="175"/>
      <c r="D380" s="175"/>
      <c r="E380" s="175"/>
      <c r="F380" s="175"/>
      <c r="G380" s="175"/>
      <c r="H380" s="175"/>
      <c r="I380" s="175"/>
      <c r="J380" s="175"/>
      <c r="K380" s="171"/>
      <c r="L380" s="171"/>
      <c r="M380" s="175"/>
      <c r="N380" s="175"/>
      <c r="O380" s="175"/>
      <c r="P380" s="175"/>
      <c r="Q380" s="175"/>
      <c r="R380" s="175"/>
      <c r="S380" s="175" t="s">
        <v>4316</v>
      </c>
      <c r="T380" s="175" t="s">
        <v>4317</v>
      </c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1"/>
      <c r="AF380" s="171"/>
      <c r="AG380" s="171"/>
      <c r="AH380" s="171"/>
      <c r="AI380" s="171"/>
      <c r="AJ380" s="175"/>
      <c r="AK380" s="175"/>
      <c r="AL380" s="175"/>
      <c r="AM380" s="175"/>
      <c r="AN380" s="175"/>
      <c r="AO380" s="175"/>
    </row>
    <row r="381" spans="1:41" ht="45" x14ac:dyDescent="0.25">
      <c r="A381" s="175" t="s">
        <v>4318</v>
      </c>
      <c r="B381" s="171" t="s">
        <v>3306</v>
      </c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 t="s">
        <v>4319</v>
      </c>
      <c r="T381" s="175" t="s">
        <v>4320</v>
      </c>
      <c r="U381" s="175" t="s">
        <v>4321</v>
      </c>
      <c r="V381" s="175" t="s">
        <v>2323</v>
      </c>
      <c r="W381" s="175" t="s">
        <v>2843</v>
      </c>
      <c r="X381" s="175" t="s">
        <v>4266</v>
      </c>
      <c r="Y381" s="175"/>
      <c r="Z381" s="175" t="s">
        <v>4322</v>
      </c>
      <c r="AA381" s="175" t="s">
        <v>4323</v>
      </c>
      <c r="AB381" s="175" t="s">
        <v>4324</v>
      </c>
      <c r="AC381" s="175" t="s">
        <v>4323</v>
      </c>
      <c r="AD381" s="175" t="s">
        <v>2323</v>
      </c>
      <c r="AE381" s="171" t="s">
        <v>1560</v>
      </c>
      <c r="AF381" s="175"/>
      <c r="AG381" s="175"/>
      <c r="AH381" s="171">
        <v>4</v>
      </c>
      <c r="AI381" s="171">
        <f t="shared" si="1"/>
        <v>4</v>
      </c>
      <c r="AJ381" s="175"/>
      <c r="AK381" s="175"/>
      <c r="AL381" s="175"/>
      <c r="AM381" s="175"/>
      <c r="AN381" s="175"/>
      <c r="AO381" s="175"/>
    </row>
    <row r="382" spans="1:41" ht="60" x14ac:dyDescent="0.25">
      <c r="A382" s="175"/>
      <c r="B382" s="171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 t="s">
        <v>4325</v>
      </c>
      <c r="T382" s="175" t="s">
        <v>4326</v>
      </c>
      <c r="U382" s="175" t="s">
        <v>4327</v>
      </c>
      <c r="V382" s="175" t="s">
        <v>2323</v>
      </c>
      <c r="W382" s="175"/>
      <c r="X382" s="175"/>
      <c r="Y382" s="175"/>
      <c r="Z382" s="175"/>
      <c r="AA382" s="175"/>
      <c r="AB382" s="175"/>
      <c r="AC382" s="175"/>
      <c r="AD382" s="175"/>
      <c r="AE382" s="171"/>
      <c r="AF382" s="175"/>
      <c r="AG382" s="175"/>
      <c r="AH382" s="171"/>
      <c r="AI382" s="171"/>
      <c r="AJ382" s="175"/>
      <c r="AK382" s="175"/>
      <c r="AL382" s="175"/>
      <c r="AM382" s="175"/>
      <c r="AN382" s="175"/>
      <c r="AO382" s="175"/>
    </row>
    <row r="383" spans="1:41" ht="135" x14ac:dyDescent="0.25">
      <c r="A383" s="175" t="s">
        <v>4328</v>
      </c>
      <c r="B383" s="171" t="s">
        <v>3306</v>
      </c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 t="s">
        <v>4329</v>
      </c>
      <c r="T383" s="175" t="s">
        <v>4330</v>
      </c>
      <c r="U383" s="175" t="s">
        <v>4331</v>
      </c>
      <c r="V383" s="175" t="s">
        <v>4285</v>
      </c>
      <c r="W383" s="175" t="s">
        <v>2843</v>
      </c>
      <c r="X383" s="175" t="s">
        <v>4266</v>
      </c>
      <c r="Y383" s="175" t="s">
        <v>4332</v>
      </c>
      <c r="Z383" s="175" t="s">
        <v>4333</v>
      </c>
      <c r="AA383" s="175" t="s">
        <v>4334</v>
      </c>
      <c r="AB383" s="175" t="s">
        <v>4335</v>
      </c>
      <c r="AC383" s="175" t="s">
        <v>4336</v>
      </c>
      <c r="AD383" s="175" t="s">
        <v>4285</v>
      </c>
      <c r="AE383" s="171" t="s">
        <v>1560</v>
      </c>
      <c r="AF383" s="171"/>
      <c r="AG383" s="171"/>
      <c r="AH383" s="171">
        <v>19</v>
      </c>
      <c r="AI383" s="171">
        <f t="shared" si="1"/>
        <v>19</v>
      </c>
      <c r="AJ383" s="175"/>
      <c r="AK383" s="175"/>
      <c r="AL383" s="175"/>
      <c r="AM383" s="175"/>
      <c r="AN383" s="175"/>
      <c r="AO383" s="175"/>
    </row>
    <row r="384" spans="1:41" ht="60" x14ac:dyDescent="0.25">
      <c r="A384" s="175" t="s">
        <v>4337</v>
      </c>
      <c r="B384" s="171" t="s">
        <v>3306</v>
      </c>
      <c r="C384" s="175"/>
      <c r="D384" s="175" t="s">
        <v>4338</v>
      </c>
      <c r="E384" s="175"/>
      <c r="F384" s="175" t="s">
        <v>4339</v>
      </c>
      <c r="G384" s="175" t="s">
        <v>2323</v>
      </c>
      <c r="H384" s="175" t="s">
        <v>1230</v>
      </c>
      <c r="I384" s="171"/>
      <c r="J384" s="171"/>
      <c r="K384" s="171">
        <v>15</v>
      </c>
      <c r="L384" s="171">
        <f>SUM(I384:K384)</f>
        <v>15</v>
      </c>
      <c r="M384" s="175"/>
      <c r="N384" s="175"/>
      <c r="O384" s="175"/>
      <c r="P384" s="175"/>
      <c r="Q384" s="175"/>
      <c r="R384" s="175"/>
      <c r="S384" s="175" t="s">
        <v>4340</v>
      </c>
      <c r="T384" s="175" t="s">
        <v>4320</v>
      </c>
      <c r="U384" s="175" t="s">
        <v>4341</v>
      </c>
      <c r="V384" s="175" t="s">
        <v>2323</v>
      </c>
      <c r="W384" s="175" t="s">
        <v>2843</v>
      </c>
      <c r="X384" s="175" t="s">
        <v>4266</v>
      </c>
      <c r="Y384" s="175"/>
      <c r="Z384" s="175" t="s">
        <v>4342</v>
      </c>
      <c r="AA384" s="175" t="s">
        <v>4343</v>
      </c>
      <c r="AB384" s="175" t="s">
        <v>4344</v>
      </c>
      <c r="AC384" s="175" t="s">
        <v>4343</v>
      </c>
      <c r="AD384" s="175" t="s">
        <v>2323</v>
      </c>
      <c r="AE384" s="171" t="s">
        <v>1560</v>
      </c>
      <c r="AF384" s="175"/>
      <c r="AG384" s="175"/>
      <c r="AH384" s="171">
        <v>23</v>
      </c>
      <c r="AI384" s="171">
        <f t="shared" si="1"/>
        <v>23</v>
      </c>
      <c r="AJ384" s="175"/>
      <c r="AK384" s="175"/>
      <c r="AL384" s="175"/>
      <c r="AM384" s="175"/>
      <c r="AN384" s="175"/>
      <c r="AO384" s="175"/>
    </row>
    <row r="385" spans="1:41" ht="30" x14ac:dyDescent="0.25">
      <c r="A385" s="175"/>
      <c r="B385" s="171"/>
      <c r="C385" s="175"/>
      <c r="D385" s="175"/>
      <c r="E385" s="175"/>
      <c r="F385" s="175"/>
      <c r="G385" s="175"/>
      <c r="H385" s="175"/>
      <c r="I385" s="171"/>
      <c r="J385" s="171"/>
      <c r="K385" s="171"/>
      <c r="L385" s="171"/>
      <c r="M385" s="175"/>
      <c r="N385" s="175"/>
      <c r="O385" s="175"/>
      <c r="P385" s="175"/>
      <c r="Q385" s="175"/>
      <c r="R385" s="175"/>
      <c r="S385" s="175" t="s">
        <v>4345</v>
      </c>
      <c r="T385" s="175" t="s">
        <v>4346</v>
      </c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1"/>
      <c r="AI385" s="171"/>
      <c r="AJ385" s="175"/>
      <c r="AK385" s="175"/>
      <c r="AL385" s="175"/>
      <c r="AM385" s="175"/>
      <c r="AN385" s="175"/>
      <c r="AO385" s="175"/>
    </row>
    <row r="386" spans="1:41" ht="120" x14ac:dyDescent="0.25">
      <c r="A386" s="175" t="s">
        <v>4347</v>
      </c>
      <c r="B386" s="171" t="s">
        <v>3306</v>
      </c>
      <c r="C386" s="175" t="s">
        <v>4348</v>
      </c>
      <c r="D386" s="175" t="s">
        <v>4349</v>
      </c>
      <c r="E386" s="175"/>
      <c r="F386" s="175" t="s">
        <v>4350</v>
      </c>
      <c r="G386" s="175" t="s">
        <v>4285</v>
      </c>
      <c r="H386" s="175" t="s">
        <v>1230</v>
      </c>
      <c r="I386" s="171"/>
      <c r="J386" s="171"/>
      <c r="K386" s="171">
        <v>19</v>
      </c>
      <c r="L386" s="171">
        <f>SUM(I386:K386)</f>
        <v>19</v>
      </c>
      <c r="M386" s="175"/>
      <c r="N386" s="175"/>
      <c r="O386" s="175"/>
      <c r="P386" s="175"/>
      <c r="Q386" s="175"/>
      <c r="R386" s="175"/>
      <c r="S386" s="175" t="s">
        <v>4351</v>
      </c>
      <c r="T386" s="175" t="s">
        <v>4352</v>
      </c>
      <c r="U386" s="175" t="s">
        <v>4353</v>
      </c>
      <c r="V386" s="175" t="s">
        <v>4285</v>
      </c>
      <c r="W386" s="175" t="s">
        <v>2843</v>
      </c>
      <c r="X386" s="175" t="s">
        <v>3310</v>
      </c>
      <c r="Y386" s="175" t="s">
        <v>4354</v>
      </c>
      <c r="Z386" s="171" t="s">
        <v>4355</v>
      </c>
      <c r="AA386" s="171">
        <v>0.51500000000000001</v>
      </c>
      <c r="AB386" s="175" t="s">
        <v>4356</v>
      </c>
      <c r="AC386" s="171"/>
      <c r="AD386" s="171" t="s">
        <v>4285</v>
      </c>
      <c r="AE386" s="171" t="s">
        <v>1560</v>
      </c>
      <c r="AF386" s="171"/>
      <c r="AG386" s="171"/>
      <c r="AH386" s="171">
        <v>13</v>
      </c>
      <c r="AI386" s="171">
        <f t="shared" si="1"/>
        <v>13</v>
      </c>
      <c r="AJ386" s="175"/>
      <c r="AK386" s="175"/>
      <c r="AL386" s="175"/>
      <c r="AM386" s="175"/>
      <c r="AN386" s="175"/>
      <c r="AO386" s="175"/>
    </row>
    <row r="387" spans="1:41" ht="75" x14ac:dyDescent="0.25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 t="s">
        <v>4357</v>
      </c>
      <c r="T387" s="175" t="s">
        <v>4358</v>
      </c>
      <c r="U387" s="175"/>
      <c r="V387" s="175"/>
      <c r="W387" s="175"/>
      <c r="X387" s="175"/>
      <c r="Y387" s="175" t="s">
        <v>4359</v>
      </c>
      <c r="Z387" s="171" t="s">
        <v>4360</v>
      </c>
      <c r="AA387" s="171">
        <v>0.15</v>
      </c>
      <c r="AB387" s="171" t="s">
        <v>4361</v>
      </c>
      <c r="AC387" s="171"/>
      <c r="AD387" s="171">
        <v>2015</v>
      </c>
      <c r="AE387" s="171" t="s">
        <v>1560</v>
      </c>
      <c r="AF387" s="175"/>
      <c r="AG387" s="175"/>
      <c r="AH387" s="171">
        <v>6</v>
      </c>
      <c r="AI387" s="171">
        <f t="shared" si="1"/>
        <v>6</v>
      </c>
      <c r="AJ387" s="175"/>
      <c r="AK387" s="175"/>
      <c r="AL387" s="175"/>
      <c r="AM387" s="175"/>
      <c r="AN387" s="175"/>
      <c r="AO387" s="175"/>
    </row>
    <row r="388" spans="1:41" ht="75" x14ac:dyDescent="0.25">
      <c r="A388" s="175" t="s">
        <v>4362</v>
      </c>
      <c r="B388" s="171" t="s">
        <v>3306</v>
      </c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 t="s">
        <v>4363</v>
      </c>
      <c r="T388" s="175" t="s">
        <v>4364</v>
      </c>
      <c r="U388" s="175" t="s">
        <v>4365</v>
      </c>
      <c r="V388" s="175" t="s">
        <v>4285</v>
      </c>
      <c r="W388" s="175" t="s">
        <v>2843</v>
      </c>
      <c r="X388" s="175" t="s">
        <v>3310</v>
      </c>
      <c r="Y388" s="175" t="s">
        <v>4366</v>
      </c>
      <c r="Z388" s="171" t="s">
        <v>4367</v>
      </c>
      <c r="AA388" s="171">
        <v>0.39</v>
      </c>
      <c r="AB388" s="175" t="s">
        <v>4368</v>
      </c>
      <c r="AC388" s="171"/>
      <c r="AD388" s="171" t="s">
        <v>4285</v>
      </c>
      <c r="AE388" s="171" t="s">
        <v>1560</v>
      </c>
      <c r="AF388" s="171"/>
      <c r="AG388" s="171"/>
      <c r="AH388" s="171">
        <v>15</v>
      </c>
      <c r="AI388" s="171">
        <f t="shared" si="1"/>
        <v>15</v>
      </c>
      <c r="AJ388" s="175"/>
      <c r="AK388" s="175"/>
      <c r="AL388" s="175"/>
      <c r="AM388" s="175"/>
      <c r="AN388" s="175"/>
      <c r="AO388" s="175"/>
    </row>
    <row r="389" spans="1:41" ht="30" x14ac:dyDescent="0.25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 t="s">
        <v>4369</v>
      </c>
      <c r="T389" s="175" t="s">
        <v>4370</v>
      </c>
      <c r="U389" s="175"/>
      <c r="V389" s="175"/>
      <c r="W389" s="175"/>
      <c r="X389" s="175"/>
      <c r="Y389" s="175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5"/>
      <c r="AK389" s="175"/>
      <c r="AL389" s="175"/>
      <c r="AM389" s="175"/>
      <c r="AN389" s="175"/>
      <c r="AO389" s="175"/>
    </row>
    <row r="390" spans="1:41" ht="45" x14ac:dyDescent="0.25">
      <c r="A390" s="175" t="s">
        <v>4371</v>
      </c>
      <c r="B390" s="171" t="s">
        <v>2994</v>
      </c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 t="s">
        <v>4372</v>
      </c>
      <c r="N390" s="175" t="s">
        <v>4373</v>
      </c>
      <c r="O390" s="175" t="s">
        <v>4374</v>
      </c>
      <c r="P390" s="175" t="s">
        <v>4375</v>
      </c>
      <c r="Q390" s="175" t="s">
        <v>4285</v>
      </c>
      <c r="R390" s="175" t="s">
        <v>1234</v>
      </c>
      <c r="S390" s="175" t="s">
        <v>4376</v>
      </c>
      <c r="T390" s="175" t="s">
        <v>4377</v>
      </c>
      <c r="U390" s="175" t="s">
        <v>4378</v>
      </c>
      <c r="V390" s="175" t="s">
        <v>4285</v>
      </c>
      <c r="W390" s="175" t="s">
        <v>2837</v>
      </c>
      <c r="X390" s="175" t="s">
        <v>3083</v>
      </c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 t="s">
        <v>4379</v>
      </c>
      <c r="AK390" s="175" t="s">
        <v>4380</v>
      </c>
      <c r="AL390" s="175" t="s">
        <v>4381</v>
      </c>
      <c r="AM390" s="171">
        <v>0.38</v>
      </c>
      <c r="AN390" s="171" t="s">
        <v>4285</v>
      </c>
      <c r="AO390" s="175" t="s">
        <v>4382</v>
      </c>
    </row>
    <row r="391" spans="1:41" ht="45" x14ac:dyDescent="0.25">
      <c r="A391" s="175"/>
      <c r="B391" s="171" t="s">
        <v>3522</v>
      </c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 t="s">
        <v>4383</v>
      </c>
      <c r="N391" s="175" t="s">
        <v>4384</v>
      </c>
      <c r="O391" s="175" t="s">
        <v>4385</v>
      </c>
      <c r="P391" s="175" t="s">
        <v>4386</v>
      </c>
      <c r="Q391" s="175" t="s">
        <v>4285</v>
      </c>
      <c r="R391" s="175" t="s">
        <v>1234</v>
      </c>
      <c r="S391" s="175" t="s">
        <v>4387</v>
      </c>
      <c r="T391" s="175" t="s">
        <v>4388</v>
      </c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</row>
    <row r="392" spans="1:41" ht="60" x14ac:dyDescent="0.25">
      <c r="A392" s="175" t="s">
        <v>4389</v>
      </c>
      <c r="B392" s="171" t="s">
        <v>3306</v>
      </c>
      <c r="C392" s="175" t="s">
        <v>4390</v>
      </c>
      <c r="D392" s="175" t="s">
        <v>4391</v>
      </c>
      <c r="E392" s="175"/>
      <c r="F392" s="175" t="s">
        <v>4392</v>
      </c>
      <c r="G392" s="175" t="s">
        <v>4307</v>
      </c>
      <c r="H392" s="175" t="s">
        <v>4393</v>
      </c>
      <c r="I392" s="175"/>
      <c r="J392" s="175"/>
      <c r="K392" s="171"/>
      <c r="L392" s="171">
        <f>SUM(I392:K392)</f>
        <v>0</v>
      </c>
      <c r="M392" s="175"/>
      <c r="N392" s="175"/>
      <c r="O392" s="175"/>
      <c r="P392" s="175"/>
      <c r="Q392" s="175"/>
      <c r="R392" s="175"/>
      <c r="S392" s="175" t="s">
        <v>4394</v>
      </c>
      <c r="T392" s="175" t="s">
        <v>4395</v>
      </c>
      <c r="U392" s="175" t="s">
        <v>4396</v>
      </c>
      <c r="V392" s="175" t="s">
        <v>4307</v>
      </c>
      <c r="W392" s="175" t="s">
        <v>2837</v>
      </c>
      <c r="X392" s="175" t="s">
        <v>3310</v>
      </c>
      <c r="Y392" s="175" t="s">
        <v>4397</v>
      </c>
      <c r="Z392" s="175" t="s">
        <v>4398</v>
      </c>
      <c r="AA392" s="175" t="s">
        <v>4399</v>
      </c>
      <c r="AB392" s="175" t="s">
        <v>4400</v>
      </c>
      <c r="AC392" s="175"/>
      <c r="AD392" s="175" t="s">
        <v>4307</v>
      </c>
      <c r="AE392" s="171" t="s">
        <v>1560</v>
      </c>
      <c r="AF392" s="171"/>
      <c r="AG392" s="171"/>
      <c r="AH392" s="171">
        <v>15</v>
      </c>
      <c r="AI392" s="171">
        <f>SUM(AF392:AH392)</f>
        <v>15</v>
      </c>
      <c r="AJ392" s="175"/>
      <c r="AK392" s="175"/>
      <c r="AL392" s="175"/>
      <c r="AM392" s="175"/>
      <c r="AN392" s="175"/>
      <c r="AO392" s="175"/>
    </row>
    <row r="393" spans="1:41" ht="30" x14ac:dyDescent="0.25">
      <c r="A393" s="175"/>
      <c r="B393" s="171"/>
      <c r="C393" s="175"/>
      <c r="D393" s="175"/>
      <c r="E393" s="175"/>
      <c r="F393" s="175"/>
      <c r="G393" s="175"/>
      <c r="H393" s="175"/>
      <c r="I393" s="175"/>
      <c r="J393" s="175"/>
      <c r="K393" s="171"/>
      <c r="L393" s="171"/>
      <c r="M393" s="175"/>
      <c r="N393" s="175"/>
      <c r="O393" s="175"/>
      <c r="P393" s="175"/>
      <c r="Q393" s="175"/>
      <c r="R393" s="175"/>
      <c r="S393" s="175" t="s">
        <v>4401</v>
      </c>
      <c r="T393" s="175" t="s">
        <v>4402</v>
      </c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1"/>
      <c r="AF393" s="171"/>
      <c r="AG393" s="171"/>
      <c r="AH393" s="171"/>
      <c r="AI393" s="171"/>
      <c r="AJ393" s="175"/>
      <c r="AK393" s="175"/>
      <c r="AL393" s="175"/>
      <c r="AM393" s="175"/>
      <c r="AN393" s="175"/>
      <c r="AO393" s="175"/>
    </row>
    <row r="394" spans="1:41" ht="120" x14ac:dyDescent="0.25">
      <c r="A394" s="175" t="s">
        <v>4403</v>
      </c>
      <c r="B394" s="171" t="s">
        <v>3306</v>
      </c>
      <c r="C394" s="175" t="s">
        <v>4404</v>
      </c>
      <c r="D394" s="175" t="s">
        <v>4405</v>
      </c>
      <c r="E394" s="175"/>
      <c r="F394" s="175" t="s">
        <v>4406</v>
      </c>
      <c r="G394" s="175" t="s">
        <v>4307</v>
      </c>
      <c r="H394" s="175" t="s">
        <v>1230</v>
      </c>
      <c r="I394" s="175"/>
      <c r="J394" s="175"/>
      <c r="K394" s="171">
        <v>6</v>
      </c>
      <c r="L394" s="171">
        <f>SUM(I394:K394)</f>
        <v>6</v>
      </c>
      <c r="M394" s="175"/>
      <c r="N394" s="175"/>
      <c r="O394" s="175" t="s">
        <v>4407</v>
      </c>
      <c r="P394" s="175" t="s">
        <v>4408</v>
      </c>
      <c r="Q394" s="175" t="s">
        <v>4409</v>
      </c>
      <c r="R394" s="175" t="s">
        <v>3324</v>
      </c>
      <c r="S394" s="175" t="s">
        <v>4410</v>
      </c>
      <c r="T394" s="175" t="s">
        <v>4411</v>
      </c>
      <c r="U394" s="175" t="s">
        <v>4412</v>
      </c>
      <c r="V394" s="175" t="s">
        <v>4307</v>
      </c>
      <c r="W394" s="175" t="s">
        <v>2819</v>
      </c>
      <c r="X394" s="175" t="s">
        <v>3171</v>
      </c>
      <c r="Y394" s="175"/>
      <c r="Z394" s="175"/>
      <c r="AA394" s="175"/>
      <c r="AB394" s="175"/>
      <c r="AC394" s="175"/>
      <c r="AD394" s="175"/>
      <c r="AE394" s="171"/>
      <c r="AF394" s="171"/>
      <c r="AG394" s="171"/>
      <c r="AH394" s="171"/>
      <c r="AI394" s="171"/>
      <c r="AJ394" s="175"/>
      <c r="AK394" s="175"/>
      <c r="AL394" s="175"/>
      <c r="AM394" s="175"/>
      <c r="AN394" s="175"/>
      <c r="AO394" s="175"/>
    </row>
    <row r="395" spans="1:41" ht="45" x14ac:dyDescent="0.25">
      <c r="A395" s="175"/>
      <c r="B395" s="175"/>
      <c r="C395" s="175"/>
      <c r="D395" s="175"/>
      <c r="E395" s="175"/>
      <c r="F395" s="175"/>
      <c r="G395" s="175"/>
      <c r="H395" s="175"/>
      <c r="I395" s="171"/>
      <c r="J395" s="171"/>
      <c r="K395" s="171"/>
      <c r="L395" s="171"/>
      <c r="M395" s="175"/>
      <c r="N395" s="175"/>
      <c r="O395" s="175"/>
      <c r="P395" s="175"/>
      <c r="Q395" s="175"/>
      <c r="R395" s="175"/>
      <c r="S395" s="175" t="s">
        <v>4413</v>
      </c>
      <c r="T395" s="175" t="s">
        <v>4414</v>
      </c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</row>
    <row r="396" spans="1:41" ht="75" x14ac:dyDescent="0.25">
      <c r="A396" s="175" t="s">
        <v>4415</v>
      </c>
      <c r="B396" s="171" t="s">
        <v>3482</v>
      </c>
      <c r="C396" s="175" t="s">
        <v>4416</v>
      </c>
      <c r="D396" s="175" t="s">
        <v>4417</v>
      </c>
      <c r="E396" s="175"/>
      <c r="F396" s="175" t="s">
        <v>4418</v>
      </c>
      <c r="G396" s="175" t="s">
        <v>4285</v>
      </c>
      <c r="H396" s="175" t="s">
        <v>213</v>
      </c>
      <c r="I396" s="171"/>
      <c r="J396" s="171"/>
      <c r="K396" s="171">
        <v>1</v>
      </c>
      <c r="L396" s="171">
        <f>SUM(I396:K396)</f>
        <v>1</v>
      </c>
      <c r="M396" s="175"/>
      <c r="N396" s="175"/>
      <c r="O396" s="175"/>
      <c r="P396" s="175"/>
      <c r="Q396" s="175"/>
      <c r="R396" s="175"/>
      <c r="S396" s="175" t="s">
        <v>4419</v>
      </c>
      <c r="T396" s="175" t="s">
        <v>4420</v>
      </c>
      <c r="U396" s="175" t="s">
        <v>4421</v>
      </c>
      <c r="V396" s="175" t="s">
        <v>4285</v>
      </c>
      <c r="W396" s="175" t="s">
        <v>2837</v>
      </c>
      <c r="X396" s="175" t="s">
        <v>3776</v>
      </c>
      <c r="Y396" s="175" t="s">
        <v>4422</v>
      </c>
      <c r="Z396" s="175" t="s">
        <v>4423</v>
      </c>
      <c r="AA396" s="171" t="s">
        <v>4424</v>
      </c>
      <c r="AB396" s="175" t="s">
        <v>4425</v>
      </c>
      <c r="AC396" s="175" t="s">
        <v>4424</v>
      </c>
      <c r="AD396" s="175" t="s">
        <v>4285</v>
      </c>
      <c r="AE396" s="171" t="s">
        <v>1560</v>
      </c>
      <c r="AF396" s="171"/>
      <c r="AG396" s="171"/>
      <c r="AH396" s="171">
        <v>2</v>
      </c>
      <c r="AI396" s="171">
        <f>SUM(AF396:AH396)</f>
        <v>2</v>
      </c>
      <c r="AJ396" s="175"/>
      <c r="AK396" s="175"/>
      <c r="AL396" s="175"/>
      <c r="AM396" s="175"/>
      <c r="AN396" s="175"/>
      <c r="AO396" s="175"/>
    </row>
    <row r="397" spans="1:41" ht="60" x14ac:dyDescent="0.25">
      <c r="A397" s="175"/>
      <c r="B397" s="171"/>
      <c r="C397" s="175"/>
      <c r="D397" s="175"/>
      <c r="E397" s="175"/>
      <c r="F397" s="175"/>
      <c r="G397" s="175"/>
      <c r="H397" s="175"/>
      <c r="I397" s="171"/>
      <c r="J397" s="171"/>
      <c r="K397" s="171"/>
      <c r="L397" s="171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 t="s">
        <v>4426</v>
      </c>
      <c r="Z397" s="175" t="s">
        <v>4427</v>
      </c>
      <c r="AA397" s="171">
        <v>0.05</v>
      </c>
      <c r="AB397" s="175" t="s">
        <v>4425</v>
      </c>
      <c r="AC397" s="175" t="s">
        <v>4375</v>
      </c>
      <c r="AD397" s="175" t="s">
        <v>2323</v>
      </c>
      <c r="AE397" s="171" t="s">
        <v>1560</v>
      </c>
      <c r="AF397" s="171"/>
      <c r="AG397" s="171"/>
      <c r="AH397" s="171">
        <v>2</v>
      </c>
      <c r="AI397" s="171">
        <v>2</v>
      </c>
      <c r="AJ397" s="175"/>
      <c r="AK397" s="175"/>
      <c r="AL397" s="175"/>
      <c r="AM397" s="175"/>
      <c r="AN397" s="175"/>
      <c r="AO397" s="175"/>
    </row>
    <row r="398" spans="1:41" ht="45" x14ac:dyDescent="0.25">
      <c r="A398" s="175"/>
      <c r="B398" s="171"/>
      <c r="C398" s="175"/>
      <c r="D398" s="175"/>
      <c r="E398" s="175"/>
      <c r="F398" s="175"/>
      <c r="G398" s="175"/>
      <c r="H398" s="175"/>
      <c r="I398" s="171"/>
      <c r="J398" s="171"/>
      <c r="K398" s="171"/>
      <c r="L398" s="171"/>
      <c r="M398" s="175"/>
      <c r="N398" s="175"/>
      <c r="O398" s="175" t="s">
        <v>4428</v>
      </c>
      <c r="P398" s="175" t="s">
        <v>4429</v>
      </c>
      <c r="Q398" s="175" t="s">
        <v>4409</v>
      </c>
      <c r="R398" s="175" t="s">
        <v>1431</v>
      </c>
      <c r="S398" s="175"/>
      <c r="T398" s="175" t="s">
        <v>4430</v>
      </c>
      <c r="U398" s="175" t="s">
        <v>4431</v>
      </c>
      <c r="V398" s="175" t="s">
        <v>4409</v>
      </c>
      <c r="W398" s="175" t="s">
        <v>2837</v>
      </c>
      <c r="X398" s="175" t="s">
        <v>4432</v>
      </c>
      <c r="Y398" s="175"/>
      <c r="Z398" s="175"/>
      <c r="AA398" s="171"/>
      <c r="AB398" s="175"/>
      <c r="AC398" s="175"/>
      <c r="AD398" s="175"/>
      <c r="AE398" s="171"/>
      <c r="AF398" s="171"/>
      <c r="AG398" s="171"/>
      <c r="AH398" s="171"/>
      <c r="AI398" s="171"/>
      <c r="AJ398" s="175"/>
      <c r="AK398" s="175"/>
      <c r="AL398" s="175" t="s">
        <v>4433</v>
      </c>
      <c r="AM398" s="175" t="s">
        <v>4434</v>
      </c>
      <c r="AN398" s="175" t="s">
        <v>4409</v>
      </c>
      <c r="AO398" s="175" t="s">
        <v>4435</v>
      </c>
    </row>
    <row r="399" spans="1:41" ht="30" x14ac:dyDescent="0.25">
      <c r="A399" s="175"/>
      <c r="B399" s="171"/>
      <c r="C399" s="175"/>
      <c r="D399" s="175"/>
      <c r="E399" s="175"/>
      <c r="F399" s="175"/>
      <c r="G399" s="175"/>
      <c r="H399" s="175"/>
      <c r="I399" s="171"/>
      <c r="J399" s="171"/>
      <c r="K399" s="171"/>
      <c r="L399" s="171"/>
      <c r="M399" s="175"/>
      <c r="N399" s="175"/>
      <c r="O399" s="175" t="s">
        <v>4436</v>
      </c>
      <c r="P399" s="175" t="s">
        <v>4437</v>
      </c>
      <c r="Q399" s="175" t="s">
        <v>4409</v>
      </c>
      <c r="R399" s="175" t="s">
        <v>1431</v>
      </c>
      <c r="S399" s="175"/>
      <c r="T399" s="175"/>
      <c r="U399" s="175"/>
      <c r="V399" s="175"/>
      <c r="W399" s="175"/>
      <c r="X399" s="175"/>
      <c r="Y399" s="175"/>
      <c r="Z399" s="175"/>
      <c r="AA399" s="171"/>
      <c r="AB399" s="175"/>
      <c r="AC399" s="175"/>
      <c r="AD399" s="175"/>
      <c r="AE399" s="171"/>
      <c r="AF399" s="171"/>
      <c r="AG399" s="171"/>
      <c r="AH399" s="171"/>
      <c r="AI399" s="171"/>
      <c r="AJ399" s="175"/>
      <c r="AK399" s="175"/>
      <c r="AL399" s="175"/>
      <c r="AM399" s="175"/>
      <c r="AN399" s="175"/>
      <c r="AO399" s="175"/>
    </row>
    <row r="400" spans="1:41" ht="30" x14ac:dyDescent="0.25">
      <c r="A400" s="175"/>
      <c r="B400" s="171"/>
      <c r="C400" s="175"/>
      <c r="D400" s="175"/>
      <c r="E400" s="175"/>
      <c r="F400" s="175"/>
      <c r="G400" s="175"/>
      <c r="H400" s="175"/>
      <c r="I400" s="171"/>
      <c r="J400" s="171"/>
      <c r="K400" s="171"/>
      <c r="L400" s="171"/>
      <c r="M400" s="175"/>
      <c r="N400" s="175"/>
      <c r="O400" s="175" t="s">
        <v>4438</v>
      </c>
      <c r="P400" s="175" t="s">
        <v>4439</v>
      </c>
      <c r="Q400" s="175" t="s">
        <v>4409</v>
      </c>
      <c r="R400" s="175" t="s">
        <v>202</v>
      </c>
      <c r="S400" s="175"/>
      <c r="T400" s="175"/>
      <c r="U400" s="175"/>
      <c r="V400" s="175"/>
      <c r="W400" s="175"/>
      <c r="X400" s="175"/>
      <c r="Y400" s="175"/>
      <c r="Z400" s="175"/>
      <c r="AA400" s="171"/>
      <c r="AB400" s="175"/>
      <c r="AC400" s="175"/>
      <c r="AD400" s="175"/>
      <c r="AE400" s="171"/>
      <c r="AF400" s="171"/>
      <c r="AG400" s="171"/>
      <c r="AH400" s="171"/>
      <c r="AI400" s="171"/>
      <c r="AJ400" s="175"/>
      <c r="AK400" s="175"/>
      <c r="AL400" s="175"/>
      <c r="AM400" s="175"/>
      <c r="AN400" s="175"/>
      <c r="AO400" s="175"/>
    </row>
    <row r="401" spans="1:41" ht="45" x14ac:dyDescent="0.25">
      <c r="A401" s="175"/>
      <c r="B401" s="171"/>
      <c r="C401" s="175"/>
      <c r="D401" s="175"/>
      <c r="E401" s="175"/>
      <c r="F401" s="175"/>
      <c r="G401" s="175"/>
      <c r="H401" s="175"/>
      <c r="I401" s="171"/>
      <c r="J401" s="171"/>
      <c r="K401" s="171"/>
      <c r="L401" s="171"/>
      <c r="M401" s="175"/>
      <c r="N401" s="175"/>
      <c r="O401" s="175" t="s">
        <v>4440</v>
      </c>
      <c r="P401" s="175" t="s">
        <v>4441</v>
      </c>
      <c r="Q401" s="175" t="s">
        <v>4409</v>
      </c>
      <c r="R401" s="175" t="s">
        <v>3324</v>
      </c>
      <c r="S401" s="175"/>
      <c r="T401" s="175" t="s">
        <v>4442</v>
      </c>
      <c r="U401" s="175" t="s">
        <v>4443</v>
      </c>
      <c r="V401" s="175" t="s">
        <v>4409</v>
      </c>
      <c r="W401" s="175" t="s">
        <v>2837</v>
      </c>
      <c r="X401" s="175" t="s">
        <v>4432</v>
      </c>
      <c r="Y401" s="175"/>
      <c r="Z401" s="175"/>
      <c r="AA401" s="171"/>
      <c r="AB401" s="175"/>
      <c r="AC401" s="175"/>
      <c r="AD401" s="175"/>
      <c r="AE401" s="171"/>
      <c r="AF401" s="171"/>
      <c r="AG401" s="171"/>
      <c r="AH401" s="171"/>
      <c r="AI401" s="171"/>
      <c r="AJ401" s="175"/>
      <c r="AK401" s="175"/>
      <c r="AL401" s="175" t="s">
        <v>4444</v>
      </c>
      <c r="AM401" s="175" t="s">
        <v>4375</v>
      </c>
      <c r="AN401" s="175" t="s">
        <v>4409</v>
      </c>
      <c r="AO401" s="175" t="s">
        <v>4445</v>
      </c>
    </row>
    <row r="402" spans="1:41" ht="30" x14ac:dyDescent="0.25">
      <c r="A402" s="175"/>
      <c r="B402" s="171"/>
      <c r="C402" s="175"/>
      <c r="D402" s="175"/>
      <c r="E402" s="175"/>
      <c r="F402" s="175"/>
      <c r="G402" s="175"/>
      <c r="H402" s="175"/>
      <c r="I402" s="171"/>
      <c r="J402" s="171"/>
      <c r="K402" s="171"/>
      <c r="L402" s="171"/>
      <c r="M402" s="175"/>
      <c r="N402" s="175"/>
      <c r="O402" s="175" t="s">
        <v>4446</v>
      </c>
      <c r="P402" s="175" t="s">
        <v>4447</v>
      </c>
      <c r="Q402" s="175" t="s">
        <v>4409</v>
      </c>
      <c r="R402" s="175" t="s">
        <v>1431</v>
      </c>
      <c r="S402" s="175"/>
      <c r="T402" s="175"/>
      <c r="U402" s="175"/>
      <c r="V402" s="175"/>
      <c r="W402" s="175"/>
      <c r="X402" s="175"/>
      <c r="Y402" s="175"/>
      <c r="Z402" s="175"/>
      <c r="AA402" s="171"/>
      <c r="AB402" s="175"/>
      <c r="AC402" s="175"/>
      <c r="AD402" s="175"/>
      <c r="AE402" s="171"/>
      <c r="AF402" s="171"/>
      <c r="AG402" s="171"/>
      <c r="AH402" s="171"/>
      <c r="AI402" s="171"/>
      <c r="AJ402" s="175"/>
      <c r="AK402" s="175"/>
      <c r="AL402" s="175"/>
      <c r="AM402" s="175"/>
      <c r="AN402" s="175"/>
      <c r="AO402" s="175"/>
    </row>
    <row r="403" spans="1:41" ht="45" x14ac:dyDescent="0.25">
      <c r="A403" s="175"/>
      <c r="B403" s="171"/>
      <c r="C403" s="175"/>
      <c r="D403" s="175"/>
      <c r="E403" s="175"/>
      <c r="F403" s="175"/>
      <c r="G403" s="175"/>
      <c r="H403" s="175"/>
      <c r="I403" s="171"/>
      <c r="J403" s="171"/>
      <c r="K403" s="171"/>
      <c r="L403" s="171"/>
      <c r="M403" s="175"/>
      <c r="N403" s="175"/>
      <c r="O403" s="175"/>
      <c r="P403" s="175"/>
      <c r="Q403" s="175"/>
      <c r="R403" s="175"/>
      <c r="S403" s="175" t="s">
        <v>4448</v>
      </c>
      <c r="T403" s="175" t="s">
        <v>4449</v>
      </c>
      <c r="U403" s="175"/>
      <c r="V403" s="175"/>
      <c r="W403" s="175"/>
      <c r="X403" s="175"/>
      <c r="Y403" s="175"/>
      <c r="Z403" s="175"/>
      <c r="AA403" s="171"/>
      <c r="AB403" s="175"/>
      <c r="AC403" s="175"/>
      <c r="AD403" s="175"/>
      <c r="AE403" s="171"/>
      <c r="AF403" s="171"/>
      <c r="AG403" s="171"/>
      <c r="AH403" s="171"/>
      <c r="AI403" s="171"/>
      <c r="AJ403" s="175"/>
      <c r="AK403" s="175"/>
      <c r="AL403" s="175"/>
      <c r="AM403" s="175"/>
      <c r="AN403" s="175"/>
      <c r="AO403" s="175"/>
    </row>
    <row r="404" spans="1:41" ht="30" x14ac:dyDescent="0.25">
      <c r="A404" s="175" t="s">
        <v>4450</v>
      </c>
      <c r="B404" s="171" t="s">
        <v>2962</v>
      </c>
      <c r="C404" s="175"/>
      <c r="D404" s="175"/>
      <c r="E404" s="175"/>
      <c r="F404" s="175"/>
      <c r="G404" s="175"/>
      <c r="H404" s="175"/>
      <c r="I404" s="171"/>
      <c r="J404" s="171"/>
      <c r="K404" s="171"/>
      <c r="L404" s="171"/>
      <c r="M404" s="175" t="s">
        <v>4451</v>
      </c>
      <c r="N404" s="175" t="s">
        <v>4452</v>
      </c>
      <c r="O404" s="175" t="s">
        <v>4453</v>
      </c>
      <c r="P404" s="175" t="s">
        <v>4454</v>
      </c>
      <c r="Q404" s="175" t="s">
        <v>4307</v>
      </c>
      <c r="R404" s="175" t="s">
        <v>202</v>
      </c>
      <c r="S404" s="175" t="s">
        <v>4455</v>
      </c>
      <c r="T404" s="175" t="s">
        <v>4456</v>
      </c>
      <c r="U404" s="175" t="s">
        <v>4456</v>
      </c>
      <c r="V404" s="175" t="s">
        <v>4307</v>
      </c>
      <c r="W404" s="175" t="s">
        <v>2819</v>
      </c>
      <c r="X404" s="175" t="s">
        <v>2981</v>
      </c>
      <c r="Y404" s="175"/>
      <c r="Z404" s="175"/>
      <c r="AA404" s="171"/>
      <c r="AB404" s="175"/>
      <c r="AC404" s="175"/>
      <c r="AD404" s="175"/>
      <c r="AE404" s="171"/>
      <c r="AF404" s="171"/>
      <c r="AG404" s="171"/>
      <c r="AH404" s="171"/>
      <c r="AI404" s="171"/>
      <c r="AJ404" s="175" t="s">
        <v>4457</v>
      </c>
      <c r="AK404" s="175" t="s">
        <v>4458</v>
      </c>
      <c r="AL404" s="175" t="s">
        <v>4459</v>
      </c>
      <c r="AM404" s="171">
        <v>0.35</v>
      </c>
      <c r="AN404" s="171">
        <v>2015</v>
      </c>
      <c r="AO404" s="175" t="s">
        <v>4460</v>
      </c>
    </row>
  </sheetData>
  <mergeCells count="41">
    <mergeCell ref="AN3:AN4"/>
    <mergeCell ref="AO3:AO4"/>
    <mergeCell ref="A1:AO1"/>
    <mergeCell ref="AE3:AE4"/>
    <mergeCell ref="AF3:AI3"/>
    <mergeCell ref="AJ3:AJ4"/>
    <mergeCell ref="AK3:AK4"/>
    <mergeCell ref="AL3:AL4"/>
    <mergeCell ref="AM3:AM4"/>
    <mergeCell ref="Y3:Y4"/>
    <mergeCell ref="Z3:Z4"/>
    <mergeCell ref="AA3:AA4"/>
    <mergeCell ref="AB3:AB4"/>
    <mergeCell ref="AC3:AC4"/>
    <mergeCell ref="AD3:AD4"/>
    <mergeCell ref="S3:S4"/>
    <mergeCell ref="AJ2:AO2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Y2:AI2"/>
    <mergeCell ref="T3:T4"/>
    <mergeCell ref="U3:U4"/>
    <mergeCell ref="V3:V4"/>
    <mergeCell ref="W3:W4"/>
    <mergeCell ref="X3:X4"/>
    <mergeCell ref="A2:A4"/>
    <mergeCell ref="B2:B4"/>
    <mergeCell ref="C2:L2"/>
    <mergeCell ref="M2:R2"/>
    <mergeCell ref="S2:X2"/>
    <mergeCell ref="O3:O4"/>
    <mergeCell ref="P3:P4"/>
    <mergeCell ref="Q3:Q4"/>
    <mergeCell ref="R3:R4"/>
  </mergeCells>
  <pageMargins left="0.7" right="0.7" top="0.75" bottom="0.75" header="0.3" footer="0.3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0"/>
  <sheetViews>
    <sheetView view="pageBreakPreview" topLeftCell="A166" zoomScaleNormal="100" zoomScaleSheetLayoutView="100" workbookViewId="0">
      <selection sqref="A1:AA1"/>
    </sheetView>
  </sheetViews>
  <sheetFormatPr defaultRowHeight="15" x14ac:dyDescent="0.25"/>
  <sheetData>
    <row r="1" spans="1:35" ht="21" thickBot="1" x14ac:dyDescent="0.35">
      <c r="A1" s="586" t="s">
        <v>7136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227"/>
      <c r="AC1" s="199"/>
      <c r="AD1" s="199"/>
      <c r="AE1" s="228"/>
      <c r="AF1" s="228"/>
      <c r="AG1" s="228"/>
      <c r="AH1" s="229"/>
      <c r="AI1" s="228"/>
    </row>
    <row r="2" spans="1:35" ht="15.75" thickBot="1" x14ac:dyDescent="0.3">
      <c r="A2" s="587" t="s">
        <v>0</v>
      </c>
      <c r="B2" s="590" t="s">
        <v>1</v>
      </c>
      <c r="C2" s="593" t="s">
        <v>2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5"/>
      <c r="AB2" s="230"/>
      <c r="AC2" s="199"/>
      <c r="AD2" s="199"/>
      <c r="AE2" s="199"/>
      <c r="AF2" s="231"/>
      <c r="AG2" s="231"/>
      <c r="AH2" s="231"/>
      <c r="AI2" s="157"/>
    </row>
    <row r="3" spans="1:35" ht="15.75" thickBot="1" x14ac:dyDescent="0.3">
      <c r="A3" s="588"/>
      <c r="B3" s="591"/>
      <c r="C3" s="596" t="s">
        <v>4461</v>
      </c>
      <c r="D3" s="597"/>
      <c r="E3" s="597"/>
      <c r="F3" s="598"/>
      <c r="G3" s="596" t="s">
        <v>4462</v>
      </c>
      <c r="H3" s="597"/>
      <c r="I3" s="597"/>
      <c r="J3" s="597"/>
      <c r="K3" s="597"/>
      <c r="L3" s="597"/>
      <c r="M3" s="598"/>
      <c r="N3" s="596" t="s">
        <v>4</v>
      </c>
      <c r="O3" s="597"/>
      <c r="P3" s="598"/>
      <c r="Q3" s="596" t="s">
        <v>4463</v>
      </c>
      <c r="R3" s="597"/>
      <c r="S3" s="597"/>
      <c r="T3" s="597"/>
      <c r="U3" s="597"/>
      <c r="V3" s="597"/>
      <c r="W3" s="598"/>
      <c r="X3" s="596" t="s">
        <v>1188</v>
      </c>
      <c r="Y3" s="597"/>
      <c r="Z3" s="597"/>
      <c r="AA3" s="598"/>
      <c r="AB3" s="230"/>
      <c r="AC3" s="199"/>
      <c r="AD3" s="199"/>
      <c r="AE3" s="199"/>
      <c r="AF3" s="231"/>
      <c r="AG3" s="231"/>
      <c r="AH3" s="231"/>
      <c r="AI3" s="157"/>
    </row>
    <row r="4" spans="1:35" ht="15.75" thickBot="1" x14ac:dyDescent="0.3">
      <c r="A4" s="588"/>
      <c r="B4" s="591"/>
      <c r="C4" s="584" t="s">
        <v>6</v>
      </c>
      <c r="D4" s="584" t="s">
        <v>7</v>
      </c>
      <c r="E4" s="584" t="s">
        <v>8</v>
      </c>
      <c r="F4" s="584" t="s">
        <v>4464</v>
      </c>
      <c r="G4" s="584" t="s">
        <v>6</v>
      </c>
      <c r="H4" s="584" t="s">
        <v>7</v>
      </c>
      <c r="I4" s="584" t="s">
        <v>8</v>
      </c>
      <c r="J4" s="584" t="s">
        <v>4464</v>
      </c>
      <c r="K4" s="614" t="s">
        <v>10</v>
      </c>
      <c r="L4" s="615"/>
      <c r="M4" s="616"/>
      <c r="N4" s="584" t="s">
        <v>4465</v>
      </c>
      <c r="O4" s="619" t="s">
        <v>12</v>
      </c>
      <c r="P4" s="621" t="s">
        <v>4466</v>
      </c>
      <c r="Q4" s="623" t="s">
        <v>7</v>
      </c>
      <c r="R4" s="584" t="s">
        <v>6</v>
      </c>
      <c r="S4" s="584" t="s">
        <v>8</v>
      </c>
      <c r="T4" s="584" t="s">
        <v>15</v>
      </c>
      <c r="U4" s="614" t="s">
        <v>10</v>
      </c>
      <c r="V4" s="615"/>
      <c r="W4" s="616"/>
      <c r="X4" s="617" t="s">
        <v>16</v>
      </c>
      <c r="Y4" s="584" t="s">
        <v>17</v>
      </c>
      <c r="Z4" s="584" t="s">
        <v>8</v>
      </c>
      <c r="AA4" s="584" t="s">
        <v>18</v>
      </c>
      <c r="AB4" s="232"/>
      <c r="AC4" s="199"/>
      <c r="AD4" s="199"/>
      <c r="AE4" s="199"/>
      <c r="AF4" s="231"/>
      <c r="AG4" s="231"/>
      <c r="AH4" s="231"/>
      <c r="AI4" s="157"/>
    </row>
    <row r="5" spans="1:35" ht="68.25" thickBot="1" x14ac:dyDescent="0.3">
      <c r="A5" s="589"/>
      <c r="B5" s="592"/>
      <c r="C5" s="585"/>
      <c r="D5" s="585"/>
      <c r="E5" s="585"/>
      <c r="F5" s="585"/>
      <c r="G5" s="585"/>
      <c r="H5" s="585"/>
      <c r="I5" s="585"/>
      <c r="J5" s="585"/>
      <c r="K5" s="233" t="s">
        <v>19</v>
      </c>
      <c r="L5" s="234" t="s">
        <v>20</v>
      </c>
      <c r="M5" s="234" t="s">
        <v>21</v>
      </c>
      <c r="N5" s="585"/>
      <c r="O5" s="620"/>
      <c r="P5" s="622"/>
      <c r="Q5" s="624"/>
      <c r="R5" s="585"/>
      <c r="S5" s="585"/>
      <c r="T5" s="585"/>
      <c r="U5" s="235" t="s">
        <v>19</v>
      </c>
      <c r="V5" s="234" t="s">
        <v>20</v>
      </c>
      <c r="W5" s="234" t="s">
        <v>21</v>
      </c>
      <c r="X5" s="618"/>
      <c r="Y5" s="585"/>
      <c r="Z5" s="585"/>
      <c r="AA5" s="585"/>
      <c r="AB5" s="232"/>
      <c r="AC5" s="200" t="s">
        <v>4467</v>
      </c>
      <c r="AD5" s="200" t="s">
        <v>4468</v>
      </c>
      <c r="AE5" s="236" t="s">
        <v>4469</v>
      </c>
      <c r="AF5" s="237" t="s">
        <v>4470</v>
      </c>
      <c r="AG5" s="238" t="s">
        <v>4471</v>
      </c>
      <c r="AH5" s="238" t="s">
        <v>4472</v>
      </c>
      <c r="AI5" s="238" t="s">
        <v>4473</v>
      </c>
    </row>
    <row r="6" spans="1:35" ht="15.75" thickBot="1" x14ac:dyDescent="0.3">
      <c r="A6" s="239"/>
      <c r="B6" s="240"/>
      <c r="C6" s="241"/>
      <c r="D6" s="241"/>
      <c r="E6" s="241"/>
      <c r="F6" s="241"/>
      <c r="G6" s="241"/>
      <c r="H6" s="241"/>
      <c r="I6" s="241"/>
      <c r="J6" s="241"/>
      <c r="K6" s="242"/>
      <c r="L6" s="232"/>
      <c r="M6" s="232"/>
      <c r="N6" s="241"/>
      <c r="O6" s="241"/>
      <c r="P6" s="241"/>
      <c r="Q6" s="243"/>
      <c r="R6" s="241"/>
      <c r="S6" s="241"/>
      <c r="T6" s="241"/>
      <c r="U6" s="232"/>
      <c r="V6" s="232"/>
      <c r="W6" s="244"/>
      <c r="X6" s="245"/>
      <c r="Y6" s="241"/>
      <c r="Z6" s="241"/>
      <c r="AA6" s="246"/>
      <c r="AB6" s="232"/>
      <c r="AC6" s="201"/>
      <c r="AD6" s="201"/>
      <c r="AE6" s="247"/>
      <c r="AF6" s="248"/>
      <c r="AG6" s="249"/>
      <c r="AH6" s="249"/>
      <c r="AI6" s="249"/>
    </row>
    <row r="7" spans="1:35" ht="15.75" thickBot="1" x14ac:dyDescent="0.3">
      <c r="A7" s="609" t="s">
        <v>4474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1"/>
      <c r="AB7" s="250"/>
      <c r="AC7" s="202"/>
      <c r="AD7" s="202"/>
      <c r="AE7" s="251"/>
      <c r="AF7" s="252"/>
      <c r="AG7" s="253"/>
      <c r="AH7" s="253"/>
      <c r="AI7" s="254"/>
    </row>
    <row r="8" spans="1:35" ht="45" x14ac:dyDescent="0.25">
      <c r="A8" s="612">
        <v>1</v>
      </c>
      <c r="B8" s="255" t="s">
        <v>4475</v>
      </c>
      <c r="C8" s="256"/>
      <c r="D8" s="256"/>
      <c r="E8" s="256"/>
      <c r="F8" s="212"/>
      <c r="G8" s="257">
        <v>1998</v>
      </c>
      <c r="H8" s="211" t="s">
        <v>4476</v>
      </c>
      <c r="I8" s="211">
        <v>530</v>
      </c>
      <c r="J8" s="211" t="s">
        <v>4477</v>
      </c>
      <c r="K8" s="211">
        <v>10</v>
      </c>
      <c r="L8" s="211">
        <v>1</v>
      </c>
      <c r="M8" s="212">
        <v>11</v>
      </c>
      <c r="N8" s="257"/>
      <c r="O8" s="211"/>
      <c r="P8" s="212"/>
      <c r="Q8" s="216"/>
      <c r="R8" s="211"/>
      <c r="S8" s="211"/>
      <c r="T8" s="211"/>
      <c r="U8" s="211"/>
      <c r="V8" s="211"/>
      <c r="W8" s="212"/>
      <c r="X8" s="216"/>
      <c r="Y8" s="211"/>
      <c r="Z8" s="211"/>
      <c r="AA8" s="258"/>
      <c r="AB8" s="226"/>
      <c r="AC8" s="203"/>
      <c r="AD8" s="203"/>
      <c r="AE8" s="259"/>
      <c r="AF8" s="260">
        <f>I8</f>
        <v>530</v>
      </c>
      <c r="AG8" s="261"/>
      <c r="AH8" s="261"/>
      <c r="AI8" s="262"/>
    </row>
    <row r="9" spans="1:35" ht="45" x14ac:dyDescent="0.25">
      <c r="A9" s="613"/>
      <c r="B9" s="263" t="s">
        <v>4478</v>
      </c>
      <c r="C9" s="209">
        <v>1998</v>
      </c>
      <c r="D9" s="209"/>
      <c r="E9" s="209">
        <v>30</v>
      </c>
      <c r="F9" s="264" t="s">
        <v>30</v>
      </c>
      <c r="G9" s="265"/>
      <c r="H9" s="209"/>
      <c r="I9" s="209"/>
      <c r="J9" s="266"/>
      <c r="K9" s="209"/>
      <c r="L9" s="209"/>
      <c r="M9" s="221"/>
      <c r="N9" s="265" t="s">
        <v>2735</v>
      </c>
      <c r="O9" s="209" t="s">
        <v>2895</v>
      </c>
      <c r="P9" s="221">
        <v>630</v>
      </c>
      <c r="Q9" s="208" t="s">
        <v>4479</v>
      </c>
      <c r="R9" s="209">
        <v>1988</v>
      </c>
      <c r="S9" s="209">
        <v>365</v>
      </c>
      <c r="T9" s="267" t="s">
        <v>4480</v>
      </c>
      <c r="U9" s="209">
        <v>11</v>
      </c>
      <c r="V9" s="209">
        <v>1</v>
      </c>
      <c r="W9" s="221">
        <v>12</v>
      </c>
      <c r="X9" s="208" t="s">
        <v>4481</v>
      </c>
      <c r="Y9" s="209">
        <v>1963</v>
      </c>
      <c r="Z9" s="209">
        <v>200</v>
      </c>
      <c r="AA9" s="221" t="s">
        <v>4482</v>
      </c>
      <c r="AB9" s="226"/>
      <c r="AC9" s="204">
        <v>1</v>
      </c>
      <c r="AD9" s="203">
        <f t="shared" ref="AD9:AD18" si="0">P9</f>
        <v>630</v>
      </c>
      <c r="AE9" s="259">
        <f>E9</f>
        <v>30</v>
      </c>
      <c r="AF9" s="260"/>
      <c r="AG9" s="261">
        <f>Z9</f>
        <v>200</v>
      </c>
      <c r="AH9" s="261">
        <f>S9</f>
        <v>365</v>
      </c>
      <c r="AI9" s="23"/>
    </row>
    <row r="10" spans="1:35" ht="67.5" x14ac:dyDescent="0.25">
      <c r="A10" s="613"/>
      <c r="B10" s="263" t="s">
        <v>4483</v>
      </c>
      <c r="C10" s="209">
        <v>2008</v>
      </c>
      <c r="D10" s="209"/>
      <c r="E10" s="209">
        <v>20</v>
      </c>
      <c r="F10" s="221" t="s">
        <v>1702</v>
      </c>
      <c r="G10" s="265"/>
      <c r="H10" s="209"/>
      <c r="I10" s="209"/>
      <c r="J10" s="209"/>
      <c r="K10" s="209"/>
      <c r="L10" s="209"/>
      <c r="M10" s="221"/>
      <c r="N10" s="265"/>
      <c r="O10" s="209"/>
      <c r="P10" s="221">
        <v>630</v>
      </c>
      <c r="Q10" s="208" t="s">
        <v>4484</v>
      </c>
      <c r="R10" s="209">
        <v>1988</v>
      </c>
      <c r="S10" s="209">
        <v>329</v>
      </c>
      <c r="T10" s="267" t="s">
        <v>4480</v>
      </c>
      <c r="U10" s="211">
        <v>8</v>
      </c>
      <c r="V10" s="211">
        <v>1</v>
      </c>
      <c r="W10" s="258">
        <v>9</v>
      </c>
      <c r="X10" s="208" t="s">
        <v>4485</v>
      </c>
      <c r="Y10" s="209">
        <v>1963</v>
      </c>
      <c r="Z10" s="209" t="s">
        <v>4486</v>
      </c>
      <c r="AA10" s="221" t="s">
        <v>4487</v>
      </c>
      <c r="AB10" s="226"/>
      <c r="AC10" s="204"/>
      <c r="AD10" s="203">
        <f t="shared" si="0"/>
        <v>630</v>
      </c>
      <c r="AE10" s="259">
        <f>E10</f>
        <v>20</v>
      </c>
      <c r="AF10" s="260"/>
      <c r="AG10" s="261">
        <v>480</v>
      </c>
      <c r="AH10" s="261">
        <f>S10</f>
        <v>329</v>
      </c>
      <c r="AI10" s="23"/>
    </row>
    <row r="11" spans="1:35" ht="67.5" x14ac:dyDescent="0.25">
      <c r="A11" s="613"/>
      <c r="B11" s="263"/>
      <c r="C11" s="209"/>
      <c r="D11" s="209"/>
      <c r="E11" s="209"/>
      <c r="F11" s="221"/>
      <c r="G11" s="265"/>
      <c r="H11" s="209"/>
      <c r="I11" s="209"/>
      <c r="J11" s="209"/>
      <c r="K11" s="209"/>
      <c r="L11" s="209"/>
      <c r="M11" s="221"/>
      <c r="N11" s="265"/>
      <c r="O11" s="209"/>
      <c r="P11" s="221"/>
      <c r="Q11" s="208" t="s">
        <v>4488</v>
      </c>
      <c r="R11" s="209">
        <v>2018</v>
      </c>
      <c r="S11" s="209">
        <v>60</v>
      </c>
      <c r="T11" s="209" t="s">
        <v>4489</v>
      </c>
      <c r="U11" s="209"/>
      <c r="V11" s="209">
        <v>3</v>
      </c>
      <c r="W11" s="221">
        <v>3</v>
      </c>
      <c r="X11" s="208" t="s">
        <v>4490</v>
      </c>
      <c r="Y11" s="209">
        <v>1991</v>
      </c>
      <c r="Z11" s="209">
        <v>30</v>
      </c>
      <c r="AA11" s="221" t="s">
        <v>4491</v>
      </c>
      <c r="AB11" s="226"/>
      <c r="AC11" s="204"/>
      <c r="AD11" s="203"/>
      <c r="AE11" s="259"/>
      <c r="AF11" s="260"/>
      <c r="AG11" s="261">
        <f>Z11</f>
        <v>30</v>
      </c>
      <c r="AH11" s="261">
        <f>S11</f>
        <v>60</v>
      </c>
      <c r="AI11" s="23"/>
    </row>
    <row r="12" spans="1:35" ht="33.75" x14ac:dyDescent="0.25">
      <c r="A12" s="613"/>
      <c r="B12" s="263"/>
      <c r="C12" s="209"/>
      <c r="D12" s="209"/>
      <c r="E12" s="209"/>
      <c r="F12" s="221"/>
      <c r="G12" s="265"/>
      <c r="H12" s="209"/>
      <c r="I12" s="209"/>
      <c r="J12" s="209"/>
      <c r="K12" s="209"/>
      <c r="L12" s="209"/>
      <c r="M12" s="221"/>
      <c r="N12" s="265"/>
      <c r="O12" s="209"/>
      <c r="P12" s="221"/>
      <c r="Q12" s="208"/>
      <c r="R12" s="209"/>
      <c r="S12" s="209"/>
      <c r="T12" s="209"/>
      <c r="U12" s="209"/>
      <c r="V12" s="209"/>
      <c r="W12" s="268"/>
      <c r="X12" s="208" t="s">
        <v>4492</v>
      </c>
      <c r="Y12" s="209">
        <v>1963</v>
      </c>
      <c r="Z12" s="209">
        <v>70</v>
      </c>
      <c r="AA12" s="221" t="s">
        <v>4493</v>
      </c>
      <c r="AB12" s="226"/>
      <c r="AC12" s="204"/>
      <c r="AD12" s="203"/>
      <c r="AE12" s="259"/>
      <c r="AF12" s="260"/>
      <c r="AG12" s="261">
        <f>Z12</f>
        <v>70</v>
      </c>
      <c r="AH12" s="261"/>
      <c r="AI12" s="23"/>
    </row>
    <row r="13" spans="1:35" ht="22.5" x14ac:dyDescent="0.25">
      <c r="A13" s="613"/>
      <c r="B13" s="263"/>
      <c r="C13" s="209"/>
      <c r="D13" s="209"/>
      <c r="E13" s="209"/>
      <c r="F13" s="221"/>
      <c r="G13" s="265"/>
      <c r="H13" s="209"/>
      <c r="I13" s="209"/>
      <c r="J13" s="209"/>
      <c r="K13" s="209"/>
      <c r="L13" s="209"/>
      <c r="M13" s="221"/>
      <c r="N13" s="265"/>
      <c r="O13" s="209"/>
      <c r="P13" s="221"/>
      <c r="Q13" s="208"/>
      <c r="R13" s="209"/>
      <c r="S13" s="209"/>
      <c r="T13" s="209"/>
      <c r="U13" s="209"/>
      <c r="V13" s="222"/>
      <c r="W13" s="221"/>
      <c r="X13" s="208" t="s">
        <v>4494</v>
      </c>
      <c r="Y13" s="209">
        <v>1973</v>
      </c>
      <c r="Z13" s="209">
        <v>350</v>
      </c>
      <c r="AA13" s="221" t="s">
        <v>786</v>
      </c>
      <c r="AB13" s="226"/>
      <c r="AC13" s="204"/>
      <c r="AD13" s="203"/>
      <c r="AE13" s="259"/>
      <c r="AF13" s="260"/>
      <c r="AG13" s="261">
        <f>Z13</f>
        <v>350</v>
      </c>
      <c r="AH13" s="261"/>
      <c r="AI13" s="23"/>
    </row>
    <row r="14" spans="1:35" ht="22.5" x14ac:dyDescent="0.25">
      <c r="A14" s="613"/>
      <c r="B14" s="263"/>
      <c r="C14" s="209"/>
      <c r="D14" s="209"/>
      <c r="E14" s="209"/>
      <c r="F14" s="221"/>
      <c r="G14" s="265"/>
      <c r="H14" s="209"/>
      <c r="I14" s="209"/>
      <c r="J14" s="209"/>
      <c r="K14" s="209"/>
      <c r="L14" s="209"/>
      <c r="M14" s="221"/>
      <c r="N14" s="265"/>
      <c r="O14" s="209"/>
      <c r="P14" s="221"/>
      <c r="Q14" s="208"/>
      <c r="R14" s="209"/>
      <c r="S14" s="209"/>
      <c r="T14" s="209"/>
      <c r="U14" s="209"/>
      <c r="V14" s="222"/>
      <c r="W14" s="221"/>
      <c r="X14" s="208" t="s">
        <v>4495</v>
      </c>
      <c r="Y14" s="209">
        <v>2018</v>
      </c>
      <c r="Z14" s="209">
        <v>30</v>
      </c>
      <c r="AA14" s="221" t="s">
        <v>4445</v>
      </c>
      <c r="AB14" s="226"/>
      <c r="AC14" s="204"/>
      <c r="AD14" s="203"/>
      <c r="AE14" s="259"/>
      <c r="AF14" s="260"/>
      <c r="AG14" s="261">
        <f>Z14</f>
        <v>30</v>
      </c>
      <c r="AH14" s="261"/>
      <c r="AI14" s="23"/>
    </row>
    <row r="15" spans="1:35" ht="45" x14ac:dyDescent="0.25">
      <c r="A15" s="613"/>
      <c r="B15" s="263"/>
      <c r="C15" s="209"/>
      <c r="D15" s="209"/>
      <c r="E15" s="209"/>
      <c r="F15" s="221"/>
      <c r="G15" s="265"/>
      <c r="H15" s="209"/>
      <c r="I15" s="209"/>
      <c r="J15" s="209"/>
      <c r="K15" s="209"/>
      <c r="L15" s="209"/>
      <c r="M15" s="221"/>
      <c r="N15" s="265"/>
      <c r="O15" s="209"/>
      <c r="P15" s="221"/>
      <c r="Q15" s="208"/>
      <c r="R15" s="209"/>
      <c r="S15" s="209"/>
      <c r="T15" s="209"/>
      <c r="U15" s="209"/>
      <c r="V15" s="209"/>
      <c r="W15" s="258"/>
      <c r="X15" s="208" t="s">
        <v>4496</v>
      </c>
      <c r="Y15" s="209">
        <v>1990</v>
      </c>
      <c r="Z15" s="209">
        <v>100</v>
      </c>
      <c r="AA15" s="221" t="s">
        <v>786</v>
      </c>
      <c r="AB15" s="226"/>
      <c r="AC15" s="204"/>
      <c r="AD15" s="203"/>
      <c r="AE15" s="259"/>
      <c r="AF15" s="260"/>
      <c r="AG15" s="261">
        <f>Z15</f>
        <v>100</v>
      </c>
      <c r="AH15" s="261"/>
      <c r="AI15" s="23"/>
    </row>
    <row r="16" spans="1:35" ht="22.5" x14ac:dyDescent="0.25">
      <c r="A16" s="613"/>
      <c r="B16" s="263"/>
      <c r="C16" s="209"/>
      <c r="D16" s="209"/>
      <c r="E16" s="209"/>
      <c r="F16" s="221"/>
      <c r="G16" s="265"/>
      <c r="H16" s="209"/>
      <c r="I16" s="209"/>
      <c r="J16" s="209"/>
      <c r="K16" s="209"/>
      <c r="L16" s="209"/>
      <c r="M16" s="221"/>
      <c r="N16" s="265"/>
      <c r="O16" s="209"/>
      <c r="P16" s="221"/>
      <c r="Q16" s="208" t="s">
        <v>4497</v>
      </c>
      <c r="R16" s="209">
        <v>1988</v>
      </c>
      <c r="S16" s="209">
        <v>293</v>
      </c>
      <c r="T16" s="209" t="s">
        <v>2536</v>
      </c>
      <c r="U16" s="209"/>
      <c r="V16" s="209"/>
      <c r="W16" s="221"/>
      <c r="X16" s="208" t="s">
        <v>4497</v>
      </c>
      <c r="Y16" s="209">
        <v>1988</v>
      </c>
      <c r="Z16" s="209">
        <v>188</v>
      </c>
      <c r="AA16" s="221" t="s">
        <v>4498</v>
      </c>
      <c r="AB16" s="226"/>
      <c r="AC16" s="204"/>
      <c r="AD16" s="203"/>
      <c r="AE16" s="259"/>
      <c r="AF16" s="260"/>
      <c r="AG16" s="261"/>
      <c r="AH16" s="269"/>
      <c r="AI16" s="23">
        <v>411</v>
      </c>
    </row>
    <row r="17" spans="1:35" ht="56.25" x14ac:dyDescent="0.25">
      <c r="A17" s="613"/>
      <c r="B17" s="263" t="s">
        <v>4499</v>
      </c>
      <c r="C17" s="209">
        <v>1998</v>
      </c>
      <c r="D17" s="209"/>
      <c r="E17" s="209">
        <v>20</v>
      </c>
      <c r="F17" s="221" t="s">
        <v>1652</v>
      </c>
      <c r="G17" s="265"/>
      <c r="H17" s="209"/>
      <c r="I17" s="209"/>
      <c r="J17" s="209"/>
      <c r="K17" s="209"/>
      <c r="L17" s="209"/>
      <c r="M17" s="221"/>
      <c r="N17" s="265" t="s">
        <v>2759</v>
      </c>
      <c r="O17" s="209" t="s">
        <v>2895</v>
      </c>
      <c r="P17" s="221">
        <v>400</v>
      </c>
      <c r="Q17" s="208" t="s">
        <v>4500</v>
      </c>
      <c r="R17" s="209">
        <v>1985</v>
      </c>
      <c r="S17" s="209">
        <v>429</v>
      </c>
      <c r="T17" s="267" t="s">
        <v>4501</v>
      </c>
      <c r="U17" s="209">
        <v>15</v>
      </c>
      <c r="V17" s="209" t="s">
        <v>4502</v>
      </c>
      <c r="W17" s="221">
        <v>15</v>
      </c>
      <c r="X17" s="208" t="s">
        <v>4503</v>
      </c>
      <c r="Y17" s="209">
        <v>1985</v>
      </c>
      <c r="Z17" s="209">
        <v>20</v>
      </c>
      <c r="AA17" s="221" t="s">
        <v>3604</v>
      </c>
      <c r="AB17" s="226"/>
      <c r="AC17" s="204">
        <v>1</v>
      </c>
      <c r="AD17" s="203">
        <f t="shared" si="0"/>
        <v>400</v>
      </c>
      <c r="AE17" s="259">
        <f>E17</f>
        <v>20</v>
      </c>
      <c r="AF17" s="260"/>
      <c r="AG17" s="261"/>
      <c r="AH17" s="269">
        <f>S17</f>
        <v>429</v>
      </c>
      <c r="AI17" s="23"/>
    </row>
    <row r="18" spans="1:35" ht="33.75" x14ac:dyDescent="0.25">
      <c r="A18" s="613"/>
      <c r="B18" s="263"/>
      <c r="C18" s="209"/>
      <c r="D18" s="209"/>
      <c r="E18" s="209"/>
      <c r="F18" s="221"/>
      <c r="G18" s="265"/>
      <c r="H18" s="209"/>
      <c r="I18" s="209"/>
      <c r="J18" s="209"/>
      <c r="K18" s="209"/>
      <c r="L18" s="209"/>
      <c r="M18" s="221"/>
      <c r="N18" s="265"/>
      <c r="O18" s="209"/>
      <c r="P18" s="221">
        <v>400</v>
      </c>
      <c r="Q18" s="208" t="s">
        <v>4504</v>
      </c>
      <c r="R18" s="209">
        <v>1985</v>
      </c>
      <c r="S18" s="209">
        <v>582</v>
      </c>
      <c r="T18" s="209" t="s">
        <v>4505</v>
      </c>
      <c r="U18" s="209">
        <v>17</v>
      </c>
      <c r="V18" s="209" t="s">
        <v>4502</v>
      </c>
      <c r="W18" s="221">
        <v>17</v>
      </c>
      <c r="X18" s="208" t="s">
        <v>4506</v>
      </c>
      <c r="Y18" s="209">
        <v>1985</v>
      </c>
      <c r="Z18" s="209">
        <v>50</v>
      </c>
      <c r="AA18" s="221" t="s">
        <v>3132</v>
      </c>
      <c r="AB18" s="226"/>
      <c r="AC18" s="204"/>
      <c r="AD18" s="203">
        <f t="shared" si="0"/>
        <v>400</v>
      </c>
      <c r="AE18" s="259"/>
      <c r="AF18" s="260"/>
      <c r="AG18" s="261"/>
      <c r="AH18" s="269">
        <f>S18</f>
        <v>582</v>
      </c>
      <c r="AI18" s="23"/>
    </row>
    <row r="19" spans="1:35" ht="56.25" x14ac:dyDescent="0.25">
      <c r="A19" s="613"/>
      <c r="B19" s="263"/>
      <c r="C19" s="209"/>
      <c r="D19" s="209"/>
      <c r="E19" s="209"/>
      <c r="F19" s="221"/>
      <c r="G19" s="265"/>
      <c r="H19" s="209"/>
      <c r="I19" s="209"/>
      <c r="J19" s="209"/>
      <c r="K19" s="209"/>
      <c r="L19" s="209"/>
      <c r="M19" s="221"/>
      <c r="N19" s="265"/>
      <c r="O19" s="209"/>
      <c r="P19" s="221"/>
      <c r="Q19" s="208" t="s">
        <v>4507</v>
      </c>
      <c r="R19" s="209">
        <v>1970</v>
      </c>
      <c r="S19" s="209">
        <v>1069</v>
      </c>
      <c r="T19" s="267" t="s">
        <v>4508</v>
      </c>
      <c r="U19" s="209">
        <v>35</v>
      </c>
      <c r="V19" s="209" t="s">
        <v>4502</v>
      </c>
      <c r="W19" s="221">
        <v>35</v>
      </c>
      <c r="X19" s="208" t="s">
        <v>4509</v>
      </c>
      <c r="Y19" s="209">
        <v>1970</v>
      </c>
      <c r="Z19" s="209">
        <v>90</v>
      </c>
      <c r="AA19" s="221" t="s">
        <v>4510</v>
      </c>
      <c r="AB19" s="226"/>
      <c r="AC19" s="204"/>
      <c r="AD19" s="203"/>
      <c r="AE19" s="259"/>
      <c r="AF19" s="260"/>
      <c r="AG19" s="261"/>
      <c r="AH19" s="269">
        <f>S19</f>
        <v>1069</v>
      </c>
      <c r="AI19" s="23"/>
    </row>
    <row r="20" spans="1:35" ht="33.75" x14ac:dyDescent="0.25">
      <c r="A20" s="613"/>
      <c r="B20" s="263"/>
      <c r="C20" s="209"/>
      <c r="D20" s="209"/>
      <c r="E20" s="209"/>
      <c r="F20" s="221"/>
      <c r="G20" s="265"/>
      <c r="H20" s="209"/>
      <c r="I20" s="209"/>
      <c r="J20" s="209"/>
      <c r="K20" s="209"/>
      <c r="L20" s="209"/>
      <c r="M20" s="221"/>
      <c r="N20" s="265"/>
      <c r="O20" s="209"/>
      <c r="P20" s="221"/>
      <c r="Q20" s="208" t="s">
        <v>4511</v>
      </c>
      <c r="R20" s="209">
        <v>1985</v>
      </c>
      <c r="S20" s="209">
        <v>1052</v>
      </c>
      <c r="T20" s="270" t="s">
        <v>4512</v>
      </c>
      <c r="U20" s="209">
        <v>30</v>
      </c>
      <c r="V20" s="209" t="s">
        <v>4502</v>
      </c>
      <c r="W20" s="221">
        <v>30</v>
      </c>
      <c r="X20" s="208" t="s">
        <v>4513</v>
      </c>
      <c r="Y20" s="209">
        <v>1985</v>
      </c>
      <c r="Z20" s="209">
        <v>50</v>
      </c>
      <c r="AA20" s="221" t="s">
        <v>3604</v>
      </c>
      <c r="AB20" s="226"/>
      <c r="AC20" s="204"/>
      <c r="AD20" s="203"/>
      <c r="AE20" s="259"/>
      <c r="AF20" s="260"/>
      <c r="AG20" s="261"/>
      <c r="AH20" s="269">
        <f>S20</f>
        <v>1052</v>
      </c>
      <c r="AI20" s="23"/>
    </row>
    <row r="21" spans="1:35" ht="45" x14ac:dyDescent="0.25">
      <c r="A21" s="613"/>
      <c r="B21" s="263"/>
      <c r="C21" s="209"/>
      <c r="D21" s="209"/>
      <c r="E21" s="209"/>
      <c r="F21" s="221"/>
      <c r="G21" s="265"/>
      <c r="H21" s="209"/>
      <c r="I21" s="209"/>
      <c r="J21" s="209"/>
      <c r="K21" s="209"/>
      <c r="L21" s="209"/>
      <c r="M21" s="221"/>
      <c r="N21" s="265"/>
      <c r="O21" s="209"/>
      <c r="P21" s="221"/>
      <c r="Q21" s="208" t="s">
        <v>4514</v>
      </c>
      <c r="R21" s="209">
        <v>2017</v>
      </c>
      <c r="S21" s="209">
        <v>280</v>
      </c>
      <c r="T21" s="271" t="s">
        <v>4515</v>
      </c>
      <c r="U21" s="209">
        <v>7</v>
      </c>
      <c r="V21" s="209" t="s">
        <v>4502</v>
      </c>
      <c r="W21" s="221">
        <v>7</v>
      </c>
      <c r="X21" s="208"/>
      <c r="Y21" s="209"/>
      <c r="Z21" s="209"/>
      <c r="AA21" s="221"/>
      <c r="AB21" s="226"/>
      <c r="AC21" s="204"/>
      <c r="AD21" s="203"/>
      <c r="AE21" s="259"/>
      <c r="AF21" s="260"/>
      <c r="AG21" s="261"/>
      <c r="AH21" s="269">
        <f>S21</f>
        <v>280</v>
      </c>
      <c r="AI21" s="23"/>
    </row>
    <row r="22" spans="1:35" ht="23.25" thickBot="1" x14ac:dyDescent="0.3">
      <c r="A22" s="613"/>
      <c r="B22" s="272"/>
      <c r="C22" s="273"/>
      <c r="D22" s="273"/>
      <c r="E22" s="273"/>
      <c r="F22" s="274"/>
      <c r="G22" s="275"/>
      <c r="H22" s="206"/>
      <c r="I22" s="206"/>
      <c r="J22" s="206"/>
      <c r="K22" s="206"/>
      <c r="L22" s="206"/>
      <c r="M22" s="274"/>
      <c r="N22" s="275"/>
      <c r="O22" s="206"/>
      <c r="P22" s="274"/>
      <c r="Q22" s="210" t="s">
        <v>4497</v>
      </c>
      <c r="R22" s="206">
        <v>1985</v>
      </c>
      <c r="S22" s="206">
        <v>1353</v>
      </c>
      <c r="T22" s="206" t="s">
        <v>4516</v>
      </c>
      <c r="U22" s="206"/>
      <c r="V22" s="206"/>
      <c r="W22" s="274"/>
      <c r="X22" s="210" t="s">
        <v>4497</v>
      </c>
      <c r="Y22" s="206">
        <v>1985</v>
      </c>
      <c r="Z22" s="206">
        <v>111</v>
      </c>
      <c r="AA22" s="268" t="s">
        <v>2461</v>
      </c>
      <c r="AB22" s="226"/>
      <c r="AC22" s="205"/>
      <c r="AD22" s="203"/>
      <c r="AE22" s="259"/>
      <c r="AF22" s="260"/>
      <c r="AG22" s="261"/>
      <c r="AH22" s="276"/>
      <c r="AI22" s="277">
        <v>1464</v>
      </c>
    </row>
    <row r="23" spans="1:35" ht="15.75" thickBot="1" x14ac:dyDescent="0.3">
      <c r="A23" s="599" t="s">
        <v>4517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1"/>
      <c r="AB23" s="250"/>
      <c r="AC23" s="202"/>
      <c r="AD23" s="202"/>
      <c r="AE23" s="278"/>
      <c r="AF23" s="279"/>
      <c r="AG23" s="279"/>
      <c r="AH23" s="279"/>
      <c r="AI23" s="254"/>
    </row>
    <row r="24" spans="1:35" ht="33.75" x14ac:dyDescent="0.25">
      <c r="A24" s="602">
        <v>2</v>
      </c>
      <c r="B24" s="211" t="s">
        <v>4518</v>
      </c>
      <c r="C24" s="211">
        <v>2002</v>
      </c>
      <c r="D24" s="211"/>
      <c r="E24" s="211">
        <v>50</v>
      </c>
      <c r="F24" s="212" t="s">
        <v>555</v>
      </c>
      <c r="G24" s="257"/>
      <c r="H24" s="211"/>
      <c r="I24" s="211"/>
      <c r="J24" s="211"/>
      <c r="K24" s="211"/>
      <c r="L24" s="211"/>
      <c r="M24" s="212"/>
      <c r="N24" s="257"/>
      <c r="O24" s="211"/>
      <c r="P24" s="212"/>
      <c r="Q24" s="216"/>
      <c r="R24" s="211"/>
      <c r="S24" s="211"/>
      <c r="T24" s="211"/>
      <c r="U24" s="211"/>
      <c r="V24" s="211"/>
      <c r="W24" s="212"/>
      <c r="X24" s="216"/>
      <c r="Y24" s="211"/>
      <c r="Z24" s="211"/>
      <c r="AA24" s="258"/>
      <c r="AB24" s="226"/>
      <c r="AC24" s="203"/>
      <c r="AD24" s="203"/>
      <c r="AE24" s="259">
        <f>E24</f>
        <v>50</v>
      </c>
      <c r="AF24" s="260"/>
      <c r="AG24" s="261"/>
      <c r="AH24" s="261"/>
      <c r="AI24" s="262"/>
    </row>
    <row r="25" spans="1:35" ht="45" x14ac:dyDescent="0.25">
      <c r="A25" s="603"/>
      <c r="B25" s="209" t="s">
        <v>4519</v>
      </c>
      <c r="C25" s="209"/>
      <c r="D25" s="209"/>
      <c r="E25" s="209"/>
      <c r="F25" s="221"/>
      <c r="G25" s="265">
        <v>2002</v>
      </c>
      <c r="H25" s="209" t="s">
        <v>4520</v>
      </c>
      <c r="I25" s="209">
        <v>320</v>
      </c>
      <c r="J25" s="209" t="s">
        <v>4521</v>
      </c>
      <c r="K25" s="209">
        <v>9</v>
      </c>
      <c r="L25" s="209" t="s">
        <v>4502</v>
      </c>
      <c r="M25" s="221">
        <v>9</v>
      </c>
      <c r="N25" s="265"/>
      <c r="O25" s="209"/>
      <c r="P25" s="221"/>
      <c r="Q25" s="208"/>
      <c r="R25" s="209"/>
      <c r="S25" s="209"/>
      <c r="T25" s="209"/>
      <c r="U25" s="209"/>
      <c r="V25" s="209"/>
      <c r="W25" s="221"/>
      <c r="X25" s="208"/>
      <c r="Y25" s="209"/>
      <c r="Z25" s="209"/>
      <c r="AA25" s="221"/>
      <c r="AB25" s="226"/>
      <c r="AC25" s="204"/>
      <c r="AD25" s="203"/>
      <c r="AE25" s="259"/>
      <c r="AF25" s="260">
        <f>I25</f>
        <v>320</v>
      </c>
      <c r="AG25" s="261"/>
      <c r="AH25" s="269"/>
      <c r="AI25" s="23"/>
    </row>
    <row r="26" spans="1:35" ht="33.75" x14ac:dyDescent="0.25">
      <c r="A26" s="603"/>
      <c r="B26" s="206" t="s">
        <v>4522</v>
      </c>
      <c r="C26" s="206">
        <v>2002</v>
      </c>
      <c r="D26" s="206"/>
      <c r="E26" s="206">
        <v>34</v>
      </c>
      <c r="F26" s="268" t="s">
        <v>4523</v>
      </c>
      <c r="G26" s="275"/>
      <c r="H26" s="206"/>
      <c r="I26" s="206"/>
      <c r="J26" s="206"/>
      <c r="K26" s="206"/>
      <c r="L26" s="206"/>
      <c r="M26" s="268"/>
      <c r="N26" s="275"/>
      <c r="O26" s="206"/>
      <c r="P26" s="268"/>
      <c r="Q26" s="210"/>
      <c r="R26" s="206"/>
      <c r="S26" s="206"/>
      <c r="T26" s="206"/>
      <c r="U26" s="206"/>
      <c r="V26" s="206"/>
      <c r="W26" s="268"/>
      <c r="X26" s="210"/>
      <c r="Y26" s="206"/>
      <c r="Z26" s="206"/>
      <c r="AA26" s="268"/>
      <c r="AB26" s="226"/>
      <c r="AC26" s="205"/>
      <c r="AD26" s="203"/>
      <c r="AE26" s="259">
        <f>E26</f>
        <v>34</v>
      </c>
      <c r="AF26" s="260"/>
      <c r="AG26" s="261"/>
      <c r="AH26" s="276"/>
      <c r="AI26" s="277"/>
    </row>
    <row r="27" spans="1:35" ht="45.75" thickBot="1" x14ac:dyDescent="0.3">
      <c r="A27" s="604"/>
      <c r="B27" s="206" t="s">
        <v>4524</v>
      </c>
      <c r="C27" s="206">
        <v>2002</v>
      </c>
      <c r="D27" s="206"/>
      <c r="E27" s="206">
        <v>34</v>
      </c>
      <c r="F27" s="274" t="s">
        <v>555</v>
      </c>
      <c r="G27" s="275"/>
      <c r="H27" s="206"/>
      <c r="I27" s="206"/>
      <c r="J27" s="206"/>
      <c r="K27" s="206"/>
      <c r="L27" s="206"/>
      <c r="M27" s="274"/>
      <c r="N27" s="275"/>
      <c r="O27" s="206"/>
      <c r="P27" s="274"/>
      <c r="Q27" s="210"/>
      <c r="R27" s="206"/>
      <c r="S27" s="206"/>
      <c r="T27" s="206"/>
      <c r="U27" s="206"/>
      <c r="V27" s="206"/>
      <c r="W27" s="274"/>
      <c r="X27" s="210"/>
      <c r="Y27" s="206"/>
      <c r="Z27" s="206"/>
      <c r="AA27" s="268"/>
      <c r="AB27" s="226"/>
      <c r="AC27" s="205"/>
      <c r="AD27" s="203"/>
      <c r="AE27" s="259">
        <f>E27</f>
        <v>34</v>
      </c>
      <c r="AF27" s="260"/>
      <c r="AG27" s="261"/>
      <c r="AH27" s="276"/>
      <c r="AI27" s="277"/>
    </row>
    <row r="28" spans="1:35" ht="15.75" thickBot="1" x14ac:dyDescent="0.3">
      <c r="A28" s="599" t="s">
        <v>4525</v>
      </c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1"/>
      <c r="AB28" s="250"/>
      <c r="AC28" s="202"/>
      <c r="AD28" s="202"/>
      <c r="AE28" s="278"/>
      <c r="AF28" s="279"/>
      <c r="AG28" s="279"/>
      <c r="AH28" s="253"/>
      <c r="AI28" s="254"/>
    </row>
    <row r="29" spans="1:35" ht="33.75" x14ac:dyDescent="0.25">
      <c r="A29" s="602">
        <v>3</v>
      </c>
      <c r="B29" s="211" t="s">
        <v>4526</v>
      </c>
      <c r="C29" s="211">
        <v>2014</v>
      </c>
      <c r="D29" s="211"/>
      <c r="E29" s="211">
        <v>220</v>
      </c>
      <c r="F29" s="212" t="s">
        <v>4527</v>
      </c>
      <c r="G29" s="257"/>
      <c r="H29" s="211"/>
      <c r="I29" s="211"/>
      <c r="J29" s="211"/>
      <c r="K29" s="211"/>
      <c r="L29" s="211"/>
      <c r="M29" s="212"/>
      <c r="N29" s="257"/>
      <c r="O29" s="211"/>
      <c r="P29" s="212"/>
      <c r="Q29" s="216"/>
      <c r="R29" s="211"/>
      <c r="S29" s="211"/>
      <c r="T29" s="211"/>
      <c r="U29" s="211"/>
      <c r="V29" s="211"/>
      <c r="W29" s="212"/>
      <c r="X29" s="216"/>
      <c r="Y29" s="211"/>
      <c r="Z29" s="211"/>
      <c r="AA29" s="258"/>
      <c r="AB29" s="226"/>
      <c r="AC29" s="203"/>
      <c r="AD29" s="203"/>
      <c r="AE29" s="259">
        <f t="shared" ref="AE29:AE34" si="1">E29</f>
        <v>220</v>
      </c>
      <c r="AF29" s="260"/>
      <c r="AG29" s="261"/>
      <c r="AH29" s="261"/>
      <c r="AI29" s="262"/>
    </row>
    <row r="30" spans="1:35" ht="33.75" x14ac:dyDescent="0.25">
      <c r="A30" s="603"/>
      <c r="B30" s="209" t="s">
        <v>4528</v>
      </c>
      <c r="C30" s="209"/>
      <c r="D30" s="209"/>
      <c r="E30" s="209"/>
      <c r="F30" s="221"/>
      <c r="G30" s="265">
        <v>1980</v>
      </c>
      <c r="H30" s="209" t="s">
        <v>4529</v>
      </c>
      <c r="I30" s="209">
        <v>522</v>
      </c>
      <c r="J30" s="209" t="s">
        <v>4530</v>
      </c>
      <c r="K30" s="209">
        <v>9</v>
      </c>
      <c r="L30" s="209" t="s">
        <v>4502</v>
      </c>
      <c r="M30" s="221">
        <v>9</v>
      </c>
      <c r="N30" s="265"/>
      <c r="O30" s="209"/>
      <c r="P30" s="221"/>
      <c r="Q30" s="208"/>
      <c r="R30" s="209"/>
      <c r="S30" s="209"/>
      <c r="T30" s="209"/>
      <c r="U30" s="209"/>
      <c r="V30" s="209"/>
      <c r="W30" s="221"/>
      <c r="X30" s="208"/>
      <c r="Y30" s="209"/>
      <c r="Z30" s="209"/>
      <c r="AA30" s="221"/>
      <c r="AB30" s="226"/>
      <c r="AC30" s="204"/>
      <c r="AD30" s="203"/>
      <c r="AE30" s="259"/>
      <c r="AF30" s="260">
        <f t="shared" ref="AF30" si="2">I30</f>
        <v>522</v>
      </c>
      <c r="AG30" s="261"/>
      <c r="AH30" s="269"/>
      <c r="AI30" s="23"/>
    </row>
    <row r="31" spans="1:35" ht="45" x14ac:dyDescent="0.25">
      <c r="A31" s="603"/>
      <c r="B31" s="209" t="s">
        <v>4531</v>
      </c>
      <c r="C31" s="209">
        <v>2007</v>
      </c>
      <c r="D31" s="209"/>
      <c r="E31" s="209">
        <v>145</v>
      </c>
      <c r="F31" s="221" t="s">
        <v>4532</v>
      </c>
      <c r="G31" s="265"/>
      <c r="H31" s="209"/>
      <c r="I31" s="209"/>
      <c r="J31" s="209"/>
      <c r="K31" s="209"/>
      <c r="L31" s="209"/>
      <c r="M31" s="221"/>
      <c r="N31" s="265" t="s">
        <v>4258</v>
      </c>
      <c r="O31" s="209" t="s">
        <v>2895</v>
      </c>
      <c r="P31" s="221">
        <v>400</v>
      </c>
      <c r="Q31" s="208" t="s">
        <v>4533</v>
      </c>
      <c r="R31" s="209">
        <v>1960</v>
      </c>
      <c r="S31" s="209">
        <v>865</v>
      </c>
      <c r="T31" s="209" t="s">
        <v>2542</v>
      </c>
      <c r="U31" s="209">
        <v>25</v>
      </c>
      <c r="V31" s="209">
        <v>3</v>
      </c>
      <c r="W31" s="221">
        <v>28</v>
      </c>
      <c r="X31" s="208" t="s">
        <v>4513</v>
      </c>
      <c r="Y31" s="209"/>
      <c r="Z31" s="209">
        <v>30</v>
      </c>
      <c r="AA31" s="221" t="s">
        <v>633</v>
      </c>
      <c r="AB31" s="226"/>
      <c r="AC31" s="204">
        <v>1</v>
      </c>
      <c r="AD31" s="203">
        <f t="shared" ref="AD31:AD45" si="3">P31</f>
        <v>400</v>
      </c>
      <c r="AE31" s="259">
        <f t="shared" si="1"/>
        <v>145</v>
      </c>
      <c r="AF31" s="260"/>
      <c r="AG31" s="261"/>
      <c r="AH31" s="269">
        <f>S31</f>
        <v>865</v>
      </c>
      <c r="AI31" s="23"/>
    </row>
    <row r="32" spans="1:35" ht="22.5" x14ac:dyDescent="0.25">
      <c r="A32" s="603"/>
      <c r="B32" s="209"/>
      <c r="C32" s="209"/>
      <c r="D32" s="209"/>
      <c r="E32" s="209"/>
      <c r="F32" s="221"/>
      <c r="G32" s="265"/>
      <c r="H32" s="209"/>
      <c r="I32" s="209"/>
      <c r="J32" s="209"/>
      <c r="K32" s="209"/>
      <c r="L32" s="209"/>
      <c r="M32" s="221"/>
      <c r="N32" s="265"/>
      <c r="O32" s="209"/>
      <c r="P32" s="221">
        <v>400</v>
      </c>
      <c r="Q32" s="208" t="s">
        <v>4497</v>
      </c>
      <c r="R32" s="209"/>
      <c r="S32" s="209" t="s">
        <v>4534</v>
      </c>
      <c r="T32" s="209" t="s">
        <v>4535</v>
      </c>
      <c r="U32" s="209"/>
      <c r="V32" s="209"/>
      <c r="W32" s="221"/>
      <c r="X32" s="208"/>
      <c r="Y32" s="209"/>
      <c r="Z32" s="209"/>
      <c r="AA32" s="221"/>
      <c r="AB32" s="226"/>
      <c r="AC32" s="204"/>
      <c r="AD32" s="203">
        <f t="shared" si="3"/>
        <v>400</v>
      </c>
      <c r="AE32" s="259"/>
      <c r="AF32" s="260"/>
      <c r="AG32" s="261"/>
      <c r="AH32" s="269"/>
      <c r="AI32" s="23">
        <v>677</v>
      </c>
    </row>
    <row r="33" spans="1:35" ht="45" x14ac:dyDescent="0.25">
      <c r="A33" s="603"/>
      <c r="B33" s="209" t="s">
        <v>4536</v>
      </c>
      <c r="C33" s="209">
        <v>1976</v>
      </c>
      <c r="D33" s="209"/>
      <c r="E33" s="209">
        <v>125</v>
      </c>
      <c r="F33" s="221" t="s">
        <v>270</v>
      </c>
      <c r="G33" s="265"/>
      <c r="H33" s="209"/>
      <c r="I33" s="209"/>
      <c r="J33" s="209"/>
      <c r="K33" s="209"/>
      <c r="L33" s="209"/>
      <c r="M33" s="221"/>
      <c r="N33" s="265" t="s">
        <v>4296</v>
      </c>
      <c r="O33" s="209" t="s">
        <v>2895</v>
      </c>
      <c r="P33" s="221">
        <v>400</v>
      </c>
      <c r="Q33" s="208" t="s">
        <v>4537</v>
      </c>
      <c r="R33" s="265">
        <v>2002</v>
      </c>
      <c r="S33" s="209">
        <v>103</v>
      </c>
      <c r="T33" s="209" t="s">
        <v>4538</v>
      </c>
      <c r="U33" s="209">
        <v>4</v>
      </c>
      <c r="V33" s="209" t="s">
        <v>4502</v>
      </c>
      <c r="W33" s="221">
        <v>4</v>
      </c>
      <c r="X33" s="208" t="s">
        <v>4539</v>
      </c>
      <c r="Y33" s="209">
        <v>2002</v>
      </c>
      <c r="Z33" s="209">
        <v>60</v>
      </c>
      <c r="AA33" s="221" t="s">
        <v>633</v>
      </c>
      <c r="AB33" s="226"/>
      <c r="AC33" s="204">
        <v>1</v>
      </c>
      <c r="AD33" s="203">
        <f t="shared" si="3"/>
        <v>400</v>
      </c>
      <c r="AE33" s="259">
        <f t="shared" si="1"/>
        <v>125</v>
      </c>
      <c r="AF33" s="260"/>
      <c r="AG33" s="261"/>
      <c r="AH33" s="269">
        <f>S33</f>
        <v>103</v>
      </c>
      <c r="AI33" s="23"/>
    </row>
    <row r="34" spans="1:35" ht="33.75" x14ac:dyDescent="0.25">
      <c r="A34" s="603"/>
      <c r="B34" s="209" t="s">
        <v>4540</v>
      </c>
      <c r="C34" s="209">
        <v>1986</v>
      </c>
      <c r="D34" s="209"/>
      <c r="E34" s="209">
        <v>125</v>
      </c>
      <c r="F34" s="221" t="s">
        <v>270</v>
      </c>
      <c r="G34" s="265"/>
      <c r="H34" s="209"/>
      <c r="I34" s="209"/>
      <c r="J34" s="209"/>
      <c r="K34" s="280"/>
      <c r="L34" s="280"/>
      <c r="M34" s="281"/>
      <c r="N34" s="265"/>
      <c r="O34" s="209"/>
      <c r="P34" s="221">
        <v>400</v>
      </c>
      <c r="Q34" s="216" t="s">
        <v>4541</v>
      </c>
      <c r="R34" s="209">
        <v>2002</v>
      </c>
      <c r="S34" s="209">
        <v>78</v>
      </c>
      <c r="T34" s="209" t="s">
        <v>4542</v>
      </c>
      <c r="U34" s="209">
        <v>2</v>
      </c>
      <c r="V34" s="209" t="s">
        <v>4502</v>
      </c>
      <c r="W34" s="221">
        <v>2</v>
      </c>
      <c r="X34" s="208" t="s">
        <v>4543</v>
      </c>
      <c r="Y34" s="209">
        <v>2002</v>
      </c>
      <c r="Z34" s="209">
        <v>60</v>
      </c>
      <c r="AA34" s="221" t="s">
        <v>4544</v>
      </c>
      <c r="AB34" s="226"/>
      <c r="AC34" s="204"/>
      <c r="AD34" s="203">
        <f t="shared" si="3"/>
        <v>400</v>
      </c>
      <c r="AE34" s="259">
        <f t="shared" si="1"/>
        <v>125</v>
      </c>
      <c r="AF34" s="260"/>
      <c r="AG34" s="261"/>
      <c r="AH34" s="269">
        <f>S34</f>
        <v>78</v>
      </c>
      <c r="AI34" s="23"/>
    </row>
    <row r="35" spans="1:35" ht="33.75" x14ac:dyDescent="0.25">
      <c r="A35" s="603"/>
      <c r="B35" s="280"/>
      <c r="C35" s="280"/>
      <c r="D35" s="280"/>
      <c r="E35" s="280"/>
      <c r="F35" s="281"/>
      <c r="G35" s="282"/>
      <c r="H35" s="280"/>
      <c r="I35" s="280"/>
      <c r="J35" s="280"/>
      <c r="K35" s="280"/>
      <c r="L35" s="280"/>
      <c r="M35" s="281"/>
      <c r="N35" s="265"/>
      <c r="O35" s="209"/>
      <c r="P35" s="221"/>
      <c r="Q35" s="208" t="s">
        <v>4545</v>
      </c>
      <c r="R35" s="209">
        <v>2002</v>
      </c>
      <c r="S35" s="209">
        <v>389</v>
      </c>
      <c r="T35" s="267" t="s">
        <v>4546</v>
      </c>
      <c r="U35" s="209">
        <v>16</v>
      </c>
      <c r="V35" s="209" t="s">
        <v>4502</v>
      </c>
      <c r="W35" s="221">
        <v>16</v>
      </c>
      <c r="X35" s="208" t="s">
        <v>4547</v>
      </c>
      <c r="Y35" s="209">
        <v>2002</v>
      </c>
      <c r="Z35" s="209">
        <v>60</v>
      </c>
      <c r="AA35" s="221" t="s">
        <v>633</v>
      </c>
      <c r="AB35" s="226"/>
      <c r="AC35" s="204"/>
      <c r="AD35" s="203"/>
      <c r="AE35" s="259"/>
      <c r="AF35" s="260"/>
      <c r="AG35" s="261"/>
      <c r="AH35" s="269">
        <f>S35</f>
        <v>389</v>
      </c>
      <c r="AI35" s="23"/>
    </row>
    <row r="36" spans="1:35" ht="45" x14ac:dyDescent="0.25">
      <c r="A36" s="603"/>
      <c r="B36" s="280"/>
      <c r="C36" s="280"/>
      <c r="D36" s="280"/>
      <c r="E36" s="280"/>
      <c r="F36" s="281"/>
      <c r="G36" s="282"/>
      <c r="H36" s="280"/>
      <c r="I36" s="280"/>
      <c r="J36" s="280"/>
      <c r="K36" s="280"/>
      <c r="L36" s="280"/>
      <c r="M36" s="281"/>
      <c r="N36" s="265"/>
      <c r="O36" s="209"/>
      <c r="P36" s="221"/>
      <c r="Q36" s="208" t="s">
        <v>4548</v>
      </c>
      <c r="R36" s="209">
        <v>2002</v>
      </c>
      <c r="S36" s="209">
        <v>415</v>
      </c>
      <c r="T36" s="267" t="s">
        <v>4549</v>
      </c>
      <c r="U36" s="209">
        <v>13</v>
      </c>
      <c r="V36" s="209" t="s">
        <v>4502</v>
      </c>
      <c r="W36" s="221">
        <v>13</v>
      </c>
      <c r="X36" s="208" t="s">
        <v>4550</v>
      </c>
      <c r="Y36" s="209">
        <v>2002</v>
      </c>
      <c r="Z36" s="209">
        <v>60</v>
      </c>
      <c r="AA36" s="221" t="s">
        <v>493</v>
      </c>
      <c r="AB36" s="226"/>
      <c r="AC36" s="204"/>
      <c r="AD36" s="203"/>
      <c r="AE36" s="259"/>
      <c r="AF36" s="260"/>
      <c r="AG36" s="261"/>
      <c r="AH36" s="269">
        <f>S36</f>
        <v>415</v>
      </c>
      <c r="AI36" s="23"/>
    </row>
    <row r="37" spans="1:35" ht="33.75" x14ac:dyDescent="0.25">
      <c r="A37" s="603"/>
      <c r="B37" s="283"/>
      <c r="C37" s="283"/>
      <c r="D37" s="283"/>
      <c r="E37" s="283"/>
      <c r="F37" s="284"/>
      <c r="G37" s="285"/>
      <c r="H37" s="283"/>
      <c r="I37" s="283"/>
      <c r="J37" s="283"/>
      <c r="K37" s="283"/>
      <c r="L37" s="283"/>
      <c r="M37" s="284"/>
      <c r="N37" s="275"/>
      <c r="O37" s="206"/>
      <c r="P37" s="268"/>
      <c r="Q37" s="210" t="s">
        <v>4497</v>
      </c>
      <c r="R37" s="206"/>
      <c r="S37" s="206" t="s">
        <v>4551</v>
      </c>
      <c r="T37" s="206" t="s">
        <v>4552</v>
      </c>
      <c r="U37" s="206"/>
      <c r="V37" s="206"/>
      <c r="W37" s="268"/>
      <c r="X37" s="210" t="s">
        <v>4553</v>
      </c>
      <c r="Y37" s="206">
        <v>2011</v>
      </c>
      <c r="Z37" s="206">
        <v>357</v>
      </c>
      <c r="AA37" s="268" t="s">
        <v>4554</v>
      </c>
      <c r="AB37" s="226"/>
      <c r="AC37" s="205"/>
      <c r="AD37" s="203"/>
      <c r="AE37" s="259"/>
      <c r="AF37" s="260"/>
      <c r="AG37" s="261">
        <f>Z37</f>
        <v>357</v>
      </c>
      <c r="AH37" s="276"/>
      <c r="AI37" s="277">
        <v>301</v>
      </c>
    </row>
    <row r="38" spans="1:35" ht="34.5" thickBot="1" x14ac:dyDescent="0.3">
      <c r="A38" s="604"/>
      <c r="B38" s="283"/>
      <c r="C38" s="283"/>
      <c r="D38" s="283"/>
      <c r="E38" s="283"/>
      <c r="F38" s="286"/>
      <c r="G38" s="285"/>
      <c r="H38" s="283"/>
      <c r="I38" s="283"/>
      <c r="J38" s="283"/>
      <c r="K38" s="283"/>
      <c r="L38" s="283"/>
      <c r="M38" s="286"/>
      <c r="N38" s="275"/>
      <c r="O38" s="206"/>
      <c r="P38" s="274"/>
      <c r="Q38" s="210"/>
      <c r="R38" s="287"/>
      <c r="S38" s="267"/>
      <c r="T38" s="206"/>
      <c r="U38" s="206"/>
      <c r="V38" s="206"/>
      <c r="W38" s="274"/>
      <c r="X38" s="210" t="s">
        <v>4555</v>
      </c>
      <c r="Y38" s="206">
        <v>2011</v>
      </c>
      <c r="Z38" s="206">
        <v>357</v>
      </c>
      <c r="AA38" s="268" t="s">
        <v>4554</v>
      </c>
      <c r="AB38" s="226"/>
      <c r="AC38" s="205"/>
      <c r="AD38" s="203"/>
      <c r="AE38" s="259"/>
      <c r="AF38" s="260"/>
      <c r="AG38" s="261">
        <f>Z38</f>
        <v>357</v>
      </c>
      <c r="AH38" s="276"/>
      <c r="AI38" s="277"/>
    </row>
    <row r="39" spans="1:35" ht="15.75" thickBot="1" x14ac:dyDescent="0.3">
      <c r="A39" s="605" t="s">
        <v>4556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  <c r="Z39" s="606"/>
      <c r="AA39" s="607"/>
      <c r="AB39" s="250"/>
      <c r="AC39" s="202"/>
      <c r="AD39" s="202"/>
      <c r="AE39" s="278"/>
      <c r="AF39" s="279"/>
      <c r="AG39" s="279"/>
      <c r="AH39" s="253"/>
      <c r="AI39" s="254"/>
    </row>
    <row r="40" spans="1:35" ht="33.75" x14ac:dyDescent="0.25">
      <c r="A40" s="602">
        <v>4</v>
      </c>
      <c r="B40" s="211" t="s">
        <v>4557</v>
      </c>
      <c r="C40" s="211">
        <v>1972</v>
      </c>
      <c r="D40" s="211" t="s">
        <v>4558</v>
      </c>
      <c r="E40" s="211">
        <v>79</v>
      </c>
      <c r="F40" s="212" t="s">
        <v>4559</v>
      </c>
      <c r="G40" s="257"/>
      <c r="H40" s="211"/>
      <c r="I40" s="211"/>
      <c r="J40" s="211"/>
      <c r="K40" s="211"/>
      <c r="L40" s="211"/>
      <c r="M40" s="212"/>
      <c r="N40" s="288"/>
      <c r="O40" s="289"/>
      <c r="P40" s="290"/>
      <c r="Q40" s="291"/>
      <c r="R40" s="289"/>
      <c r="S40" s="157"/>
      <c r="T40" s="289"/>
      <c r="U40" s="289"/>
      <c r="V40" s="289"/>
      <c r="W40" s="290"/>
      <c r="X40" s="291"/>
      <c r="Y40" s="289"/>
      <c r="Z40" s="289"/>
      <c r="AA40" s="292"/>
      <c r="AB40" s="293"/>
      <c r="AC40" s="203"/>
      <c r="AD40" s="203"/>
      <c r="AE40" s="259">
        <f>E40</f>
        <v>79</v>
      </c>
      <c r="AF40" s="260"/>
      <c r="AG40" s="261"/>
      <c r="AH40" s="261"/>
      <c r="AI40" s="262"/>
    </row>
    <row r="41" spans="1:35" ht="45" x14ac:dyDescent="0.25">
      <c r="A41" s="603"/>
      <c r="B41" s="209" t="s">
        <v>4560</v>
      </c>
      <c r="C41" s="209">
        <v>2017</v>
      </c>
      <c r="D41" s="209" t="s">
        <v>4558</v>
      </c>
      <c r="E41" s="209">
        <v>90</v>
      </c>
      <c r="F41" s="221" t="s">
        <v>4561</v>
      </c>
      <c r="G41" s="265"/>
      <c r="H41" s="209"/>
      <c r="I41" s="209"/>
      <c r="J41" s="209"/>
      <c r="K41" s="209"/>
      <c r="L41" s="209"/>
      <c r="M41" s="221"/>
      <c r="N41" s="265"/>
      <c r="O41" s="209"/>
      <c r="P41" s="221"/>
      <c r="Q41" s="208"/>
      <c r="R41" s="209"/>
      <c r="S41" s="209"/>
      <c r="T41" s="209"/>
      <c r="U41" s="209"/>
      <c r="V41" s="209"/>
      <c r="W41" s="221"/>
      <c r="X41" s="208"/>
      <c r="Y41" s="209"/>
      <c r="Z41" s="209"/>
      <c r="AA41" s="221"/>
      <c r="AB41" s="226"/>
      <c r="AC41" s="204"/>
      <c r="AD41" s="204">
        <f t="shared" ref="AD41" si="4">P41</f>
        <v>0</v>
      </c>
      <c r="AE41" s="294">
        <f>E41</f>
        <v>90</v>
      </c>
      <c r="AF41" s="295">
        <f t="shared" ref="AF41:AF46" si="5">I41</f>
        <v>0</v>
      </c>
      <c r="AG41" s="261"/>
      <c r="AH41" s="261">
        <f>S41</f>
        <v>0</v>
      </c>
      <c r="AI41" s="23"/>
    </row>
    <row r="42" spans="1:35" ht="33.75" x14ac:dyDescent="0.25">
      <c r="A42" s="603"/>
      <c r="B42" s="209" t="s">
        <v>4562</v>
      </c>
      <c r="C42" s="209"/>
      <c r="D42" s="209"/>
      <c r="E42" s="209"/>
      <c r="F42" s="221"/>
      <c r="G42" s="265">
        <v>2007</v>
      </c>
      <c r="H42" s="209" t="s">
        <v>4558</v>
      </c>
      <c r="I42" s="209">
        <v>22</v>
      </c>
      <c r="J42" s="209" t="s">
        <v>2325</v>
      </c>
      <c r="K42" s="209" t="s">
        <v>4502</v>
      </c>
      <c r="L42" s="209" t="s">
        <v>4502</v>
      </c>
      <c r="M42" s="221" t="s">
        <v>4502</v>
      </c>
      <c r="N42" s="265" t="s">
        <v>3815</v>
      </c>
      <c r="O42" s="209" t="s">
        <v>2837</v>
      </c>
      <c r="P42" s="221">
        <v>630</v>
      </c>
      <c r="Q42" s="208" t="s">
        <v>4563</v>
      </c>
      <c r="R42" s="209">
        <v>2004</v>
      </c>
      <c r="S42" s="209">
        <v>636</v>
      </c>
      <c r="T42" s="209" t="s">
        <v>4564</v>
      </c>
      <c r="U42" s="209">
        <v>15</v>
      </c>
      <c r="V42" s="209" t="s">
        <v>4502</v>
      </c>
      <c r="W42" s="221">
        <v>15</v>
      </c>
      <c r="X42" s="208" t="s">
        <v>4565</v>
      </c>
      <c r="Y42" s="209">
        <v>2004</v>
      </c>
      <c r="Z42" s="209">
        <v>25</v>
      </c>
      <c r="AA42" s="221" t="s">
        <v>4566</v>
      </c>
      <c r="AB42" s="226"/>
      <c r="AC42" s="204">
        <v>1</v>
      </c>
      <c r="AD42" s="204">
        <f t="shared" si="3"/>
        <v>630</v>
      </c>
      <c r="AE42" s="294"/>
      <c r="AF42" s="295">
        <f t="shared" si="5"/>
        <v>22</v>
      </c>
      <c r="AG42" s="261"/>
      <c r="AH42" s="261">
        <f>S42</f>
        <v>636</v>
      </c>
      <c r="AI42" s="23"/>
    </row>
    <row r="43" spans="1:35" ht="56.25" x14ac:dyDescent="0.25">
      <c r="A43" s="603"/>
      <c r="B43" s="296" t="s">
        <v>4567</v>
      </c>
      <c r="C43" s="209"/>
      <c r="D43" s="209"/>
      <c r="E43" s="209"/>
      <c r="F43" s="221"/>
      <c r="G43" s="265">
        <v>2008</v>
      </c>
      <c r="H43" s="209" t="s">
        <v>4558</v>
      </c>
      <c r="I43" s="209">
        <v>690</v>
      </c>
      <c r="J43" s="209" t="s">
        <v>4568</v>
      </c>
      <c r="K43" s="209">
        <v>16</v>
      </c>
      <c r="L43" s="209" t="s">
        <v>4502</v>
      </c>
      <c r="M43" s="221">
        <v>16</v>
      </c>
      <c r="N43" s="265"/>
      <c r="O43" s="209"/>
      <c r="P43" s="221"/>
      <c r="Q43" s="208" t="s">
        <v>4497</v>
      </c>
      <c r="R43" s="209"/>
      <c r="S43" s="209">
        <v>125</v>
      </c>
      <c r="T43" s="209" t="s">
        <v>4569</v>
      </c>
      <c r="U43" s="209"/>
      <c r="V43" s="209"/>
      <c r="W43" s="221"/>
      <c r="X43" s="208"/>
      <c r="Y43" s="209"/>
      <c r="Z43" s="209"/>
      <c r="AA43" s="221"/>
      <c r="AB43" s="226"/>
      <c r="AC43" s="204"/>
      <c r="AD43" s="204"/>
      <c r="AE43" s="294"/>
      <c r="AF43" s="295">
        <f t="shared" si="5"/>
        <v>690</v>
      </c>
      <c r="AG43" s="261"/>
      <c r="AH43" s="269"/>
      <c r="AI43" s="23">
        <v>125</v>
      </c>
    </row>
    <row r="44" spans="1:35" ht="56.25" x14ac:dyDescent="0.25">
      <c r="A44" s="603"/>
      <c r="B44" s="296" t="s">
        <v>4570</v>
      </c>
      <c r="C44" s="209"/>
      <c r="D44" s="209"/>
      <c r="E44" s="209"/>
      <c r="F44" s="221"/>
      <c r="G44" s="265">
        <v>1972</v>
      </c>
      <c r="H44" s="209"/>
      <c r="I44" s="209">
        <v>1318</v>
      </c>
      <c r="J44" s="209" t="s">
        <v>2456</v>
      </c>
      <c r="K44" s="209">
        <v>20</v>
      </c>
      <c r="L44" s="209" t="s">
        <v>4571</v>
      </c>
      <c r="M44" s="221">
        <v>20</v>
      </c>
      <c r="N44" s="265"/>
      <c r="O44" s="209"/>
      <c r="P44" s="221"/>
      <c r="Q44" s="208"/>
      <c r="R44" s="209"/>
      <c r="S44" s="209"/>
      <c r="T44" s="209"/>
      <c r="U44" s="209"/>
      <c r="V44" s="209"/>
      <c r="W44" s="221"/>
      <c r="X44" s="208"/>
      <c r="Y44" s="209"/>
      <c r="Z44" s="209"/>
      <c r="AA44" s="221"/>
      <c r="AB44" s="226"/>
      <c r="AC44" s="204"/>
      <c r="AD44" s="204"/>
      <c r="AE44" s="294"/>
      <c r="AF44" s="295">
        <f t="shared" si="5"/>
        <v>1318</v>
      </c>
      <c r="AG44" s="261"/>
      <c r="AH44" s="269"/>
      <c r="AI44" s="23"/>
    </row>
    <row r="45" spans="1:35" ht="56.25" x14ac:dyDescent="0.25">
      <c r="A45" s="603"/>
      <c r="B45" s="209" t="s">
        <v>4572</v>
      </c>
      <c r="C45" s="209"/>
      <c r="D45" s="209"/>
      <c r="E45" s="209"/>
      <c r="F45" s="221"/>
      <c r="G45" s="265">
        <v>1985</v>
      </c>
      <c r="H45" s="209"/>
      <c r="I45" s="209">
        <v>191</v>
      </c>
      <c r="J45" s="209" t="s">
        <v>2542</v>
      </c>
      <c r="K45" s="209">
        <v>4</v>
      </c>
      <c r="L45" s="209" t="s">
        <v>4571</v>
      </c>
      <c r="M45" s="221">
        <v>4</v>
      </c>
      <c r="N45" s="265" t="s">
        <v>2084</v>
      </c>
      <c r="O45" s="209" t="s">
        <v>2837</v>
      </c>
      <c r="P45" s="221">
        <v>400</v>
      </c>
      <c r="Q45" s="208"/>
      <c r="R45" s="209"/>
      <c r="S45" s="206"/>
      <c r="T45" s="209"/>
      <c r="U45" s="209"/>
      <c r="V45" s="209"/>
      <c r="W45" s="221"/>
      <c r="X45" s="208"/>
      <c r="Y45" s="209"/>
      <c r="Z45" s="209"/>
      <c r="AA45" s="221"/>
      <c r="AB45" s="226"/>
      <c r="AC45" s="204">
        <v>1</v>
      </c>
      <c r="AD45" s="204">
        <f t="shared" si="3"/>
        <v>400</v>
      </c>
      <c r="AE45" s="294"/>
      <c r="AF45" s="295">
        <f t="shared" si="5"/>
        <v>191</v>
      </c>
      <c r="AG45" s="261"/>
      <c r="AH45" s="269"/>
      <c r="AI45" s="23"/>
    </row>
    <row r="46" spans="1:35" ht="57" thickBot="1" x14ac:dyDescent="0.3">
      <c r="A46" s="604"/>
      <c r="B46" s="206" t="s">
        <v>4573</v>
      </c>
      <c r="C46" s="206"/>
      <c r="D46" s="206"/>
      <c r="E46" s="206"/>
      <c r="F46" s="274"/>
      <c r="G46" s="275">
        <v>2007</v>
      </c>
      <c r="H46" s="206"/>
      <c r="I46" s="206">
        <v>410</v>
      </c>
      <c r="J46" s="206" t="s">
        <v>4574</v>
      </c>
      <c r="K46" s="206">
        <v>11</v>
      </c>
      <c r="L46" s="206" t="s">
        <v>4571</v>
      </c>
      <c r="M46" s="274">
        <v>11</v>
      </c>
      <c r="N46" s="275"/>
      <c r="O46" s="206"/>
      <c r="P46" s="274"/>
      <c r="Q46" s="210"/>
      <c r="R46" s="206"/>
      <c r="S46" s="157"/>
      <c r="T46" s="206"/>
      <c r="U46" s="206"/>
      <c r="V46" s="206"/>
      <c r="W46" s="274"/>
      <c r="X46" s="210"/>
      <c r="Y46" s="206"/>
      <c r="Z46" s="206"/>
      <c r="AA46" s="268"/>
      <c r="AB46" s="226"/>
      <c r="AC46" s="205"/>
      <c r="AD46" s="205"/>
      <c r="AE46" s="297"/>
      <c r="AF46" s="298">
        <f t="shared" si="5"/>
        <v>410</v>
      </c>
      <c r="AG46" s="261"/>
      <c r="AH46" s="276"/>
      <c r="AI46" s="277"/>
    </row>
    <row r="47" spans="1:35" ht="15.75" thickBot="1" x14ac:dyDescent="0.3">
      <c r="A47" s="605" t="s">
        <v>4575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/>
      <c r="V47" s="606"/>
      <c r="W47" s="606"/>
      <c r="X47" s="606"/>
      <c r="Y47" s="606"/>
      <c r="Z47" s="606"/>
      <c r="AA47" s="607"/>
      <c r="AB47" s="250"/>
      <c r="AC47" s="202"/>
      <c r="AD47" s="202"/>
      <c r="AE47" s="278"/>
      <c r="AF47" s="279"/>
      <c r="AG47" s="279"/>
      <c r="AH47" s="279"/>
      <c r="AI47" s="254"/>
    </row>
    <row r="48" spans="1:35" ht="90" x14ac:dyDescent="0.25">
      <c r="A48" s="608">
        <v>5</v>
      </c>
      <c r="B48" s="211" t="s">
        <v>4576</v>
      </c>
      <c r="C48" s="211"/>
      <c r="D48" s="211"/>
      <c r="E48" s="211"/>
      <c r="F48" s="212"/>
      <c r="G48" s="257"/>
      <c r="H48" s="211" t="s">
        <v>4558</v>
      </c>
      <c r="I48" s="211">
        <v>2652</v>
      </c>
      <c r="J48" s="211" t="s">
        <v>4577</v>
      </c>
      <c r="K48" s="211">
        <v>38</v>
      </c>
      <c r="L48" s="211">
        <v>14</v>
      </c>
      <c r="M48" s="212">
        <v>52</v>
      </c>
      <c r="N48" s="257" t="s">
        <v>4578</v>
      </c>
      <c r="O48" s="211" t="s">
        <v>2837</v>
      </c>
      <c r="P48" s="212">
        <v>250</v>
      </c>
      <c r="Q48" s="216" t="s">
        <v>4579</v>
      </c>
      <c r="R48" s="211">
        <v>1998</v>
      </c>
      <c r="S48" s="211">
        <v>430</v>
      </c>
      <c r="T48" s="299" t="s">
        <v>4580</v>
      </c>
      <c r="U48" s="211">
        <v>1</v>
      </c>
      <c r="V48" s="211">
        <v>18</v>
      </c>
      <c r="W48" s="212">
        <v>19</v>
      </c>
      <c r="X48" s="216" t="s">
        <v>4581</v>
      </c>
      <c r="Y48" s="211">
        <v>1998</v>
      </c>
      <c r="Z48" s="211">
        <v>30</v>
      </c>
      <c r="AA48" s="258" t="s">
        <v>967</v>
      </c>
      <c r="AB48" s="226"/>
      <c r="AC48" s="203">
        <v>1</v>
      </c>
      <c r="AD48" s="203">
        <f>P48</f>
        <v>250</v>
      </c>
      <c r="AE48" s="259"/>
      <c r="AF48" s="260">
        <f>I48</f>
        <v>2652</v>
      </c>
      <c r="AG48" s="261"/>
      <c r="AH48" s="261">
        <f>S48</f>
        <v>430</v>
      </c>
      <c r="AI48" s="262"/>
    </row>
    <row r="49" spans="1:35" ht="56.25" x14ac:dyDescent="0.25">
      <c r="A49" s="603"/>
      <c r="B49" s="209" t="s">
        <v>4582</v>
      </c>
      <c r="C49" s="209"/>
      <c r="D49" s="209"/>
      <c r="E49" s="209"/>
      <c r="F49" s="221"/>
      <c r="G49" s="265"/>
      <c r="H49" s="209" t="s">
        <v>4558</v>
      </c>
      <c r="I49" s="209">
        <v>8</v>
      </c>
      <c r="J49" s="209" t="s">
        <v>1225</v>
      </c>
      <c r="K49" s="209" t="s">
        <v>4502</v>
      </c>
      <c r="L49" s="209" t="s">
        <v>4502</v>
      </c>
      <c r="M49" s="221" t="s">
        <v>4502</v>
      </c>
      <c r="N49" s="265"/>
      <c r="O49" s="209"/>
      <c r="P49" s="221"/>
      <c r="Q49" s="208" t="s">
        <v>4583</v>
      </c>
      <c r="R49" s="209">
        <v>1998</v>
      </c>
      <c r="S49" s="209">
        <v>422</v>
      </c>
      <c r="T49" s="209" t="s">
        <v>4584</v>
      </c>
      <c r="U49" s="209">
        <v>9</v>
      </c>
      <c r="V49" s="209">
        <v>10</v>
      </c>
      <c r="W49" s="221">
        <v>19</v>
      </c>
      <c r="X49" s="208" t="s">
        <v>4585</v>
      </c>
      <c r="Y49" s="209">
        <v>2014</v>
      </c>
      <c r="Z49" s="209">
        <v>30</v>
      </c>
      <c r="AA49" s="221" t="s">
        <v>633</v>
      </c>
      <c r="AB49" s="226"/>
      <c r="AC49" s="204"/>
      <c r="AD49" s="204"/>
      <c r="AE49" s="294"/>
      <c r="AF49" s="295">
        <f>I49</f>
        <v>8</v>
      </c>
      <c r="AG49" s="261"/>
      <c r="AH49" s="261">
        <f>S49</f>
        <v>422</v>
      </c>
      <c r="AI49" s="23"/>
    </row>
    <row r="50" spans="1:35" ht="33.75" x14ac:dyDescent="0.25">
      <c r="A50" s="603"/>
      <c r="B50" s="209"/>
      <c r="C50" s="209"/>
      <c r="D50" s="209"/>
      <c r="E50" s="209"/>
      <c r="F50" s="221"/>
      <c r="G50" s="265"/>
      <c r="H50" s="209"/>
      <c r="I50" s="209"/>
      <c r="J50" s="209"/>
      <c r="K50" s="209"/>
      <c r="L50" s="209"/>
      <c r="M50" s="221"/>
      <c r="N50" s="265"/>
      <c r="O50" s="209"/>
      <c r="P50" s="221"/>
      <c r="Q50" s="208" t="s">
        <v>4586</v>
      </c>
      <c r="R50" s="209">
        <v>2016</v>
      </c>
      <c r="S50" s="209">
        <v>105</v>
      </c>
      <c r="T50" s="209" t="s">
        <v>4587</v>
      </c>
      <c r="U50" s="209"/>
      <c r="V50" s="209">
        <v>6</v>
      </c>
      <c r="W50" s="221">
        <v>6</v>
      </c>
      <c r="X50" s="208" t="s">
        <v>4588</v>
      </c>
      <c r="Y50" s="209">
        <v>2016</v>
      </c>
      <c r="Z50" s="209">
        <v>45</v>
      </c>
      <c r="AA50" s="221" t="s">
        <v>58</v>
      </c>
      <c r="AB50" s="226"/>
      <c r="AC50" s="204"/>
      <c r="AD50" s="204"/>
      <c r="AE50" s="294"/>
      <c r="AF50" s="295">
        <f>I50</f>
        <v>0</v>
      </c>
      <c r="AG50" s="261"/>
      <c r="AH50" s="261">
        <f>S50</f>
        <v>105</v>
      </c>
      <c r="AI50" s="23"/>
    </row>
    <row r="51" spans="1:35" ht="45" x14ac:dyDescent="0.25">
      <c r="A51" s="603"/>
      <c r="B51" s="209"/>
      <c r="C51" s="209"/>
      <c r="D51" s="209"/>
      <c r="E51" s="209"/>
      <c r="F51" s="221"/>
      <c r="G51" s="265"/>
      <c r="H51" s="209"/>
      <c r="I51" s="209"/>
      <c r="J51" s="209"/>
      <c r="K51" s="209"/>
      <c r="L51" s="209"/>
      <c r="M51" s="221"/>
      <c r="N51" s="265"/>
      <c r="O51" s="209"/>
      <c r="P51" s="221"/>
      <c r="Q51" s="208" t="s">
        <v>4589</v>
      </c>
      <c r="R51" s="209">
        <v>2014</v>
      </c>
      <c r="S51" s="209">
        <v>362</v>
      </c>
      <c r="T51" s="209" t="s">
        <v>4590</v>
      </c>
      <c r="U51" s="209" t="s">
        <v>2490</v>
      </c>
      <c r="V51" s="209">
        <v>8</v>
      </c>
      <c r="W51" s="221">
        <v>9</v>
      </c>
      <c r="X51" s="208" t="s">
        <v>4591</v>
      </c>
      <c r="Y51" s="209">
        <v>2014</v>
      </c>
      <c r="Z51" s="209">
        <v>15</v>
      </c>
      <c r="AA51" s="221" t="s">
        <v>298</v>
      </c>
      <c r="AB51" s="226"/>
      <c r="AC51" s="204"/>
      <c r="AD51" s="204"/>
      <c r="AE51" s="294"/>
      <c r="AF51" s="295">
        <f>I51</f>
        <v>0</v>
      </c>
      <c r="AG51" s="261"/>
      <c r="AH51" s="261">
        <f>S51</f>
        <v>362</v>
      </c>
      <c r="AI51" s="23"/>
    </row>
    <row r="52" spans="1:35" ht="33.75" x14ac:dyDescent="0.25">
      <c r="A52" s="603"/>
      <c r="B52" s="209"/>
      <c r="C52" s="209"/>
      <c r="D52" s="209"/>
      <c r="E52" s="209"/>
      <c r="F52" s="221"/>
      <c r="G52" s="265"/>
      <c r="H52" s="209"/>
      <c r="I52" s="209"/>
      <c r="J52" s="209"/>
      <c r="K52" s="209"/>
      <c r="L52" s="209"/>
      <c r="M52" s="221"/>
      <c r="N52" s="265"/>
      <c r="O52" s="209"/>
      <c r="P52" s="221"/>
      <c r="Q52" s="208"/>
      <c r="R52" s="209"/>
      <c r="S52" s="209"/>
      <c r="T52" s="209"/>
      <c r="U52" s="209"/>
      <c r="V52" s="209"/>
      <c r="W52" s="221"/>
      <c r="X52" s="208" t="s">
        <v>4592</v>
      </c>
      <c r="Y52" s="209">
        <v>2018</v>
      </c>
      <c r="Z52" s="209">
        <v>40</v>
      </c>
      <c r="AA52" s="221" t="s">
        <v>3712</v>
      </c>
      <c r="AB52" s="226"/>
      <c r="AC52" s="204"/>
      <c r="AD52" s="204"/>
      <c r="AE52" s="294"/>
      <c r="AF52" s="295"/>
      <c r="AG52" s="261">
        <f>Z52</f>
        <v>40</v>
      </c>
      <c r="AH52" s="261">
        <f>S52</f>
        <v>0</v>
      </c>
      <c r="AI52" s="23"/>
    </row>
    <row r="53" spans="1:35" ht="22.5" x14ac:dyDescent="0.25">
      <c r="A53" s="603"/>
      <c r="B53" s="209"/>
      <c r="C53" s="209"/>
      <c r="D53" s="209"/>
      <c r="E53" s="209"/>
      <c r="F53" s="221"/>
      <c r="G53" s="265"/>
      <c r="H53" s="209"/>
      <c r="I53" s="209"/>
      <c r="J53" s="209"/>
      <c r="K53" s="209"/>
      <c r="L53" s="209"/>
      <c r="M53" s="221"/>
      <c r="N53" s="265"/>
      <c r="O53" s="209"/>
      <c r="P53" s="221"/>
      <c r="Q53" s="208" t="s">
        <v>4497</v>
      </c>
      <c r="R53" s="209"/>
      <c r="S53" s="209">
        <v>654</v>
      </c>
      <c r="T53" s="209"/>
      <c r="U53" s="209"/>
      <c r="V53" s="209"/>
      <c r="W53" s="221"/>
      <c r="X53" s="208" t="s">
        <v>4497</v>
      </c>
      <c r="Y53" s="209"/>
      <c r="Z53" s="209">
        <v>106</v>
      </c>
      <c r="AA53" s="221"/>
      <c r="AB53" s="226"/>
      <c r="AC53" s="204"/>
      <c r="AD53" s="204"/>
      <c r="AE53" s="294"/>
      <c r="AF53" s="295"/>
      <c r="AG53" s="261"/>
      <c r="AH53" s="269"/>
      <c r="AI53" s="23">
        <f>S53</f>
        <v>654</v>
      </c>
    </row>
    <row r="54" spans="1:35" x14ac:dyDescent="0.25">
      <c r="A54" s="603"/>
      <c r="B54" s="209"/>
      <c r="C54" s="209"/>
      <c r="D54" s="209"/>
      <c r="E54" s="280"/>
      <c r="F54" s="281"/>
      <c r="G54" s="265"/>
      <c r="H54" s="209"/>
      <c r="I54" s="280"/>
      <c r="J54" s="280"/>
      <c r="K54" s="280"/>
      <c r="L54" s="280"/>
      <c r="M54" s="281"/>
      <c r="N54" s="265"/>
      <c r="O54" s="209"/>
      <c r="P54" s="221"/>
      <c r="Q54" s="208"/>
      <c r="R54" s="209"/>
      <c r="S54" s="209"/>
      <c r="T54" s="209"/>
      <c r="U54" s="209"/>
      <c r="V54" s="209"/>
      <c r="W54" s="221"/>
      <c r="X54" s="208"/>
      <c r="Y54" s="209"/>
      <c r="Z54" s="280"/>
      <c r="AA54" s="221"/>
      <c r="AB54" s="226"/>
      <c r="AC54" s="204"/>
      <c r="AD54" s="204">
        <f t="shared" ref="AD54:AD104" si="6">P54</f>
        <v>0</v>
      </c>
      <c r="AE54" s="294"/>
      <c r="AF54" s="295">
        <f>I54</f>
        <v>0</v>
      </c>
      <c r="AG54" s="261"/>
      <c r="AH54" s="269"/>
      <c r="AI54" s="23">
        <f>Z54</f>
        <v>0</v>
      </c>
    </row>
    <row r="55" spans="1:35" ht="33.75" x14ac:dyDescent="0.25">
      <c r="A55" s="603"/>
      <c r="B55" s="206" t="s">
        <v>4593</v>
      </c>
      <c r="C55" s="206"/>
      <c r="D55" s="206"/>
      <c r="E55" s="283"/>
      <c r="F55" s="284"/>
      <c r="G55" s="275">
        <v>2014</v>
      </c>
      <c r="H55" s="206"/>
      <c r="I55" s="283">
        <v>365</v>
      </c>
      <c r="J55" s="283" t="s">
        <v>2325</v>
      </c>
      <c r="K55" s="283"/>
      <c r="L55" s="283">
        <v>8</v>
      </c>
      <c r="M55" s="284">
        <v>8</v>
      </c>
      <c r="N55" s="275" t="s">
        <v>4594</v>
      </c>
      <c r="O55" s="206" t="s">
        <v>2843</v>
      </c>
      <c r="P55" s="268">
        <v>100</v>
      </c>
      <c r="Q55" s="210" t="s">
        <v>4595</v>
      </c>
      <c r="R55" s="206">
        <v>2014</v>
      </c>
      <c r="S55" s="206">
        <v>150</v>
      </c>
      <c r="T55" s="206" t="s">
        <v>1750</v>
      </c>
      <c r="U55" s="206"/>
      <c r="V55" s="206">
        <v>6</v>
      </c>
      <c r="W55" s="268">
        <v>6</v>
      </c>
      <c r="X55" s="210"/>
      <c r="Y55" s="206"/>
      <c r="Z55" s="283"/>
      <c r="AA55" s="268"/>
      <c r="AB55" s="226"/>
      <c r="AC55" s="205">
        <v>1</v>
      </c>
      <c r="AD55" s="205">
        <f>P55</f>
        <v>100</v>
      </c>
      <c r="AE55" s="297"/>
      <c r="AF55" s="298">
        <f>I55</f>
        <v>365</v>
      </c>
      <c r="AG55" s="261"/>
      <c r="AH55" s="276">
        <f>S55</f>
        <v>150</v>
      </c>
      <c r="AI55" s="277"/>
    </row>
    <row r="56" spans="1:35" ht="33.75" x14ac:dyDescent="0.25">
      <c r="A56" s="603"/>
      <c r="B56" s="206" t="s">
        <v>4596</v>
      </c>
      <c r="C56" s="206"/>
      <c r="D56" s="206"/>
      <c r="E56" s="283"/>
      <c r="F56" s="284"/>
      <c r="G56" s="275">
        <v>2016</v>
      </c>
      <c r="H56" s="206"/>
      <c r="I56" s="283">
        <v>108</v>
      </c>
      <c r="J56" s="283" t="s">
        <v>236</v>
      </c>
      <c r="K56" s="283"/>
      <c r="L56" s="283">
        <v>4</v>
      </c>
      <c r="M56" s="284">
        <v>4</v>
      </c>
      <c r="N56" s="275" t="s">
        <v>4365</v>
      </c>
      <c r="O56" s="206" t="s">
        <v>2843</v>
      </c>
      <c r="P56" s="268">
        <v>100</v>
      </c>
      <c r="Q56" s="210" t="s">
        <v>4597</v>
      </c>
      <c r="R56" s="206">
        <v>2016</v>
      </c>
      <c r="S56" s="206">
        <v>187</v>
      </c>
      <c r="T56" s="206" t="s">
        <v>4598</v>
      </c>
      <c r="U56" s="206"/>
      <c r="V56" s="206">
        <v>2</v>
      </c>
      <c r="W56" s="268">
        <v>2</v>
      </c>
      <c r="X56" s="210"/>
      <c r="Y56" s="206"/>
      <c r="Z56" s="283"/>
      <c r="AA56" s="268"/>
      <c r="AB56" s="226"/>
      <c r="AC56" s="205">
        <v>1</v>
      </c>
      <c r="AD56" s="205">
        <f t="shared" ref="AD56" si="7">P56</f>
        <v>100</v>
      </c>
      <c r="AE56" s="297"/>
      <c r="AF56" s="298">
        <f>I56</f>
        <v>108</v>
      </c>
      <c r="AG56" s="261"/>
      <c r="AH56" s="276">
        <f t="shared" ref="AH56:AH60" si="8">S56</f>
        <v>187</v>
      </c>
      <c r="AI56" s="277"/>
    </row>
    <row r="57" spans="1:35" ht="33.75" x14ac:dyDescent="0.25">
      <c r="A57" s="603"/>
      <c r="B57" s="206"/>
      <c r="C57" s="206"/>
      <c r="D57" s="206"/>
      <c r="E57" s="283"/>
      <c r="F57" s="284"/>
      <c r="G57" s="275"/>
      <c r="H57" s="206"/>
      <c r="I57" s="283"/>
      <c r="J57" s="283"/>
      <c r="K57" s="283"/>
      <c r="L57" s="283"/>
      <c r="M57" s="284"/>
      <c r="N57" s="275"/>
      <c r="O57" s="206"/>
      <c r="P57" s="268"/>
      <c r="Q57" s="210" t="s">
        <v>4599</v>
      </c>
      <c r="R57" s="206">
        <v>2016</v>
      </c>
      <c r="S57" s="206">
        <v>137</v>
      </c>
      <c r="T57" s="206" t="s">
        <v>4598</v>
      </c>
      <c r="U57" s="206"/>
      <c r="V57" s="206">
        <v>6</v>
      </c>
      <c r="W57" s="268">
        <v>6</v>
      </c>
      <c r="X57" s="210"/>
      <c r="Y57" s="206"/>
      <c r="Z57" s="283"/>
      <c r="AA57" s="268"/>
      <c r="AB57" s="226"/>
      <c r="AC57" s="205"/>
      <c r="AD57" s="205"/>
      <c r="AE57" s="297"/>
      <c r="AF57" s="298">
        <f t="shared" ref="AF57:AF63" si="9">I57</f>
        <v>0</v>
      </c>
      <c r="AG57" s="261"/>
      <c r="AH57" s="276">
        <f t="shared" si="8"/>
        <v>137</v>
      </c>
      <c r="AI57" s="277"/>
    </row>
    <row r="58" spans="1:35" ht="45" x14ac:dyDescent="0.25">
      <c r="A58" s="603"/>
      <c r="B58" s="206" t="s">
        <v>4600</v>
      </c>
      <c r="C58" s="206"/>
      <c r="D58" s="206"/>
      <c r="E58" s="283"/>
      <c r="F58" s="284"/>
      <c r="G58" s="275">
        <v>2017</v>
      </c>
      <c r="H58" s="206" t="s">
        <v>4558</v>
      </c>
      <c r="I58" s="283">
        <v>435</v>
      </c>
      <c r="J58" s="283" t="s">
        <v>236</v>
      </c>
      <c r="K58" s="283">
        <v>1</v>
      </c>
      <c r="L58" s="283">
        <v>13</v>
      </c>
      <c r="M58" s="284">
        <v>14</v>
      </c>
      <c r="N58" s="275" t="s">
        <v>4456</v>
      </c>
      <c r="O58" s="206" t="s">
        <v>2843</v>
      </c>
      <c r="P58" s="268">
        <v>100</v>
      </c>
      <c r="Q58" s="210" t="s">
        <v>4601</v>
      </c>
      <c r="R58" s="206">
        <v>2017</v>
      </c>
      <c r="S58" s="206">
        <v>220</v>
      </c>
      <c r="T58" s="206" t="s">
        <v>4602</v>
      </c>
      <c r="U58" s="206"/>
      <c r="V58" s="206">
        <v>10</v>
      </c>
      <c r="W58" s="268"/>
      <c r="X58" s="210"/>
      <c r="Y58" s="206"/>
      <c r="Z58" s="283"/>
      <c r="AA58" s="268"/>
      <c r="AB58" s="226"/>
      <c r="AC58" s="205">
        <v>1</v>
      </c>
      <c r="AD58" s="205">
        <f>P58</f>
        <v>100</v>
      </c>
      <c r="AE58" s="297"/>
      <c r="AF58" s="298">
        <f t="shared" si="9"/>
        <v>435</v>
      </c>
      <c r="AG58" s="261"/>
      <c r="AH58" s="276">
        <f t="shared" si="8"/>
        <v>220</v>
      </c>
      <c r="AI58" s="277"/>
    </row>
    <row r="59" spans="1:35" x14ac:dyDescent="0.25">
      <c r="A59" s="603"/>
      <c r="B59" s="206"/>
      <c r="C59" s="206"/>
      <c r="D59" s="206"/>
      <c r="E59" s="283"/>
      <c r="F59" s="284"/>
      <c r="G59" s="275"/>
      <c r="H59" s="206"/>
      <c r="I59" s="283"/>
      <c r="J59" s="283"/>
      <c r="K59" s="283"/>
      <c r="L59" s="283"/>
      <c r="M59" s="284"/>
      <c r="N59" s="275"/>
      <c r="O59" s="206"/>
      <c r="P59" s="268"/>
      <c r="Q59" s="210"/>
      <c r="R59" s="206"/>
      <c r="S59" s="206"/>
      <c r="T59" s="206"/>
      <c r="U59" s="206"/>
      <c r="V59" s="206"/>
      <c r="W59" s="268"/>
      <c r="X59" s="210"/>
      <c r="Y59" s="206"/>
      <c r="Z59" s="283"/>
      <c r="AA59" s="268"/>
      <c r="AB59" s="226"/>
      <c r="AC59" s="205"/>
      <c r="AD59" s="205"/>
      <c r="AE59" s="297"/>
      <c r="AF59" s="298">
        <f t="shared" si="9"/>
        <v>0</v>
      </c>
      <c r="AG59" s="261"/>
      <c r="AH59" s="276">
        <f t="shared" si="8"/>
        <v>0</v>
      </c>
      <c r="AI59" s="277"/>
    </row>
    <row r="60" spans="1:35" x14ac:dyDescent="0.25">
      <c r="A60" s="603"/>
      <c r="B60" s="206"/>
      <c r="C60" s="206"/>
      <c r="D60" s="206"/>
      <c r="E60" s="283"/>
      <c r="F60" s="284"/>
      <c r="G60" s="275"/>
      <c r="H60" s="206"/>
      <c r="I60" s="283"/>
      <c r="J60" s="283"/>
      <c r="K60" s="283"/>
      <c r="L60" s="283"/>
      <c r="M60" s="284"/>
      <c r="N60" s="275"/>
      <c r="O60" s="206"/>
      <c r="P60" s="268"/>
      <c r="Q60" s="210"/>
      <c r="R60" s="206"/>
      <c r="S60" s="206"/>
      <c r="T60" s="206"/>
      <c r="U60" s="206"/>
      <c r="V60" s="206"/>
      <c r="W60" s="268"/>
      <c r="X60" s="210"/>
      <c r="Y60" s="206"/>
      <c r="Z60" s="283"/>
      <c r="AA60" s="268"/>
      <c r="AB60" s="226"/>
      <c r="AC60" s="205"/>
      <c r="AD60" s="205"/>
      <c r="AE60" s="297"/>
      <c r="AF60" s="298">
        <f t="shared" si="9"/>
        <v>0</v>
      </c>
      <c r="AG60" s="261"/>
      <c r="AH60" s="276">
        <f t="shared" si="8"/>
        <v>0</v>
      </c>
      <c r="AI60" s="277"/>
    </row>
    <row r="61" spans="1:35" ht="33.75" x14ac:dyDescent="0.25">
      <c r="A61" s="603"/>
      <c r="B61" s="206" t="s">
        <v>4603</v>
      </c>
      <c r="C61" s="206"/>
      <c r="D61" s="206"/>
      <c r="E61" s="283"/>
      <c r="F61" s="284"/>
      <c r="G61" s="275">
        <v>2017</v>
      </c>
      <c r="H61" s="206" t="s">
        <v>4558</v>
      </c>
      <c r="I61" s="283">
        <v>30</v>
      </c>
      <c r="J61" s="283" t="s">
        <v>236</v>
      </c>
      <c r="K61" s="283">
        <v>1</v>
      </c>
      <c r="L61" s="283"/>
      <c r="M61" s="284">
        <v>1</v>
      </c>
      <c r="N61" s="275" t="s">
        <v>4604</v>
      </c>
      <c r="O61" s="206" t="s">
        <v>2843</v>
      </c>
      <c r="P61" s="268">
        <v>100</v>
      </c>
      <c r="Q61" s="210" t="s">
        <v>4605</v>
      </c>
      <c r="R61" s="206">
        <v>2017</v>
      </c>
      <c r="S61" s="206">
        <v>220</v>
      </c>
      <c r="T61" s="206" t="s">
        <v>4602</v>
      </c>
      <c r="U61" s="206"/>
      <c r="V61" s="206">
        <v>8</v>
      </c>
      <c r="W61" s="268">
        <v>8</v>
      </c>
      <c r="X61" s="210"/>
      <c r="Y61" s="206"/>
      <c r="Z61" s="283"/>
      <c r="AA61" s="268"/>
      <c r="AB61" s="226"/>
      <c r="AC61" s="205">
        <v>1</v>
      </c>
      <c r="AD61" s="205">
        <f>P61</f>
        <v>100</v>
      </c>
      <c r="AE61" s="297"/>
      <c r="AF61" s="298">
        <f t="shared" si="9"/>
        <v>30</v>
      </c>
      <c r="AG61" s="261"/>
      <c r="AH61" s="276">
        <f>S61</f>
        <v>220</v>
      </c>
      <c r="AI61" s="277"/>
    </row>
    <row r="62" spans="1:35" ht="33.75" x14ac:dyDescent="0.25">
      <c r="A62" s="603"/>
      <c r="B62" s="206" t="s">
        <v>4606</v>
      </c>
      <c r="C62" s="206"/>
      <c r="D62" s="206"/>
      <c r="E62" s="283"/>
      <c r="F62" s="284"/>
      <c r="G62" s="275">
        <v>2018</v>
      </c>
      <c r="H62" s="206" t="s">
        <v>4558</v>
      </c>
      <c r="I62" s="283">
        <v>40</v>
      </c>
      <c r="J62" s="283" t="s">
        <v>236</v>
      </c>
      <c r="K62" s="283">
        <v>1</v>
      </c>
      <c r="L62" s="283">
        <v>1</v>
      </c>
      <c r="M62" s="284">
        <v>2</v>
      </c>
      <c r="N62" s="275" t="s">
        <v>4607</v>
      </c>
      <c r="O62" s="206" t="s">
        <v>2843</v>
      </c>
      <c r="P62" s="268">
        <v>100</v>
      </c>
      <c r="Q62" s="210"/>
      <c r="R62" s="206"/>
      <c r="S62" s="206"/>
      <c r="T62" s="206"/>
      <c r="U62" s="206"/>
      <c r="V62" s="206"/>
      <c r="W62" s="268"/>
      <c r="X62" s="210"/>
      <c r="Y62" s="206"/>
      <c r="Z62" s="283"/>
      <c r="AA62" s="268"/>
      <c r="AB62" s="226"/>
      <c r="AC62" s="205">
        <v>1</v>
      </c>
      <c r="AD62" s="205">
        <f>P62</f>
        <v>100</v>
      </c>
      <c r="AE62" s="297"/>
      <c r="AF62" s="298">
        <f t="shared" si="9"/>
        <v>40</v>
      </c>
      <c r="AG62" s="261"/>
      <c r="AH62" s="276">
        <f t="shared" ref="AH62" si="10">S62</f>
        <v>0</v>
      </c>
      <c r="AI62" s="277"/>
    </row>
    <row r="63" spans="1:35" ht="15.75" thickBot="1" x14ac:dyDescent="0.3">
      <c r="A63" s="603"/>
      <c r="B63" s="206"/>
      <c r="C63" s="206"/>
      <c r="D63" s="206"/>
      <c r="E63" s="283"/>
      <c r="F63" s="300"/>
      <c r="G63" s="275"/>
      <c r="H63" s="206"/>
      <c r="I63" s="283"/>
      <c r="J63" s="283"/>
      <c r="K63" s="283"/>
      <c r="L63" s="283"/>
      <c r="M63" s="284"/>
      <c r="N63" s="275"/>
      <c r="O63" s="206"/>
      <c r="P63" s="268"/>
      <c r="Q63" s="210"/>
      <c r="R63" s="206"/>
      <c r="S63" s="206"/>
      <c r="T63" s="206"/>
      <c r="U63" s="206"/>
      <c r="V63" s="206"/>
      <c r="W63" s="274"/>
      <c r="X63" s="210"/>
      <c r="Y63" s="206"/>
      <c r="Z63" s="283"/>
      <c r="AA63" s="268"/>
      <c r="AB63" s="226"/>
      <c r="AC63" s="205"/>
      <c r="AD63" s="205">
        <f>P63</f>
        <v>0</v>
      </c>
      <c r="AE63" s="297"/>
      <c r="AF63" s="298">
        <f t="shared" si="9"/>
        <v>0</v>
      </c>
      <c r="AG63" s="261"/>
      <c r="AH63" s="276"/>
      <c r="AI63" s="277"/>
    </row>
    <row r="64" spans="1:35" ht="15.75" thickBot="1" x14ac:dyDescent="0.3">
      <c r="A64" s="605" t="s">
        <v>4608</v>
      </c>
      <c r="B64" s="606"/>
      <c r="C64" s="606"/>
      <c r="D64" s="606"/>
      <c r="E64" s="606"/>
      <c r="F64" s="625"/>
      <c r="G64" s="606"/>
      <c r="H64" s="606"/>
      <c r="I64" s="606"/>
      <c r="J64" s="606"/>
      <c r="K64" s="606"/>
      <c r="L64" s="606"/>
      <c r="M64" s="606"/>
      <c r="N64" s="606"/>
      <c r="O64" s="606"/>
      <c r="P64" s="606"/>
      <c r="Q64" s="606"/>
      <c r="R64" s="606"/>
      <c r="S64" s="606"/>
      <c r="T64" s="606"/>
      <c r="U64" s="606"/>
      <c r="V64" s="606"/>
      <c r="W64" s="606"/>
      <c r="X64" s="606"/>
      <c r="Y64" s="606"/>
      <c r="Z64" s="606"/>
      <c r="AA64" s="607"/>
      <c r="AB64" s="250"/>
      <c r="AC64" s="202"/>
      <c r="AD64" s="202"/>
      <c r="AE64" s="278"/>
      <c r="AF64" s="279"/>
      <c r="AG64" s="279"/>
      <c r="AH64" s="253"/>
      <c r="AI64" s="254"/>
    </row>
    <row r="65" spans="1:35" ht="45" x14ac:dyDescent="0.25">
      <c r="A65" s="301">
        <v>6</v>
      </c>
      <c r="B65" s="218" t="s">
        <v>4609</v>
      </c>
      <c r="C65" s="218"/>
      <c r="D65" s="218"/>
      <c r="E65" s="218"/>
      <c r="F65" s="220"/>
      <c r="G65" s="302">
        <v>1972</v>
      </c>
      <c r="H65" s="218" t="s">
        <v>4558</v>
      </c>
      <c r="I65" s="218">
        <v>1192</v>
      </c>
      <c r="J65" s="218" t="s">
        <v>243</v>
      </c>
      <c r="K65" s="218">
        <v>25</v>
      </c>
      <c r="L65" s="218">
        <v>2</v>
      </c>
      <c r="M65" s="220">
        <v>27</v>
      </c>
      <c r="N65" s="302" t="s">
        <v>3872</v>
      </c>
      <c r="O65" s="218" t="s">
        <v>2837</v>
      </c>
      <c r="P65" s="220">
        <v>250</v>
      </c>
      <c r="Q65" s="303"/>
      <c r="R65" s="218"/>
      <c r="S65" s="304"/>
      <c r="T65" s="218"/>
      <c r="U65" s="218"/>
      <c r="V65" s="218"/>
      <c r="W65" s="305"/>
      <c r="X65" s="306"/>
      <c r="Y65" s="307"/>
      <c r="Z65" s="307"/>
      <c r="AA65" s="308"/>
      <c r="AB65" s="309"/>
      <c r="AC65" s="207">
        <v>1</v>
      </c>
      <c r="AD65" s="207">
        <f>P65</f>
        <v>250</v>
      </c>
      <c r="AE65" s="310"/>
      <c r="AF65" s="311">
        <f>I65</f>
        <v>1192</v>
      </c>
      <c r="AG65" s="311"/>
      <c r="AH65" s="312"/>
      <c r="AI65" s="313"/>
    </row>
    <row r="66" spans="1:35" ht="34.5" thickBot="1" x14ac:dyDescent="0.3">
      <c r="A66" s="314"/>
      <c r="B66" s="273" t="s">
        <v>4610</v>
      </c>
      <c r="C66" s="273"/>
      <c r="D66" s="273"/>
      <c r="E66" s="273"/>
      <c r="F66" s="274"/>
      <c r="G66" s="315">
        <v>2015</v>
      </c>
      <c r="H66" s="273" t="s">
        <v>4558</v>
      </c>
      <c r="I66" s="273">
        <v>25</v>
      </c>
      <c r="J66" s="273" t="s">
        <v>2325</v>
      </c>
      <c r="K66" s="273">
        <v>1</v>
      </c>
      <c r="L66" s="273"/>
      <c r="M66" s="274">
        <v>1</v>
      </c>
      <c r="N66" s="315" t="s">
        <v>4611</v>
      </c>
      <c r="O66" s="273" t="s">
        <v>2843</v>
      </c>
      <c r="P66" s="274">
        <v>25</v>
      </c>
      <c r="Q66" s="316"/>
      <c r="R66" s="273"/>
      <c r="S66" s="317"/>
      <c r="T66" s="273"/>
      <c r="U66" s="273"/>
      <c r="V66" s="273"/>
      <c r="W66" s="274"/>
      <c r="X66" s="316"/>
      <c r="Y66" s="273"/>
      <c r="Z66" s="273"/>
      <c r="AA66" s="274"/>
      <c r="AB66" s="226"/>
      <c r="AC66" s="207">
        <v>1</v>
      </c>
      <c r="AD66" s="207">
        <f t="shared" si="6"/>
        <v>25</v>
      </c>
      <c r="AE66" s="310"/>
      <c r="AF66" s="311">
        <f>I66</f>
        <v>25</v>
      </c>
      <c r="AG66" s="261"/>
      <c r="AH66" s="312"/>
      <c r="AI66" s="313"/>
    </row>
    <row r="67" spans="1:35" ht="15.75" thickBot="1" x14ac:dyDescent="0.3">
      <c r="A67" s="605" t="s">
        <v>4612</v>
      </c>
      <c r="B67" s="606"/>
      <c r="C67" s="606"/>
      <c r="D67" s="606"/>
      <c r="E67" s="606"/>
      <c r="F67" s="606"/>
      <c r="G67" s="606"/>
      <c r="H67" s="606"/>
      <c r="I67" s="606"/>
      <c r="J67" s="606"/>
      <c r="K67" s="606"/>
      <c r="L67" s="606"/>
      <c r="M67" s="606"/>
      <c r="N67" s="606"/>
      <c r="O67" s="606"/>
      <c r="P67" s="606"/>
      <c r="Q67" s="606"/>
      <c r="R67" s="606"/>
      <c r="S67" s="606"/>
      <c r="T67" s="606"/>
      <c r="U67" s="606"/>
      <c r="V67" s="606"/>
      <c r="W67" s="606"/>
      <c r="X67" s="606"/>
      <c r="Y67" s="606"/>
      <c r="Z67" s="606"/>
      <c r="AA67" s="607"/>
      <c r="AB67" s="250"/>
      <c r="AC67" s="202"/>
      <c r="AD67" s="202"/>
      <c r="AE67" s="278"/>
      <c r="AF67" s="279"/>
      <c r="AG67" s="279"/>
      <c r="AH67" s="253"/>
      <c r="AI67" s="254"/>
    </row>
    <row r="68" spans="1:35" ht="56.25" x14ac:dyDescent="0.25">
      <c r="A68" s="626">
        <v>7</v>
      </c>
      <c r="B68" s="211" t="s">
        <v>4613</v>
      </c>
      <c r="C68" s="211">
        <v>2003</v>
      </c>
      <c r="D68" s="211"/>
      <c r="E68" s="211">
        <v>50</v>
      </c>
      <c r="F68" s="318" t="s">
        <v>1702</v>
      </c>
      <c r="G68" s="257"/>
      <c r="H68" s="211"/>
      <c r="I68" s="211"/>
      <c r="J68" s="319"/>
      <c r="K68" s="211"/>
      <c r="L68" s="211"/>
      <c r="M68" s="212"/>
      <c r="N68" s="257" t="s">
        <v>4614</v>
      </c>
      <c r="O68" s="211" t="s">
        <v>2837</v>
      </c>
      <c r="P68" s="212">
        <v>250</v>
      </c>
      <c r="Q68" s="216" t="s">
        <v>4615</v>
      </c>
      <c r="R68" s="211">
        <v>2000</v>
      </c>
      <c r="S68" s="211">
        <v>364</v>
      </c>
      <c r="T68" s="211" t="s">
        <v>4616</v>
      </c>
      <c r="U68" s="211">
        <v>5</v>
      </c>
      <c r="V68" s="211">
        <v>5</v>
      </c>
      <c r="W68" s="212">
        <v>10</v>
      </c>
      <c r="X68" s="216" t="s">
        <v>4617</v>
      </c>
      <c r="Y68" s="211">
        <v>2000</v>
      </c>
      <c r="Z68" s="211">
        <v>15</v>
      </c>
      <c r="AA68" s="258" t="s">
        <v>58</v>
      </c>
      <c r="AB68" s="226"/>
      <c r="AC68" s="203">
        <v>1</v>
      </c>
      <c r="AD68" s="203">
        <f t="shared" si="6"/>
        <v>250</v>
      </c>
      <c r="AE68" s="259">
        <f>E68</f>
        <v>50</v>
      </c>
      <c r="AF68" s="260"/>
      <c r="AG68" s="261"/>
      <c r="AH68" s="261">
        <f>S68</f>
        <v>364</v>
      </c>
      <c r="AI68" s="262"/>
    </row>
    <row r="69" spans="1:35" ht="45" x14ac:dyDescent="0.25">
      <c r="A69" s="626"/>
      <c r="B69" s="280"/>
      <c r="C69" s="280"/>
      <c r="D69" s="280"/>
      <c r="E69" s="280"/>
      <c r="F69" s="281"/>
      <c r="G69" s="282"/>
      <c r="H69" s="280"/>
      <c r="I69" s="280"/>
      <c r="J69" s="280"/>
      <c r="K69" s="280"/>
      <c r="L69" s="280"/>
      <c r="M69" s="281"/>
      <c r="N69" s="282"/>
      <c r="O69" s="280"/>
      <c r="P69" s="281"/>
      <c r="Q69" s="320" t="s">
        <v>4618</v>
      </c>
      <c r="R69" s="209">
        <v>2000</v>
      </c>
      <c r="S69" s="209">
        <v>196</v>
      </c>
      <c r="T69" s="209" t="s">
        <v>4619</v>
      </c>
      <c r="U69" s="280">
        <v>3</v>
      </c>
      <c r="V69" s="280">
        <v>5</v>
      </c>
      <c r="W69" s="281">
        <v>8</v>
      </c>
      <c r="X69" s="208" t="s">
        <v>4620</v>
      </c>
      <c r="Y69" s="209">
        <v>2000</v>
      </c>
      <c r="Z69" s="209">
        <v>15</v>
      </c>
      <c r="AA69" s="221" t="s">
        <v>58</v>
      </c>
      <c r="AB69" s="226"/>
      <c r="AC69" s="204"/>
      <c r="AD69" s="204"/>
      <c r="AE69" s="294"/>
      <c r="AF69" s="295"/>
      <c r="AG69" s="261"/>
      <c r="AH69" s="261">
        <f>S69</f>
        <v>196</v>
      </c>
      <c r="AI69" s="23"/>
    </row>
    <row r="70" spans="1:35" ht="67.5" x14ac:dyDescent="0.25">
      <c r="A70" s="626"/>
      <c r="B70" s="209"/>
      <c r="C70" s="209"/>
      <c r="D70" s="209"/>
      <c r="E70" s="209"/>
      <c r="F70" s="221"/>
      <c r="G70" s="265"/>
      <c r="H70" s="209"/>
      <c r="I70" s="209"/>
      <c r="J70" s="209"/>
      <c r="K70" s="209"/>
      <c r="L70" s="209"/>
      <c r="M70" s="221"/>
      <c r="N70" s="265"/>
      <c r="O70" s="209"/>
      <c r="P70" s="221"/>
      <c r="Q70" s="208" t="s">
        <v>4621</v>
      </c>
      <c r="R70" s="209">
        <v>2000</v>
      </c>
      <c r="S70" s="209">
        <v>1737</v>
      </c>
      <c r="T70" s="209" t="s">
        <v>4622</v>
      </c>
      <c r="U70" s="209">
        <v>23</v>
      </c>
      <c r="V70" s="209">
        <v>22</v>
      </c>
      <c r="W70" s="221">
        <v>45</v>
      </c>
      <c r="X70" s="208" t="s">
        <v>4623</v>
      </c>
      <c r="Y70" s="209">
        <v>2000</v>
      </c>
      <c r="Z70" s="209">
        <v>15</v>
      </c>
      <c r="AA70" s="221" t="s">
        <v>58</v>
      </c>
      <c r="AB70" s="226"/>
      <c r="AC70" s="204"/>
      <c r="AD70" s="204"/>
      <c r="AE70" s="294"/>
      <c r="AF70" s="295"/>
      <c r="AG70" s="261"/>
      <c r="AH70" s="261">
        <f>S70</f>
        <v>1737</v>
      </c>
      <c r="AI70" s="23"/>
    </row>
    <row r="71" spans="1:35" ht="45" x14ac:dyDescent="0.25">
      <c r="A71" s="626"/>
      <c r="B71" s="209"/>
      <c r="C71" s="209"/>
      <c r="D71" s="209"/>
      <c r="E71" s="209"/>
      <c r="F71" s="221"/>
      <c r="G71" s="265"/>
      <c r="H71" s="209"/>
      <c r="I71" s="209"/>
      <c r="J71" s="209"/>
      <c r="K71" s="209"/>
      <c r="L71" s="209"/>
      <c r="M71" s="221"/>
      <c r="N71" s="265"/>
      <c r="O71" s="209"/>
      <c r="P71" s="221"/>
      <c r="Q71" s="208" t="s">
        <v>4624</v>
      </c>
      <c r="R71" s="209">
        <v>2000</v>
      </c>
      <c r="S71" s="209">
        <v>380</v>
      </c>
      <c r="T71" s="209" t="s">
        <v>4625</v>
      </c>
      <c r="U71" s="209">
        <v>5</v>
      </c>
      <c r="V71" s="209" t="s">
        <v>4502</v>
      </c>
      <c r="W71" s="221">
        <v>5</v>
      </c>
      <c r="X71" s="208" t="s">
        <v>4626</v>
      </c>
      <c r="Y71" s="209">
        <v>2000</v>
      </c>
      <c r="Z71" s="209">
        <v>15</v>
      </c>
      <c r="AA71" s="221" t="s">
        <v>58</v>
      </c>
      <c r="AB71" s="226"/>
      <c r="AC71" s="204"/>
      <c r="AD71" s="204"/>
      <c r="AE71" s="294"/>
      <c r="AF71" s="295"/>
      <c r="AG71" s="261"/>
      <c r="AH71" s="261">
        <f>S71</f>
        <v>380</v>
      </c>
      <c r="AI71" s="23"/>
    </row>
    <row r="72" spans="1:35" ht="23.25" thickBot="1" x14ac:dyDescent="0.3">
      <c r="A72" s="627"/>
      <c r="B72" s="206"/>
      <c r="C72" s="206"/>
      <c r="D72" s="206"/>
      <c r="E72" s="206"/>
      <c r="F72" s="274"/>
      <c r="G72" s="275"/>
      <c r="H72" s="206"/>
      <c r="I72" s="206"/>
      <c r="J72" s="206"/>
      <c r="K72" s="206"/>
      <c r="L72" s="206"/>
      <c r="M72" s="274"/>
      <c r="N72" s="275"/>
      <c r="O72" s="206"/>
      <c r="P72" s="274"/>
      <c r="Q72" s="210" t="s">
        <v>4497</v>
      </c>
      <c r="R72" s="206"/>
      <c r="S72" s="206">
        <v>1035</v>
      </c>
      <c r="T72" s="206" t="s">
        <v>4627</v>
      </c>
      <c r="U72" s="206"/>
      <c r="V72" s="206"/>
      <c r="W72" s="274"/>
      <c r="X72" s="210" t="s">
        <v>4497</v>
      </c>
      <c r="Y72" s="206"/>
      <c r="Z72" s="206">
        <v>226</v>
      </c>
      <c r="AA72" s="268" t="s">
        <v>4628</v>
      </c>
      <c r="AB72" s="226"/>
      <c r="AC72" s="205"/>
      <c r="AD72" s="205"/>
      <c r="AE72" s="297"/>
      <c r="AF72" s="298"/>
      <c r="AG72" s="261"/>
      <c r="AH72" s="276"/>
      <c r="AI72" s="277">
        <v>1261</v>
      </c>
    </row>
    <row r="73" spans="1:35" ht="15.75" thickBot="1" x14ac:dyDescent="0.3">
      <c r="A73" s="605" t="s">
        <v>4629</v>
      </c>
      <c r="B73" s="606"/>
      <c r="C73" s="606"/>
      <c r="D73" s="606"/>
      <c r="E73" s="606"/>
      <c r="F73" s="606"/>
      <c r="G73" s="606"/>
      <c r="H73" s="606"/>
      <c r="I73" s="606"/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606"/>
      <c r="W73" s="606"/>
      <c r="X73" s="606"/>
      <c r="Y73" s="606"/>
      <c r="Z73" s="606"/>
      <c r="AA73" s="607"/>
      <c r="AB73" s="250"/>
      <c r="AC73" s="202"/>
      <c r="AD73" s="202"/>
      <c r="AE73" s="278"/>
      <c r="AF73" s="279"/>
      <c r="AG73" s="279"/>
      <c r="AH73" s="253"/>
      <c r="AI73" s="254"/>
    </row>
    <row r="74" spans="1:35" ht="56.25" x14ac:dyDescent="0.25">
      <c r="A74" s="321">
        <v>8</v>
      </c>
      <c r="B74" s="211" t="s">
        <v>4630</v>
      </c>
      <c r="C74" s="289"/>
      <c r="D74" s="289"/>
      <c r="E74" s="211"/>
      <c r="F74" s="212"/>
      <c r="G74" s="288">
        <v>2016</v>
      </c>
      <c r="H74" s="289"/>
      <c r="I74" s="211">
        <v>15</v>
      </c>
      <c r="J74" s="299" t="s">
        <v>1225</v>
      </c>
      <c r="K74" s="289" t="s">
        <v>4502</v>
      </c>
      <c r="L74" s="289" t="s">
        <v>4502</v>
      </c>
      <c r="M74" s="290" t="s">
        <v>4502</v>
      </c>
      <c r="N74" s="257" t="s">
        <v>4631</v>
      </c>
      <c r="O74" s="211" t="s">
        <v>2837</v>
      </c>
      <c r="P74" s="212">
        <v>250</v>
      </c>
      <c r="Q74" s="216" t="s">
        <v>4632</v>
      </c>
      <c r="R74" s="211">
        <v>1973</v>
      </c>
      <c r="S74" s="211">
        <v>1274</v>
      </c>
      <c r="T74" s="299" t="s">
        <v>4633</v>
      </c>
      <c r="U74" s="211">
        <v>27</v>
      </c>
      <c r="V74" s="211">
        <v>10</v>
      </c>
      <c r="W74" s="212">
        <v>37</v>
      </c>
      <c r="X74" s="216"/>
      <c r="Y74" s="211"/>
      <c r="Z74" s="211"/>
      <c r="AA74" s="258"/>
      <c r="AB74" s="226"/>
      <c r="AC74" s="203">
        <v>1</v>
      </c>
      <c r="AD74" s="203">
        <f t="shared" si="6"/>
        <v>250</v>
      </c>
      <c r="AE74" s="259"/>
      <c r="AF74" s="260">
        <f>I74</f>
        <v>15</v>
      </c>
      <c r="AG74" s="261"/>
      <c r="AH74" s="261">
        <f>S74</f>
        <v>1274</v>
      </c>
      <c r="AI74" s="262"/>
    </row>
    <row r="75" spans="1:35" ht="22.5" x14ac:dyDescent="0.25">
      <c r="A75" s="322"/>
      <c r="B75" s="209"/>
      <c r="C75" s="209"/>
      <c r="D75" s="209"/>
      <c r="E75" s="209"/>
      <c r="F75" s="221"/>
      <c r="G75" s="265"/>
      <c r="H75" s="209"/>
      <c r="I75" s="209"/>
      <c r="J75" s="209"/>
      <c r="K75" s="209"/>
      <c r="L75" s="209"/>
      <c r="M75" s="221"/>
      <c r="N75" s="265"/>
      <c r="O75" s="209"/>
      <c r="P75" s="221"/>
      <c r="Q75" s="208" t="s">
        <v>4634</v>
      </c>
      <c r="R75" s="209">
        <v>1973</v>
      </c>
      <c r="S75" s="209">
        <v>107</v>
      </c>
      <c r="T75" s="209" t="s">
        <v>4635</v>
      </c>
      <c r="U75" s="209">
        <v>4</v>
      </c>
      <c r="V75" s="209" t="s">
        <v>4571</v>
      </c>
      <c r="W75" s="221">
        <v>4</v>
      </c>
      <c r="X75" s="208"/>
      <c r="Y75" s="209"/>
      <c r="Z75" s="209"/>
      <c r="AA75" s="221"/>
      <c r="AB75" s="226"/>
      <c r="AC75" s="204"/>
      <c r="AD75" s="204"/>
      <c r="AE75" s="294"/>
      <c r="AF75" s="295"/>
      <c r="AG75" s="261"/>
      <c r="AH75" s="261">
        <f>S75</f>
        <v>107</v>
      </c>
      <c r="AI75" s="23"/>
    </row>
    <row r="76" spans="1:35" ht="101.25" x14ac:dyDescent="0.25">
      <c r="A76" s="322"/>
      <c r="B76" s="209"/>
      <c r="C76" s="209"/>
      <c r="D76" s="209"/>
      <c r="E76" s="209"/>
      <c r="F76" s="221"/>
      <c r="G76" s="265"/>
      <c r="H76" s="209"/>
      <c r="I76" s="209"/>
      <c r="J76" s="209"/>
      <c r="K76" s="209"/>
      <c r="L76" s="209"/>
      <c r="M76" s="221"/>
      <c r="N76" s="265"/>
      <c r="O76" s="209"/>
      <c r="P76" s="221"/>
      <c r="Q76" s="208" t="s">
        <v>4636</v>
      </c>
      <c r="R76" s="209">
        <v>1973</v>
      </c>
      <c r="S76" s="209">
        <v>2067</v>
      </c>
      <c r="T76" s="209" t="s">
        <v>4637</v>
      </c>
      <c r="U76" s="209">
        <v>14</v>
      </c>
      <c r="V76" s="209">
        <v>53</v>
      </c>
      <c r="W76" s="221">
        <v>67</v>
      </c>
      <c r="X76" s="208"/>
      <c r="Y76" s="209"/>
      <c r="Z76" s="209"/>
      <c r="AA76" s="221"/>
      <c r="AB76" s="226"/>
      <c r="AC76" s="204"/>
      <c r="AD76" s="204"/>
      <c r="AE76" s="294"/>
      <c r="AF76" s="295"/>
      <c r="AG76" s="261"/>
      <c r="AH76" s="261">
        <f>S76</f>
        <v>2067</v>
      </c>
      <c r="AI76" s="23"/>
    </row>
    <row r="77" spans="1:35" ht="22.5" x14ac:dyDescent="0.25">
      <c r="A77" s="322"/>
      <c r="B77" s="209"/>
      <c r="C77" s="209"/>
      <c r="D77" s="209"/>
      <c r="E77" s="209"/>
      <c r="F77" s="221"/>
      <c r="G77" s="265"/>
      <c r="H77" s="209"/>
      <c r="I77" s="209"/>
      <c r="J77" s="209"/>
      <c r="K77" s="209"/>
      <c r="L77" s="209"/>
      <c r="M77" s="221"/>
      <c r="N77" s="265"/>
      <c r="O77" s="209"/>
      <c r="P77" s="221"/>
      <c r="Q77" s="208" t="s">
        <v>4497</v>
      </c>
      <c r="R77" s="209"/>
      <c r="S77" s="209">
        <v>1535</v>
      </c>
      <c r="T77" s="209" t="s">
        <v>4638</v>
      </c>
      <c r="U77" s="209"/>
      <c r="V77" s="209"/>
      <c r="W77" s="221"/>
      <c r="X77" s="208" t="s">
        <v>4497</v>
      </c>
      <c r="Y77" s="209"/>
      <c r="Z77" s="209">
        <v>30</v>
      </c>
      <c r="AA77" s="221" t="s">
        <v>4628</v>
      </c>
      <c r="AB77" s="226"/>
      <c r="AC77" s="204"/>
      <c r="AD77" s="204"/>
      <c r="AE77" s="294"/>
      <c r="AF77" s="295"/>
      <c r="AG77" s="261"/>
      <c r="AH77" s="261"/>
      <c r="AI77" s="23"/>
    </row>
    <row r="78" spans="1:35" ht="45" x14ac:dyDescent="0.25">
      <c r="A78" s="322"/>
      <c r="B78" s="209"/>
      <c r="C78" s="209"/>
      <c r="D78" s="209"/>
      <c r="E78" s="209"/>
      <c r="F78" s="221"/>
      <c r="G78" s="265"/>
      <c r="H78" s="209"/>
      <c r="I78" s="209"/>
      <c r="J78" s="209"/>
      <c r="K78" s="209"/>
      <c r="L78" s="209"/>
      <c r="M78" s="221"/>
      <c r="N78" s="265"/>
      <c r="O78" s="209"/>
      <c r="P78" s="221"/>
      <c r="Q78" s="208" t="s">
        <v>4639</v>
      </c>
      <c r="R78" s="209">
        <v>1989</v>
      </c>
      <c r="S78" s="209">
        <v>690</v>
      </c>
      <c r="T78" s="209" t="s">
        <v>4640</v>
      </c>
      <c r="U78" s="209">
        <v>21</v>
      </c>
      <c r="V78" s="209">
        <v>2</v>
      </c>
      <c r="W78" s="221">
        <v>23</v>
      </c>
      <c r="X78" s="208" t="s">
        <v>4641</v>
      </c>
      <c r="Y78" s="209">
        <v>2016</v>
      </c>
      <c r="Z78" s="209">
        <v>20</v>
      </c>
      <c r="AA78" s="221" t="s">
        <v>633</v>
      </c>
      <c r="AB78" s="226"/>
      <c r="AC78" s="204"/>
      <c r="AD78" s="204"/>
      <c r="AE78" s="294"/>
      <c r="AF78" s="295"/>
      <c r="AG78" s="261"/>
      <c r="AH78" s="261">
        <f>S78</f>
        <v>690</v>
      </c>
      <c r="AI78" s="23"/>
    </row>
    <row r="79" spans="1:35" ht="23.25" thickBot="1" x14ac:dyDescent="0.3">
      <c r="A79" s="323"/>
      <c r="B79" s="206"/>
      <c r="C79" s="206"/>
      <c r="D79" s="206"/>
      <c r="E79" s="206"/>
      <c r="F79" s="274"/>
      <c r="G79" s="275"/>
      <c r="H79" s="206"/>
      <c r="I79" s="206"/>
      <c r="J79" s="206"/>
      <c r="K79" s="206"/>
      <c r="L79" s="206"/>
      <c r="M79" s="274"/>
      <c r="N79" s="275"/>
      <c r="O79" s="206"/>
      <c r="P79" s="274"/>
      <c r="Q79" s="210" t="s">
        <v>4497</v>
      </c>
      <c r="R79" s="206">
        <v>1985</v>
      </c>
      <c r="S79" s="206">
        <v>380</v>
      </c>
      <c r="T79" s="206" t="s">
        <v>4642</v>
      </c>
      <c r="U79" s="206"/>
      <c r="V79" s="206"/>
      <c r="W79" s="274"/>
      <c r="X79" s="210"/>
      <c r="Y79" s="206"/>
      <c r="Z79" s="206"/>
      <c r="AA79" s="268"/>
      <c r="AB79" s="226"/>
      <c r="AC79" s="205"/>
      <c r="AD79" s="205"/>
      <c r="AE79" s="297"/>
      <c r="AF79" s="298"/>
      <c r="AG79" s="261"/>
      <c r="AH79" s="276"/>
      <c r="AI79" s="277">
        <v>380</v>
      </c>
    </row>
    <row r="80" spans="1:35" ht="33.75" x14ac:dyDescent="0.25">
      <c r="A80" s="322"/>
      <c r="B80" s="209" t="s">
        <v>4643</v>
      </c>
      <c r="C80" s="209"/>
      <c r="D80" s="209"/>
      <c r="E80" s="209"/>
      <c r="F80" s="221"/>
      <c r="G80" s="265">
        <v>2015</v>
      </c>
      <c r="H80" s="209"/>
      <c r="I80" s="209">
        <v>343</v>
      </c>
      <c r="J80" s="209" t="s">
        <v>236</v>
      </c>
      <c r="K80" s="209"/>
      <c r="L80" s="209">
        <v>13</v>
      </c>
      <c r="M80" s="221">
        <v>13</v>
      </c>
      <c r="N80" s="265" t="s">
        <v>4644</v>
      </c>
      <c r="O80" s="209" t="s">
        <v>2843</v>
      </c>
      <c r="P80" s="221">
        <v>100</v>
      </c>
      <c r="Q80" s="208"/>
      <c r="R80" s="209"/>
      <c r="S80" s="209"/>
      <c r="T80" s="209"/>
      <c r="U80" s="209"/>
      <c r="V80" s="209"/>
      <c r="W80" s="221"/>
      <c r="X80" s="208"/>
      <c r="Y80" s="209"/>
      <c r="Z80" s="209"/>
      <c r="AA80" s="221"/>
      <c r="AB80" s="226"/>
      <c r="AC80" s="204">
        <v>1</v>
      </c>
      <c r="AD80" s="204">
        <f>P80</f>
        <v>100</v>
      </c>
      <c r="AE80" s="294"/>
      <c r="AF80" s="295">
        <f>I80</f>
        <v>343</v>
      </c>
      <c r="AG80" s="261"/>
      <c r="AH80" s="261">
        <f>S80</f>
        <v>0</v>
      </c>
      <c r="AI80" s="23"/>
    </row>
    <row r="81" spans="1:35" ht="15.75" thickBot="1" x14ac:dyDescent="0.3">
      <c r="A81" s="322"/>
      <c r="B81" s="209"/>
      <c r="C81" s="209"/>
      <c r="D81" s="209"/>
      <c r="E81" s="209"/>
      <c r="F81" s="221"/>
      <c r="G81" s="265"/>
      <c r="H81" s="209"/>
      <c r="I81" s="209"/>
      <c r="J81" s="209"/>
      <c r="K81" s="209"/>
      <c r="L81" s="209"/>
      <c r="M81" s="221"/>
      <c r="N81" s="265"/>
      <c r="O81" s="209"/>
      <c r="P81" s="221"/>
      <c r="Q81" s="208"/>
      <c r="R81" s="209"/>
      <c r="S81" s="209"/>
      <c r="T81" s="209"/>
      <c r="U81" s="209"/>
      <c r="V81" s="209"/>
      <c r="W81" s="221"/>
      <c r="X81" s="208"/>
      <c r="Y81" s="209"/>
      <c r="Z81" s="209"/>
      <c r="AA81" s="221"/>
      <c r="AB81" s="226"/>
      <c r="AC81" s="204"/>
      <c r="AD81" s="204"/>
      <c r="AE81" s="294"/>
      <c r="AF81" s="295"/>
      <c r="AG81" s="261"/>
      <c r="AH81" s="261">
        <f>S81</f>
        <v>0</v>
      </c>
      <c r="AI81" s="23"/>
    </row>
    <row r="82" spans="1:35" ht="15.75" thickBot="1" x14ac:dyDescent="0.3">
      <c r="A82" s="605" t="s">
        <v>4645</v>
      </c>
      <c r="B82" s="606"/>
      <c r="C82" s="606"/>
      <c r="D82" s="606"/>
      <c r="E82" s="606"/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606"/>
      <c r="U82" s="606"/>
      <c r="V82" s="606"/>
      <c r="W82" s="606"/>
      <c r="X82" s="606"/>
      <c r="Y82" s="606"/>
      <c r="Z82" s="606"/>
      <c r="AA82" s="607"/>
      <c r="AB82" s="250"/>
      <c r="AC82" s="202"/>
      <c r="AD82" s="202"/>
      <c r="AE82" s="278"/>
      <c r="AF82" s="279"/>
      <c r="AG82" s="279"/>
      <c r="AH82" s="279"/>
      <c r="AI82" s="254"/>
    </row>
    <row r="83" spans="1:35" ht="45" x14ac:dyDescent="0.25">
      <c r="A83" s="321">
        <v>9</v>
      </c>
      <c r="B83" s="211" t="s">
        <v>4646</v>
      </c>
      <c r="C83" s="211">
        <v>1994</v>
      </c>
      <c r="D83" s="211"/>
      <c r="E83" s="211">
        <v>133</v>
      </c>
      <c r="F83" s="212" t="s">
        <v>555</v>
      </c>
      <c r="G83" s="257"/>
      <c r="H83" s="211"/>
      <c r="I83" s="211"/>
      <c r="J83" s="211"/>
      <c r="K83" s="211"/>
      <c r="L83" s="211"/>
      <c r="M83" s="212"/>
      <c r="N83" s="257"/>
      <c r="O83" s="211"/>
      <c r="P83" s="212"/>
      <c r="Q83" s="216"/>
      <c r="R83" s="211"/>
      <c r="S83" s="209"/>
      <c r="T83" s="211"/>
      <c r="U83" s="211"/>
      <c r="V83" s="211"/>
      <c r="W83" s="212"/>
      <c r="X83" s="208"/>
      <c r="Y83" s="209"/>
      <c r="Z83" s="324"/>
      <c r="AA83" s="221"/>
      <c r="AB83" s="226"/>
      <c r="AC83" s="203"/>
      <c r="AD83" s="203"/>
      <c r="AE83" s="259">
        <f>E83</f>
        <v>133</v>
      </c>
      <c r="AF83" s="260">
        <f>I83</f>
        <v>0</v>
      </c>
      <c r="AG83" s="261">
        <f t="shared" ref="AG83:AG90" si="11">Z83</f>
        <v>0</v>
      </c>
      <c r="AH83" s="261"/>
      <c r="AI83" s="262"/>
    </row>
    <row r="84" spans="1:35" ht="33.75" x14ac:dyDescent="0.25">
      <c r="A84" s="322"/>
      <c r="B84" s="209" t="s">
        <v>4647</v>
      </c>
      <c r="C84" s="209"/>
      <c r="D84" s="209"/>
      <c r="E84" s="209"/>
      <c r="F84" s="221"/>
      <c r="G84" s="265">
        <v>1998</v>
      </c>
      <c r="H84" s="209" t="s">
        <v>4648</v>
      </c>
      <c r="I84" s="209">
        <v>1090</v>
      </c>
      <c r="J84" s="209" t="s">
        <v>2977</v>
      </c>
      <c r="K84" s="209">
        <v>20</v>
      </c>
      <c r="L84" s="209" t="s">
        <v>4502</v>
      </c>
      <c r="M84" s="221">
        <v>20</v>
      </c>
      <c r="N84" s="265"/>
      <c r="O84" s="209"/>
      <c r="P84" s="221"/>
      <c r="Q84" s="208"/>
      <c r="R84" s="209"/>
      <c r="S84" s="209"/>
      <c r="T84" s="209"/>
      <c r="U84" s="209"/>
      <c r="V84" s="209"/>
      <c r="W84" s="221"/>
      <c r="X84" s="208"/>
      <c r="Y84" s="209"/>
      <c r="Z84" s="324"/>
      <c r="AA84" s="325"/>
      <c r="AB84" s="226"/>
      <c r="AC84" s="204"/>
      <c r="AD84" s="204"/>
      <c r="AE84" s="294"/>
      <c r="AF84" s="295">
        <f>I84</f>
        <v>1090</v>
      </c>
      <c r="AG84" s="261">
        <f t="shared" si="11"/>
        <v>0</v>
      </c>
      <c r="AH84" s="261"/>
      <c r="AI84" s="23"/>
    </row>
    <row r="85" spans="1:35" ht="56.25" x14ac:dyDescent="0.25">
      <c r="A85" s="326"/>
      <c r="B85" s="209" t="s">
        <v>4649</v>
      </c>
      <c r="C85" s="209"/>
      <c r="D85" s="209"/>
      <c r="E85" s="209"/>
      <c r="F85" s="221"/>
      <c r="G85" s="265">
        <v>1994</v>
      </c>
      <c r="H85" s="209"/>
      <c r="I85" s="209">
        <v>66</v>
      </c>
      <c r="J85" s="209" t="s">
        <v>4650</v>
      </c>
      <c r="K85" s="209">
        <v>2</v>
      </c>
      <c r="L85" s="209" t="s">
        <v>4502</v>
      </c>
      <c r="M85" s="221">
        <v>2</v>
      </c>
      <c r="N85" s="265" t="s">
        <v>2362</v>
      </c>
      <c r="O85" s="209" t="s">
        <v>2837</v>
      </c>
      <c r="P85" s="221">
        <v>250</v>
      </c>
      <c r="Q85" s="208"/>
      <c r="R85" s="209"/>
      <c r="S85" s="209"/>
      <c r="T85" s="209"/>
      <c r="U85" s="209"/>
      <c r="V85" s="209"/>
      <c r="W85" s="221"/>
      <c r="X85" s="208"/>
      <c r="Y85" s="209"/>
      <c r="Z85" s="324"/>
      <c r="AA85" s="221"/>
      <c r="AB85" s="226"/>
      <c r="AC85" s="204">
        <v>1</v>
      </c>
      <c r="AD85" s="204">
        <f t="shared" si="6"/>
        <v>250</v>
      </c>
      <c r="AE85" s="294"/>
      <c r="AF85" s="295">
        <f t="shared" ref="AF85" si="12">I85</f>
        <v>66</v>
      </c>
      <c r="AG85" s="261">
        <f t="shared" si="11"/>
        <v>0</v>
      </c>
      <c r="AH85" s="261"/>
      <c r="AI85" s="23"/>
    </row>
    <row r="86" spans="1:35" ht="45" x14ac:dyDescent="0.25">
      <c r="A86" s="322"/>
      <c r="B86" s="209" t="s">
        <v>4651</v>
      </c>
      <c r="C86" s="209">
        <v>2004</v>
      </c>
      <c r="D86" s="209"/>
      <c r="E86" s="209">
        <v>16</v>
      </c>
      <c r="F86" s="221" t="s">
        <v>555</v>
      </c>
      <c r="G86" s="265"/>
      <c r="H86" s="209"/>
      <c r="I86" s="209"/>
      <c r="J86" s="209"/>
      <c r="K86" s="209"/>
      <c r="L86" s="209"/>
      <c r="M86" s="221"/>
      <c r="N86" s="265" t="s">
        <v>1923</v>
      </c>
      <c r="O86" s="209" t="s">
        <v>2895</v>
      </c>
      <c r="P86" s="221">
        <v>630</v>
      </c>
      <c r="Q86" s="208"/>
      <c r="R86" s="209"/>
      <c r="S86" s="209"/>
      <c r="T86" s="209"/>
      <c r="U86" s="209"/>
      <c r="V86" s="209"/>
      <c r="W86" s="221"/>
      <c r="X86" s="208" t="s">
        <v>4652</v>
      </c>
      <c r="Y86" s="209">
        <v>2007</v>
      </c>
      <c r="Z86" s="324">
        <v>170</v>
      </c>
      <c r="AA86" s="325" t="s">
        <v>3712</v>
      </c>
      <c r="AB86" s="226"/>
      <c r="AC86" s="204">
        <v>1</v>
      </c>
      <c r="AD86" s="204">
        <f t="shared" si="6"/>
        <v>630</v>
      </c>
      <c r="AE86" s="294">
        <f t="shared" ref="AE86:AE100" si="13">E86</f>
        <v>16</v>
      </c>
      <c r="AF86" s="295"/>
      <c r="AG86" s="261">
        <f t="shared" si="11"/>
        <v>170</v>
      </c>
      <c r="AH86" s="261"/>
      <c r="AI86" s="23"/>
    </row>
    <row r="87" spans="1:35" ht="22.5" x14ac:dyDescent="0.25">
      <c r="A87" s="322"/>
      <c r="B87" s="209"/>
      <c r="C87" s="209"/>
      <c r="D87" s="209"/>
      <c r="E87" s="209"/>
      <c r="F87" s="221"/>
      <c r="G87" s="265"/>
      <c r="H87" s="209"/>
      <c r="I87" s="209"/>
      <c r="J87" s="209"/>
      <c r="K87" s="209"/>
      <c r="L87" s="209"/>
      <c r="M87" s="221"/>
      <c r="N87" s="265"/>
      <c r="O87" s="209"/>
      <c r="P87" s="221">
        <v>630</v>
      </c>
      <c r="Q87" s="208"/>
      <c r="R87" s="209"/>
      <c r="S87" s="209"/>
      <c r="T87" s="209"/>
      <c r="U87" s="209"/>
      <c r="V87" s="209"/>
      <c r="W87" s="221"/>
      <c r="X87" s="208" t="s">
        <v>4653</v>
      </c>
      <c r="Y87" s="209">
        <v>2007</v>
      </c>
      <c r="Z87" s="324">
        <v>25</v>
      </c>
      <c r="AA87" s="325" t="s">
        <v>2030</v>
      </c>
      <c r="AB87" s="327"/>
      <c r="AC87" s="204"/>
      <c r="AD87" s="204">
        <f t="shared" si="6"/>
        <v>630</v>
      </c>
      <c r="AE87" s="294"/>
      <c r="AF87" s="295"/>
      <c r="AG87" s="261">
        <f t="shared" si="11"/>
        <v>25</v>
      </c>
      <c r="AH87" s="261"/>
      <c r="AI87" s="23"/>
    </row>
    <row r="88" spans="1:35" ht="56.25" x14ac:dyDescent="0.25">
      <c r="A88" s="322"/>
      <c r="B88" s="209"/>
      <c r="C88" s="209"/>
      <c r="D88" s="209"/>
      <c r="E88" s="209"/>
      <c r="F88" s="221"/>
      <c r="G88" s="265"/>
      <c r="H88" s="209"/>
      <c r="I88" s="209"/>
      <c r="J88" s="209"/>
      <c r="K88" s="209"/>
      <c r="L88" s="209"/>
      <c r="M88" s="221"/>
      <c r="N88" s="265"/>
      <c r="O88" s="209"/>
      <c r="P88" s="221"/>
      <c r="Q88" s="208"/>
      <c r="R88" s="209"/>
      <c r="S88" s="209"/>
      <c r="T88" s="209"/>
      <c r="U88" s="209"/>
      <c r="V88" s="209"/>
      <c r="W88" s="221"/>
      <c r="X88" s="208" t="s">
        <v>4654</v>
      </c>
      <c r="Y88" s="209">
        <v>1990</v>
      </c>
      <c r="Z88" s="324">
        <v>280</v>
      </c>
      <c r="AA88" s="221" t="s">
        <v>4655</v>
      </c>
      <c r="AB88" s="327"/>
      <c r="AC88" s="204"/>
      <c r="AD88" s="204"/>
      <c r="AE88" s="294"/>
      <c r="AF88" s="295"/>
      <c r="AG88" s="261">
        <f>Z88</f>
        <v>280</v>
      </c>
      <c r="AH88" s="261"/>
      <c r="AI88" s="23"/>
    </row>
    <row r="89" spans="1:35" ht="22.5" x14ac:dyDescent="0.25">
      <c r="A89" s="322"/>
      <c r="B89" s="209"/>
      <c r="C89" s="209"/>
      <c r="D89" s="209"/>
      <c r="E89" s="209"/>
      <c r="F89" s="221"/>
      <c r="G89" s="265"/>
      <c r="H89" s="209"/>
      <c r="I89" s="209"/>
      <c r="J89" s="209"/>
      <c r="K89" s="209"/>
      <c r="L89" s="209"/>
      <c r="M89" s="221"/>
      <c r="N89" s="265"/>
      <c r="O89" s="209"/>
      <c r="P89" s="221"/>
      <c r="Q89" s="208"/>
      <c r="R89" s="209"/>
      <c r="S89" s="209"/>
      <c r="T89" s="209"/>
      <c r="U89" s="209"/>
      <c r="V89" s="209"/>
      <c r="W89" s="221"/>
      <c r="X89" s="208" t="s">
        <v>4656</v>
      </c>
      <c r="Y89" s="209">
        <v>1990</v>
      </c>
      <c r="Z89" s="209">
        <v>200</v>
      </c>
      <c r="AA89" s="221" t="s">
        <v>2921</v>
      </c>
      <c r="AB89" s="327"/>
      <c r="AC89" s="204"/>
      <c r="AD89" s="204"/>
      <c r="AE89" s="294"/>
      <c r="AF89" s="295"/>
      <c r="AG89" s="261">
        <f t="shared" si="11"/>
        <v>200</v>
      </c>
      <c r="AH89" s="261"/>
      <c r="AI89" s="23"/>
    </row>
    <row r="90" spans="1:35" ht="45" x14ac:dyDescent="0.25">
      <c r="A90" s="322"/>
      <c r="B90" s="209"/>
      <c r="C90" s="209"/>
      <c r="D90" s="209"/>
      <c r="E90" s="209"/>
      <c r="F90" s="221"/>
      <c r="G90" s="265"/>
      <c r="H90" s="209"/>
      <c r="I90" s="209"/>
      <c r="J90" s="209"/>
      <c r="K90" s="209"/>
      <c r="L90" s="209"/>
      <c r="M90" s="221"/>
      <c r="N90" s="265"/>
      <c r="O90" s="209"/>
      <c r="P90" s="221"/>
      <c r="Q90" s="208"/>
      <c r="R90" s="209"/>
      <c r="S90" s="209"/>
      <c r="T90" s="209"/>
      <c r="U90" s="209"/>
      <c r="V90" s="209"/>
      <c r="W90" s="221"/>
      <c r="X90" s="208" t="s">
        <v>4657</v>
      </c>
      <c r="Y90" s="209">
        <v>1990</v>
      </c>
      <c r="Z90" s="209">
        <v>100</v>
      </c>
      <c r="AA90" s="221" t="s">
        <v>397</v>
      </c>
      <c r="AB90" s="226"/>
      <c r="AC90" s="204"/>
      <c r="AD90" s="204"/>
      <c r="AE90" s="294"/>
      <c r="AF90" s="295"/>
      <c r="AG90" s="261">
        <f t="shared" si="11"/>
        <v>100</v>
      </c>
      <c r="AH90" s="261"/>
      <c r="AI90" s="23"/>
    </row>
    <row r="91" spans="1:35" ht="45" x14ac:dyDescent="0.25">
      <c r="A91" s="322"/>
      <c r="B91" s="209"/>
      <c r="C91" s="209"/>
      <c r="D91" s="209"/>
      <c r="E91" s="209"/>
      <c r="F91" s="221"/>
      <c r="G91" s="265"/>
      <c r="H91" s="209"/>
      <c r="I91" s="209"/>
      <c r="J91" s="209"/>
      <c r="K91" s="209"/>
      <c r="L91" s="209"/>
      <c r="M91" s="221"/>
      <c r="N91" s="265"/>
      <c r="O91" s="209"/>
      <c r="P91" s="221"/>
      <c r="Q91" s="208"/>
      <c r="R91" s="209"/>
      <c r="S91" s="209"/>
      <c r="T91" s="209"/>
      <c r="U91" s="209"/>
      <c r="V91" s="209"/>
      <c r="W91" s="221"/>
      <c r="X91" s="208" t="s">
        <v>4658</v>
      </c>
      <c r="Y91" s="209">
        <v>2007</v>
      </c>
      <c r="Z91" s="209" t="s">
        <v>4659</v>
      </c>
      <c r="AA91" s="328" t="s">
        <v>4660</v>
      </c>
      <c r="AB91" s="226"/>
      <c r="AC91" s="204"/>
      <c r="AD91" s="204"/>
      <c r="AE91" s="294"/>
      <c r="AF91" s="295"/>
      <c r="AG91" s="261">
        <v>300</v>
      </c>
      <c r="AH91" s="261"/>
      <c r="AI91" s="23"/>
    </row>
    <row r="92" spans="1:35" ht="22.5" x14ac:dyDescent="0.25">
      <c r="A92" s="322"/>
      <c r="B92" s="209"/>
      <c r="C92" s="209"/>
      <c r="D92" s="209"/>
      <c r="E92" s="209"/>
      <c r="F92" s="221"/>
      <c r="G92" s="265"/>
      <c r="H92" s="209"/>
      <c r="I92" s="209"/>
      <c r="J92" s="209"/>
      <c r="K92" s="209"/>
      <c r="L92" s="209"/>
      <c r="M92" s="221"/>
      <c r="N92" s="265"/>
      <c r="O92" s="209"/>
      <c r="P92" s="221"/>
      <c r="Q92" s="208"/>
      <c r="R92" s="209"/>
      <c r="S92" s="209"/>
      <c r="T92" s="209"/>
      <c r="U92" s="209"/>
      <c r="V92" s="209"/>
      <c r="W92" s="221"/>
      <c r="X92" s="210" t="s">
        <v>4661</v>
      </c>
      <c r="Y92" s="206">
        <v>2008</v>
      </c>
      <c r="Z92" s="206">
        <v>80</v>
      </c>
      <c r="AA92" s="264" t="s">
        <v>798</v>
      </c>
      <c r="AB92" s="226"/>
      <c r="AC92" s="204"/>
      <c r="AD92" s="204"/>
      <c r="AE92" s="294"/>
      <c r="AF92" s="295"/>
      <c r="AG92" s="261">
        <f>Z92</f>
        <v>80</v>
      </c>
      <c r="AH92" s="261"/>
      <c r="AI92" s="23"/>
    </row>
    <row r="93" spans="1:35" ht="22.5" x14ac:dyDescent="0.25">
      <c r="A93" s="323"/>
      <c r="B93" s="206"/>
      <c r="C93" s="206"/>
      <c r="D93" s="206"/>
      <c r="E93" s="206"/>
      <c r="F93" s="268"/>
      <c r="G93" s="275"/>
      <c r="H93" s="206"/>
      <c r="I93" s="206"/>
      <c r="J93" s="206"/>
      <c r="K93" s="206"/>
      <c r="L93" s="206"/>
      <c r="M93" s="268"/>
      <c r="N93" s="275"/>
      <c r="O93" s="206"/>
      <c r="P93" s="268"/>
      <c r="Q93" s="210"/>
      <c r="R93" s="287"/>
      <c r="S93" s="287"/>
      <c r="T93" s="206"/>
      <c r="U93" s="206"/>
      <c r="V93" s="206"/>
      <c r="W93" s="268"/>
      <c r="X93" s="210" t="s">
        <v>4662</v>
      </c>
      <c r="Y93" s="206">
        <v>2008</v>
      </c>
      <c r="Z93" s="206">
        <v>80</v>
      </c>
      <c r="AA93" s="264" t="s">
        <v>798</v>
      </c>
      <c r="AB93" s="226"/>
      <c r="AC93" s="205"/>
      <c r="AD93" s="205"/>
      <c r="AE93" s="297"/>
      <c r="AF93" s="298"/>
      <c r="AG93" s="261">
        <f>Z93</f>
        <v>80</v>
      </c>
      <c r="AH93" s="261"/>
      <c r="AI93" s="277"/>
    </row>
    <row r="94" spans="1:35" ht="22.5" x14ac:dyDescent="0.25">
      <c r="A94" s="323"/>
      <c r="B94" s="206"/>
      <c r="C94" s="206"/>
      <c r="D94" s="206"/>
      <c r="E94" s="206"/>
      <c r="F94" s="268"/>
      <c r="G94" s="275"/>
      <c r="H94" s="206"/>
      <c r="I94" s="206"/>
      <c r="J94" s="206"/>
      <c r="K94" s="206"/>
      <c r="L94" s="206"/>
      <c r="M94" s="268"/>
      <c r="N94" s="275"/>
      <c r="O94" s="206"/>
      <c r="P94" s="268"/>
      <c r="Q94" s="210"/>
      <c r="R94" s="287"/>
      <c r="S94" s="287"/>
      <c r="T94" s="206"/>
      <c r="U94" s="206"/>
      <c r="V94" s="206"/>
      <c r="W94" s="268"/>
      <c r="X94" s="210" t="s">
        <v>4663</v>
      </c>
      <c r="Y94" s="206">
        <v>2008</v>
      </c>
      <c r="Z94" s="206">
        <v>60</v>
      </c>
      <c r="AA94" s="264" t="s">
        <v>798</v>
      </c>
      <c r="AB94" s="226"/>
      <c r="AC94" s="205"/>
      <c r="AD94" s="205"/>
      <c r="AE94" s="297"/>
      <c r="AF94" s="298"/>
      <c r="AG94" s="261">
        <f>Z94</f>
        <v>60</v>
      </c>
      <c r="AH94" s="261"/>
      <c r="AI94" s="277"/>
    </row>
    <row r="95" spans="1:35" ht="22.5" x14ac:dyDescent="0.25">
      <c r="A95" s="323"/>
      <c r="B95" s="206"/>
      <c r="C95" s="206"/>
      <c r="D95" s="206"/>
      <c r="E95" s="206"/>
      <c r="F95" s="268"/>
      <c r="G95" s="275"/>
      <c r="H95" s="206"/>
      <c r="I95" s="206"/>
      <c r="J95" s="206"/>
      <c r="K95" s="206"/>
      <c r="L95" s="206"/>
      <c r="M95" s="268"/>
      <c r="N95" s="275"/>
      <c r="O95" s="206"/>
      <c r="P95" s="268"/>
      <c r="Q95" s="210"/>
      <c r="R95" s="287"/>
      <c r="S95" s="287"/>
      <c r="T95" s="206"/>
      <c r="U95" s="206"/>
      <c r="V95" s="206"/>
      <c r="W95" s="268"/>
      <c r="X95" s="210" t="s">
        <v>4664</v>
      </c>
      <c r="Y95" s="206">
        <v>2008</v>
      </c>
      <c r="Z95" s="206">
        <v>60</v>
      </c>
      <c r="AA95" s="264" t="s">
        <v>798</v>
      </c>
      <c r="AB95" s="226"/>
      <c r="AC95" s="205"/>
      <c r="AD95" s="205"/>
      <c r="AE95" s="297"/>
      <c r="AF95" s="298"/>
      <c r="AG95" s="261">
        <f>Z95</f>
        <v>60</v>
      </c>
      <c r="AH95" s="261"/>
      <c r="AI95" s="277"/>
    </row>
    <row r="96" spans="1:35" ht="57" thickBot="1" x14ac:dyDescent="0.3">
      <c r="A96" s="323"/>
      <c r="B96" s="206"/>
      <c r="C96" s="206"/>
      <c r="D96" s="206"/>
      <c r="E96" s="206"/>
      <c r="F96" s="274"/>
      <c r="G96" s="275"/>
      <c r="H96" s="206"/>
      <c r="I96" s="206"/>
      <c r="J96" s="206"/>
      <c r="K96" s="206"/>
      <c r="L96" s="206"/>
      <c r="M96" s="274"/>
      <c r="N96" s="275"/>
      <c r="O96" s="206"/>
      <c r="P96" s="274"/>
      <c r="Q96" s="210"/>
      <c r="R96" s="206"/>
      <c r="S96" s="206"/>
      <c r="T96" s="206"/>
      <c r="U96" s="206"/>
      <c r="V96" s="206"/>
      <c r="W96" s="274"/>
      <c r="X96" s="210" t="s">
        <v>4665</v>
      </c>
      <c r="Y96" s="206">
        <v>1990</v>
      </c>
      <c r="Z96" s="206">
        <v>150</v>
      </c>
      <c r="AA96" s="268" t="s">
        <v>4666</v>
      </c>
      <c r="AB96" s="226"/>
      <c r="AC96" s="205"/>
      <c r="AD96" s="205"/>
      <c r="AE96" s="297"/>
      <c r="AF96" s="298"/>
      <c r="AG96" s="261">
        <f>Z96</f>
        <v>150</v>
      </c>
      <c r="AH96" s="261"/>
      <c r="AI96" s="277"/>
    </row>
    <row r="97" spans="1:35" ht="15.75" thickBot="1" x14ac:dyDescent="0.3">
      <c r="A97" s="605" t="s">
        <v>4667</v>
      </c>
      <c r="B97" s="606"/>
      <c r="C97" s="606"/>
      <c r="D97" s="606"/>
      <c r="E97" s="606"/>
      <c r="F97" s="606"/>
      <c r="G97" s="606"/>
      <c r="H97" s="606"/>
      <c r="I97" s="606"/>
      <c r="J97" s="606"/>
      <c r="K97" s="606"/>
      <c r="L97" s="606"/>
      <c r="M97" s="606"/>
      <c r="N97" s="606"/>
      <c r="O97" s="606"/>
      <c r="P97" s="606"/>
      <c r="Q97" s="606"/>
      <c r="R97" s="606"/>
      <c r="S97" s="606"/>
      <c r="T97" s="606"/>
      <c r="U97" s="606"/>
      <c r="V97" s="606"/>
      <c r="W97" s="606"/>
      <c r="X97" s="606"/>
      <c r="Y97" s="606"/>
      <c r="Z97" s="606"/>
      <c r="AA97" s="607"/>
      <c r="AB97" s="250"/>
      <c r="AC97" s="202"/>
      <c r="AD97" s="202"/>
      <c r="AE97" s="278"/>
      <c r="AF97" s="279"/>
      <c r="AG97" s="279"/>
      <c r="AH97" s="279"/>
      <c r="AI97" s="254"/>
    </row>
    <row r="98" spans="1:35" ht="45" x14ac:dyDescent="0.25">
      <c r="A98" s="321">
        <v>10</v>
      </c>
      <c r="B98" s="211" t="s">
        <v>4668</v>
      </c>
      <c r="C98" s="211">
        <v>1998</v>
      </c>
      <c r="D98" s="211"/>
      <c r="E98" s="211">
        <v>150</v>
      </c>
      <c r="F98" s="212" t="s">
        <v>555</v>
      </c>
      <c r="G98" s="257"/>
      <c r="H98" s="211"/>
      <c r="I98" s="211"/>
      <c r="J98" s="211"/>
      <c r="K98" s="211"/>
      <c r="L98" s="211"/>
      <c r="M98" s="212"/>
      <c r="N98" s="257"/>
      <c r="O98" s="211"/>
      <c r="P98" s="212"/>
      <c r="Q98" s="216"/>
      <c r="R98" s="211"/>
      <c r="S98" s="209"/>
      <c r="T98" s="211"/>
      <c r="U98" s="211"/>
      <c r="V98" s="211"/>
      <c r="W98" s="212"/>
      <c r="X98" s="216"/>
      <c r="Y98" s="211"/>
      <c r="Z98" s="211"/>
      <c r="AA98" s="258"/>
      <c r="AB98" s="226"/>
      <c r="AC98" s="203"/>
      <c r="AD98" s="203"/>
      <c r="AE98" s="259">
        <f t="shared" si="13"/>
        <v>150</v>
      </c>
      <c r="AF98" s="260"/>
      <c r="AG98" s="261"/>
      <c r="AH98" s="261"/>
      <c r="AI98" s="262"/>
    </row>
    <row r="99" spans="1:35" ht="45" x14ac:dyDescent="0.25">
      <c r="A99" s="322"/>
      <c r="B99" s="209" t="s">
        <v>4669</v>
      </c>
      <c r="C99" s="209"/>
      <c r="D99" s="209"/>
      <c r="E99" s="209"/>
      <c r="F99" s="221"/>
      <c r="G99" s="265">
        <v>1998</v>
      </c>
      <c r="H99" s="209" t="s">
        <v>4670</v>
      </c>
      <c r="I99" s="209">
        <v>4800</v>
      </c>
      <c r="J99" s="209" t="s">
        <v>56</v>
      </c>
      <c r="K99" s="209">
        <v>69</v>
      </c>
      <c r="L99" s="209" t="s">
        <v>4502</v>
      </c>
      <c r="M99" s="221">
        <v>69</v>
      </c>
      <c r="N99" s="265"/>
      <c r="O99" s="209"/>
      <c r="P99" s="221"/>
      <c r="Q99" s="208"/>
      <c r="R99" s="209"/>
      <c r="S99" s="209"/>
      <c r="T99" s="209"/>
      <c r="U99" s="209"/>
      <c r="V99" s="209"/>
      <c r="W99" s="221"/>
      <c r="X99" s="208"/>
      <c r="Y99" s="209"/>
      <c r="Z99" s="209"/>
      <c r="AA99" s="221"/>
      <c r="AB99" s="226"/>
      <c r="AC99" s="204"/>
      <c r="AD99" s="204"/>
      <c r="AE99" s="294"/>
      <c r="AF99" s="295">
        <f>I99</f>
        <v>4800</v>
      </c>
      <c r="AG99" s="261"/>
      <c r="AH99" s="269"/>
      <c r="AI99" s="23"/>
    </row>
    <row r="100" spans="1:35" ht="45.75" thickBot="1" x14ac:dyDescent="0.3">
      <c r="A100" s="329"/>
      <c r="B100" s="206" t="s">
        <v>4671</v>
      </c>
      <c r="C100" s="206">
        <v>1998</v>
      </c>
      <c r="D100" s="206"/>
      <c r="E100" s="206">
        <v>40</v>
      </c>
      <c r="F100" s="274" t="s">
        <v>4523</v>
      </c>
      <c r="G100" s="275"/>
      <c r="H100" s="206"/>
      <c r="I100" s="206"/>
      <c r="J100" s="206"/>
      <c r="K100" s="283"/>
      <c r="L100" s="283"/>
      <c r="M100" s="286"/>
      <c r="N100" s="275" t="s">
        <v>3955</v>
      </c>
      <c r="O100" s="206" t="s">
        <v>2837</v>
      </c>
      <c r="P100" s="274">
        <v>250</v>
      </c>
      <c r="Q100" s="330"/>
      <c r="R100" s="283"/>
      <c r="S100" s="283"/>
      <c r="T100" s="283"/>
      <c r="U100" s="283"/>
      <c r="V100" s="283"/>
      <c r="W100" s="286"/>
      <c r="X100" s="330"/>
      <c r="Y100" s="283"/>
      <c r="Z100" s="283"/>
      <c r="AA100" s="284"/>
      <c r="AB100" s="293"/>
      <c r="AC100" s="205">
        <v>1</v>
      </c>
      <c r="AD100" s="205">
        <f t="shared" si="6"/>
        <v>250</v>
      </c>
      <c r="AE100" s="297">
        <f t="shared" si="13"/>
        <v>40</v>
      </c>
      <c r="AF100" s="298">
        <f>I100</f>
        <v>0</v>
      </c>
      <c r="AG100" s="261"/>
      <c r="AH100" s="276"/>
      <c r="AI100" s="277"/>
    </row>
    <row r="101" spans="1:35" ht="15.75" thickBot="1" x14ac:dyDescent="0.3">
      <c r="A101" s="605" t="s">
        <v>4672</v>
      </c>
      <c r="B101" s="606"/>
      <c r="C101" s="606"/>
      <c r="D101" s="606"/>
      <c r="E101" s="606"/>
      <c r="F101" s="606"/>
      <c r="G101" s="606"/>
      <c r="H101" s="606"/>
      <c r="I101" s="606"/>
      <c r="J101" s="606"/>
      <c r="K101" s="606"/>
      <c r="L101" s="606"/>
      <c r="M101" s="606"/>
      <c r="N101" s="606"/>
      <c r="O101" s="606"/>
      <c r="P101" s="606"/>
      <c r="Q101" s="606"/>
      <c r="R101" s="606"/>
      <c r="S101" s="606"/>
      <c r="T101" s="606"/>
      <c r="U101" s="606"/>
      <c r="V101" s="606"/>
      <c r="W101" s="606"/>
      <c r="X101" s="606"/>
      <c r="Y101" s="606"/>
      <c r="Z101" s="606"/>
      <c r="AA101" s="607"/>
      <c r="AB101" s="250"/>
      <c r="AC101" s="202"/>
      <c r="AD101" s="202"/>
      <c r="AE101" s="278"/>
      <c r="AF101" s="279"/>
      <c r="AG101" s="279"/>
      <c r="AH101" s="279"/>
      <c r="AI101" s="254"/>
    </row>
    <row r="102" spans="1:35" ht="56.25" x14ac:dyDescent="0.25">
      <c r="A102" s="321">
        <v>11</v>
      </c>
      <c r="B102" s="211" t="s">
        <v>4673</v>
      </c>
      <c r="C102" s="211"/>
      <c r="D102" s="211"/>
      <c r="E102" s="211"/>
      <c r="F102" s="212"/>
      <c r="G102" s="257">
        <v>1968</v>
      </c>
      <c r="H102" s="211" t="s">
        <v>4674</v>
      </c>
      <c r="I102" s="211" t="s">
        <v>4675</v>
      </c>
      <c r="J102" s="299" t="s">
        <v>4676</v>
      </c>
      <c r="K102" s="211">
        <v>58</v>
      </c>
      <c r="L102" s="211" t="s">
        <v>2490</v>
      </c>
      <c r="M102" s="212">
        <v>58</v>
      </c>
      <c r="N102" s="257"/>
      <c r="O102" s="211"/>
      <c r="P102" s="212"/>
      <c r="Q102" s="216"/>
      <c r="R102" s="211"/>
      <c r="S102" s="209"/>
      <c r="T102" s="211"/>
      <c r="U102" s="211"/>
      <c r="V102" s="211"/>
      <c r="W102" s="212"/>
      <c r="X102" s="216"/>
      <c r="Y102" s="211"/>
      <c r="Z102" s="211"/>
      <c r="AA102" s="258"/>
      <c r="AB102" s="226"/>
      <c r="AC102" s="203"/>
      <c r="AD102" s="203"/>
      <c r="AE102" s="259"/>
      <c r="AF102" s="260">
        <v>3081</v>
      </c>
      <c r="AG102" s="261"/>
      <c r="AH102" s="261"/>
      <c r="AI102" s="262"/>
    </row>
    <row r="103" spans="1:35" ht="23.25" thickBot="1" x14ac:dyDescent="0.3">
      <c r="A103" s="331"/>
      <c r="B103" s="209" t="s">
        <v>4677</v>
      </c>
      <c r="C103" s="209"/>
      <c r="D103" s="209"/>
      <c r="E103" s="209"/>
      <c r="F103" s="221"/>
      <c r="G103" s="265">
        <v>2013</v>
      </c>
      <c r="H103" s="209"/>
      <c r="I103" s="209">
        <v>20</v>
      </c>
      <c r="J103" s="273" t="s">
        <v>2325</v>
      </c>
      <c r="K103" s="209"/>
      <c r="L103" s="209">
        <v>1</v>
      </c>
      <c r="M103" s="221">
        <v>1</v>
      </c>
      <c r="N103" s="265" t="s">
        <v>1716</v>
      </c>
      <c r="O103" s="209" t="s">
        <v>2837</v>
      </c>
      <c r="P103" s="221">
        <v>400</v>
      </c>
      <c r="Q103" s="208"/>
      <c r="R103" s="209"/>
      <c r="S103" s="209"/>
      <c r="T103" s="209"/>
      <c r="U103" s="209"/>
      <c r="V103" s="209"/>
      <c r="W103" s="221"/>
      <c r="X103" s="208"/>
      <c r="Y103" s="209"/>
      <c r="Z103" s="209"/>
      <c r="AA103" s="221"/>
      <c r="AB103" s="226"/>
      <c r="AC103" s="204">
        <v>1</v>
      </c>
      <c r="AD103" s="204">
        <f t="shared" si="6"/>
        <v>400</v>
      </c>
      <c r="AE103" s="294"/>
      <c r="AF103" s="295">
        <f>I103</f>
        <v>20</v>
      </c>
      <c r="AG103" s="261"/>
      <c r="AH103" s="269"/>
      <c r="AI103" s="23"/>
    </row>
    <row r="104" spans="1:35" ht="23.25" thickBot="1" x14ac:dyDescent="0.3">
      <c r="A104" s="332"/>
      <c r="B104" s="206" t="s">
        <v>4678</v>
      </c>
      <c r="C104" s="206"/>
      <c r="D104" s="206"/>
      <c r="E104" s="206"/>
      <c r="F104" s="274"/>
      <c r="G104" s="275">
        <v>2013</v>
      </c>
      <c r="H104" s="206" t="s">
        <v>4674</v>
      </c>
      <c r="I104" s="206">
        <v>25</v>
      </c>
      <c r="J104" s="206" t="s">
        <v>2325</v>
      </c>
      <c r="K104" s="206"/>
      <c r="L104" s="206"/>
      <c r="M104" s="274"/>
      <c r="N104" s="275" t="s">
        <v>1982</v>
      </c>
      <c r="O104" s="206" t="s">
        <v>2837</v>
      </c>
      <c r="P104" s="274">
        <v>400</v>
      </c>
      <c r="Q104" s="210"/>
      <c r="R104" s="206"/>
      <c r="S104" s="157"/>
      <c r="T104" s="206"/>
      <c r="U104" s="206"/>
      <c r="V104" s="206"/>
      <c r="W104" s="274"/>
      <c r="X104" s="210"/>
      <c r="Y104" s="206"/>
      <c r="Z104" s="206"/>
      <c r="AA104" s="268"/>
      <c r="AB104" s="226"/>
      <c r="AC104" s="205">
        <v>1</v>
      </c>
      <c r="AD104" s="205">
        <f t="shared" si="6"/>
        <v>400</v>
      </c>
      <c r="AE104" s="297"/>
      <c r="AF104" s="298">
        <f>I104</f>
        <v>25</v>
      </c>
      <c r="AG104" s="261"/>
      <c r="AH104" s="276"/>
      <c r="AI104" s="277"/>
    </row>
    <row r="105" spans="1:35" ht="15.75" thickBot="1" x14ac:dyDescent="0.3">
      <c r="A105" s="605" t="s">
        <v>4679</v>
      </c>
      <c r="B105" s="606"/>
      <c r="C105" s="606"/>
      <c r="D105" s="606"/>
      <c r="E105" s="606"/>
      <c r="F105" s="606"/>
      <c r="G105" s="606"/>
      <c r="H105" s="606"/>
      <c r="I105" s="606"/>
      <c r="J105" s="606"/>
      <c r="K105" s="606"/>
      <c r="L105" s="606"/>
      <c r="M105" s="606"/>
      <c r="N105" s="606"/>
      <c r="O105" s="606"/>
      <c r="P105" s="606"/>
      <c r="Q105" s="606"/>
      <c r="R105" s="606"/>
      <c r="S105" s="606"/>
      <c r="T105" s="606"/>
      <c r="U105" s="606"/>
      <c r="V105" s="606"/>
      <c r="W105" s="606"/>
      <c r="X105" s="606"/>
      <c r="Y105" s="606"/>
      <c r="Z105" s="606"/>
      <c r="AA105" s="607"/>
      <c r="AB105" s="250"/>
      <c r="AC105" s="202"/>
      <c r="AD105" s="202"/>
      <c r="AE105" s="278"/>
      <c r="AF105" s="279"/>
      <c r="AG105" s="279"/>
      <c r="AH105" s="279"/>
      <c r="AI105" s="254"/>
    </row>
    <row r="106" spans="1:35" ht="56.25" x14ac:dyDescent="0.25">
      <c r="A106" s="321">
        <v>12</v>
      </c>
      <c r="B106" s="211" t="s">
        <v>4680</v>
      </c>
      <c r="C106" s="211"/>
      <c r="D106" s="211"/>
      <c r="E106" s="211"/>
      <c r="F106" s="212"/>
      <c r="G106" s="257">
        <v>2006</v>
      </c>
      <c r="H106" s="211" t="s">
        <v>4681</v>
      </c>
      <c r="I106" s="211">
        <v>1140</v>
      </c>
      <c r="J106" s="211" t="s">
        <v>4682</v>
      </c>
      <c r="K106" s="211">
        <v>13</v>
      </c>
      <c r="L106" s="211">
        <v>12</v>
      </c>
      <c r="M106" s="212">
        <v>25</v>
      </c>
      <c r="N106" s="257" t="s">
        <v>2053</v>
      </c>
      <c r="O106" s="211" t="s">
        <v>2837</v>
      </c>
      <c r="P106" s="212">
        <v>630</v>
      </c>
      <c r="Q106" s="216" t="s">
        <v>4683</v>
      </c>
      <c r="R106" s="211">
        <v>1975</v>
      </c>
      <c r="S106" s="211">
        <v>180</v>
      </c>
      <c r="T106" s="211" t="s">
        <v>4684</v>
      </c>
      <c r="U106" s="211">
        <v>6</v>
      </c>
      <c r="V106" s="211" t="s">
        <v>2490</v>
      </c>
      <c r="W106" s="212">
        <v>6</v>
      </c>
      <c r="X106" s="216" t="s">
        <v>4685</v>
      </c>
      <c r="Y106" s="211">
        <v>1973</v>
      </c>
      <c r="Z106" s="211">
        <v>30</v>
      </c>
      <c r="AA106" s="258" t="s">
        <v>298</v>
      </c>
      <c r="AB106" s="226"/>
      <c r="AC106" s="203">
        <v>1</v>
      </c>
      <c r="AD106" s="203">
        <f>P106</f>
        <v>630</v>
      </c>
      <c r="AE106" s="259"/>
      <c r="AF106" s="260">
        <f>I106</f>
        <v>1140</v>
      </c>
      <c r="AG106" s="261"/>
      <c r="AH106" s="261">
        <f>S106</f>
        <v>180</v>
      </c>
      <c r="AI106" s="262"/>
    </row>
    <row r="107" spans="1:35" ht="33.75" x14ac:dyDescent="0.25">
      <c r="A107" s="331"/>
      <c r="B107" s="209" t="s">
        <v>4686</v>
      </c>
      <c r="C107" s="209"/>
      <c r="D107" s="209"/>
      <c r="E107" s="209"/>
      <c r="F107" s="221"/>
      <c r="G107" s="265">
        <v>1968</v>
      </c>
      <c r="H107" s="209" t="s">
        <v>4681</v>
      </c>
      <c r="I107" s="209">
        <v>220</v>
      </c>
      <c r="J107" s="209" t="s">
        <v>2325</v>
      </c>
      <c r="K107" s="209">
        <v>1</v>
      </c>
      <c r="L107" s="209">
        <v>3</v>
      </c>
      <c r="M107" s="221">
        <v>4</v>
      </c>
      <c r="N107" s="265"/>
      <c r="O107" s="209"/>
      <c r="P107" s="221"/>
      <c r="Q107" s="208"/>
      <c r="R107" s="209"/>
      <c r="S107" s="209"/>
      <c r="T107" s="209"/>
      <c r="U107" s="209"/>
      <c r="V107" s="209"/>
      <c r="W107" s="221"/>
      <c r="X107" s="208" t="s">
        <v>4687</v>
      </c>
      <c r="Y107" s="209">
        <v>1973</v>
      </c>
      <c r="Z107" s="209">
        <v>480</v>
      </c>
      <c r="AA107" s="221" t="s">
        <v>4688</v>
      </c>
      <c r="AB107" s="226"/>
      <c r="AC107" s="204"/>
      <c r="AD107" s="204"/>
      <c r="AE107" s="294"/>
      <c r="AF107" s="295">
        <f>I107</f>
        <v>220</v>
      </c>
      <c r="AG107" s="261">
        <f>Z107</f>
        <v>480</v>
      </c>
      <c r="AH107" s="261"/>
      <c r="AI107" s="23"/>
    </row>
    <row r="108" spans="1:35" ht="22.5" x14ac:dyDescent="0.25">
      <c r="A108" s="322"/>
      <c r="B108" s="209"/>
      <c r="C108" s="209"/>
      <c r="D108" s="209"/>
      <c r="E108" s="209"/>
      <c r="F108" s="221"/>
      <c r="G108" s="265"/>
      <c r="H108" s="209"/>
      <c r="I108" s="209"/>
      <c r="J108" s="209"/>
      <c r="K108" s="209"/>
      <c r="L108" s="209"/>
      <c r="M108" s="221"/>
      <c r="N108" s="265"/>
      <c r="O108" s="209"/>
      <c r="P108" s="221"/>
      <c r="Q108" s="208" t="s">
        <v>4497</v>
      </c>
      <c r="R108" s="209">
        <v>1975</v>
      </c>
      <c r="S108" s="209">
        <v>48</v>
      </c>
      <c r="T108" s="209" t="s">
        <v>3362</v>
      </c>
      <c r="U108" s="209"/>
      <c r="V108" s="209"/>
      <c r="W108" s="221"/>
      <c r="X108" s="208"/>
      <c r="Y108" s="209"/>
      <c r="Z108" s="209"/>
      <c r="AA108" s="221"/>
      <c r="AB108" s="226"/>
      <c r="AC108" s="204"/>
      <c r="AD108" s="204"/>
      <c r="AE108" s="294"/>
      <c r="AF108" s="295"/>
      <c r="AG108" s="261"/>
      <c r="AH108" s="269"/>
      <c r="AI108" s="23">
        <v>48</v>
      </c>
    </row>
    <row r="109" spans="1:35" ht="34.5" thickBot="1" x14ac:dyDescent="0.3">
      <c r="A109" s="323"/>
      <c r="B109" s="206" t="s">
        <v>4689</v>
      </c>
      <c r="C109" s="206"/>
      <c r="D109" s="206"/>
      <c r="E109" s="206"/>
      <c r="F109" s="274"/>
      <c r="G109" s="275">
        <v>1968</v>
      </c>
      <c r="H109" s="206" t="s">
        <v>4681</v>
      </c>
      <c r="I109" s="206">
        <v>25</v>
      </c>
      <c r="J109" s="206" t="s">
        <v>2325</v>
      </c>
      <c r="K109" s="206" t="s">
        <v>4502</v>
      </c>
      <c r="L109" s="206" t="s">
        <v>4502</v>
      </c>
      <c r="M109" s="274" t="s">
        <v>4502</v>
      </c>
      <c r="N109" s="275" t="s">
        <v>2042</v>
      </c>
      <c r="O109" s="206" t="s">
        <v>2837</v>
      </c>
      <c r="P109" s="274">
        <v>400</v>
      </c>
      <c r="Q109" s="210"/>
      <c r="R109" s="206"/>
      <c r="S109" s="206"/>
      <c r="T109" s="206"/>
      <c r="U109" s="206"/>
      <c r="V109" s="206"/>
      <c r="W109" s="274"/>
      <c r="X109" s="210"/>
      <c r="Y109" s="206"/>
      <c r="Z109" s="206"/>
      <c r="AA109" s="268"/>
      <c r="AB109" s="226"/>
      <c r="AC109" s="205">
        <v>1</v>
      </c>
      <c r="AD109" s="205">
        <f t="shared" ref="AD109:AD132" si="14">P109</f>
        <v>400</v>
      </c>
      <c r="AE109" s="297"/>
      <c r="AF109" s="298">
        <f>I109</f>
        <v>25</v>
      </c>
      <c r="AG109" s="261"/>
      <c r="AH109" s="276"/>
      <c r="AI109" s="277"/>
    </row>
    <row r="110" spans="1:35" ht="15.75" thickBot="1" x14ac:dyDescent="0.3">
      <c r="A110" s="605" t="s">
        <v>4690</v>
      </c>
      <c r="B110" s="606"/>
      <c r="C110" s="606"/>
      <c r="D110" s="606"/>
      <c r="E110" s="606"/>
      <c r="F110" s="606"/>
      <c r="G110" s="606"/>
      <c r="H110" s="606"/>
      <c r="I110" s="606"/>
      <c r="J110" s="606"/>
      <c r="K110" s="606"/>
      <c r="L110" s="606"/>
      <c r="M110" s="606"/>
      <c r="N110" s="606"/>
      <c r="O110" s="606"/>
      <c r="P110" s="606"/>
      <c r="Q110" s="606"/>
      <c r="R110" s="606"/>
      <c r="S110" s="606"/>
      <c r="T110" s="606"/>
      <c r="U110" s="606"/>
      <c r="V110" s="606"/>
      <c r="W110" s="606"/>
      <c r="X110" s="606"/>
      <c r="Y110" s="606"/>
      <c r="Z110" s="606"/>
      <c r="AA110" s="607"/>
      <c r="AB110" s="250"/>
      <c r="AC110" s="202"/>
      <c r="AD110" s="202"/>
      <c r="AE110" s="278"/>
      <c r="AF110" s="279"/>
      <c r="AG110" s="279"/>
      <c r="AH110" s="279"/>
      <c r="AI110" s="254"/>
    </row>
    <row r="111" spans="1:35" ht="67.5" x14ac:dyDescent="0.25">
      <c r="A111" s="321">
        <v>13</v>
      </c>
      <c r="B111" s="211" t="s">
        <v>4691</v>
      </c>
      <c r="C111" s="211"/>
      <c r="D111" s="211"/>
      <c r="E111" s="211"/>
      <c r="F111" s="212"/>
      <c r="G111" s="257">
        <v>2002</v>
      </c>
      <c r="H111" s="211" t="s">
        <v>4681</v>
      </c>
      <c r="I111" s="211">
        <v>185</v>
      </c>
      <c r="J111" s="211" t="s">
        <v>4682</v>
      </c>
      <c r="K111" s="211" t="s">
        <v>2490</v>
      </c>
      <c r="L111" s="211">
        <v>4</v>
      </c>
      <c r="M111" s="212">
        <v>4</v>
      </c>
      <c r="N111" s="257"/>
      <c r="O111" s="211"/>
      <c r="P111" s="212"/>
      <c r="Q111" s="216"/>
      <c r="R111" s="211"/>
      <c r="S111" s="157"/>
      <c r="T111" s="211"/>
      <c r="U111" s="211"/>
      <c r="V111" s="211"/>
      <c r="W111" s="212"/>
      <c r="X111" s="216"/>
      <c r="Y111" s="211"/>
      <c r="Z111" s="211"/>
      <c r="AA111" s="258"/>
      <c r="AB111" s="226"/>
      <c r="AC111" s="203"/>
      <c r="AD111" s="203"/>
      <c r="AE111" s="259"/>
      <c r="AF111" s="260">
        <f>I111</f>
        <v>185</v>
      </c>
      <c r="AG111" s="261"/>
      <c r="AH111" s="261"/>
      <c r="AI111" s="262"/>
    </row>
    <row r="112" spans="1:35" ht="45" x14ac:dyDescent="0.25">
      <c r="A112" s="322"/>
      <c r="B112" s="209" t="s">
        <v>4692</v>
      </c>
      <c r="C112" s="209"/>
      <c r="D112" s="209"/>
      <c r="E112" s="209"/>
      <c r="F112" s="221"/>
      <c r="G112" s="265">
        <v>2004</v>
      </c>
      <c r="H112" s="209" t="s">
        <v>4681</v>
      </c>
      <c r="I112" s="209">
        <v>72</v>
      </c>
      <c r="J112" s="209" t="s">
        <v>2325</v>
      </c>
      <c r="K112" s="209">
        <v>2</v>
      </c>
      <c r="L112" s="209" t="s">
        <v>4502</v>
      </c>
      <c r="M112" s="221">
        <v>2</v>
      </c>
      <c r="N112" s="265" t="s">
        <v>4693</v>
      </c>
      <c r="O112" s="209" t="s">
        <v>2837</v>
      </c>
      <c r="P112" s="221">
        <v>400</v>
      </c>
      <c r="Q112" s="208" t="s">
        <v>4694</v>
      </c>
      <c r="R112" s="209">
        <v>1988</v>
      </c>
      <c r="S112" s="209">
        <v>540</v>
      </c>
      <c r="T112" s="209" t="s">
        <v>4695</v>
      </c>
      <c r="U112" s="209">
        <v>19</v>
      </c>
      <c r="V112" s="209" t="s">
        <v>2490</v>
      </c>
      <c r="W112" s="221">
        <v>19</v>
      </c>
      <c r="X112" s="208" t="s">
        <v>4696</v>
      </c>
      <c r="Y112" s="209">
        <v>1988</v>
      </c>
      <c r="Z112" s="209">
        <v>32</v>
      </c>
      <c r="AA112" s="221" t="s">
        <v>4510</v>
      </c>
      <c r="AB112" s="226"/>
      <c r="AC112" s="204">
        <v>1</v>
      </c>
      <c r="AD112" s="204">
        <f t="shared" si="14"/>
        <v>400</v>
      </c>
      <c r="AE112" s="294"/>
      <c r="AF112" s="295">
        <f t="shared" ref="AF112:AF114" si="15">I112</f>
        <v>72</v>
      </c>
      <c r="AG112" s="261"/>
      <c r="AH112" s="261">
        <f>S112</f>
        <v>540</v>
      </c>
      <c r="AI112" s="23"/>
    </row>
    <row r="113" spans="1:35" ht="67.5" x14ac:dyDescent="0.25">
      <c r="A113" s="322"/>
      <c r="B113" s="209" t="s">
        <v>4697</v>
      </c>
      <c r="C113" s="209">
        <v>2003</v>
      </c>
      <c r="D113" s="209"/>
      <c r="E113" s="209">
        <v>70</v>
      </c>
      <c r="F113" s="221" t="s">
        <v>1652</v>
      </c>
      <c r="G113" s="265"/>
      <c r="H113" s="209"/>
      <c r="I113" s="209"/>
      <c r="J113" s="209"/>
      <c r="K113" s="209"/>
      <c r="L113" s="209"/>
      <c r="M113" s="221"/>
      <c r="N113" s="265"/>
      <c r="O113" s="209"/>
      <c r="P113" s="221"/>
      <c r="Q113" s="208" t="s">
        <v>4698</v>
      </c>
      <c r="R113" s="209">
        <v>1988</v>
      </c>
      <c r="S113" s="209">
        <v>511</v>
      </c>
      <c r="T113" s="209" t="s">
        <v>4699</v>
      </c>
      <c r="U113" s="209">
        <v>14</v>
      </c>
      <c r="V113" s="209">
        <v>1</v>
      </c>
      <c r="W113" s="221">
        <v>15</v>
      </c>
      <c r="X113" s="208" t="s">
        <v>4700</v>
      </c>
      <c r="Y113" s="209">
        <v>1988</v>
      </c>
      <c r="Z113" s="209">
        <v>32</v>
      </c>
      <c r="AA113" s="221" t="s">
        <v>4701</v>
      </c>
      <c r="AB113" s="226"/>
      <c r="AC113" s="204"/>
      <c r="AD113" s="204"/>
      <c r="AE113" s="294">
        <f t="shared" ref="AE113:AE118" si="16">E113</f>
        <v>70</v>
      </c>
      <c r="AF113" s="295"/>
      <c r="AG113" s="261"/>
      <c r="AH113" s="261">
        <f>S113</f>
        <v>511</v>
      </c>
      <c r="AI113" s="23"/>
    </row>
    <row r="114" spans="1:35" ht="78.75" x14ac:dyDescent="0.25">
      <c r="A114" s="322"/>
      <c r="B114" s="209" t="s">
        <v>4702</v>
      </c>
      <c r="C114" s="209"/>
      <c r="D114" s="209"/>
      <c r="E114" s="209"/>
      <c r="F114" s="221"/>
      <c r="G114" s="265">
        <v>2004</v>
      </c>
      <c r="H114" s="209" t="s">
        <v>4681</v>
      </c>
      <c r="I114" s="209">
        <v>111</v>
      </c>
      <c r="J114" s="209" t="s">
        <v>4703</v>
      </c>
      <c r="K114" s="209">
        <v>3</v>
      </c>
      <c r="L114" s="209" t="s">
        <v>4502</v>
      </c>
      <c r="M114" s="221">
        <v>3</v>
      </c>
      <c r="N114" s="265"/>
      <c r="O114" s="209"/>
      <c r="P114" s="221"/>
      <c r="Q114" s="208" t="s">
        <v>4704</v>
      </c>
      <c r="R114" s="209">
        <v>1988</v>
      </c>
      <c r="S114" s="209">
        <v>436</v>
      </c>
      <c r="T114" s="209" t="s">
        <v>4705</v>
      </c>
      <c r="U114" s="209">
        <v>15</v>
      </c>
      <c r="V114" s="209" t="s">
        <v>4502</v>
      </c>
      <c r="W114" s="221">
        <v>15</v>
      </c>
      <c r="X114" s="208" t="s">
        <v>4706</v>
      </c>
      <c r="Y114" s="209">
        <v>1988</v>
      </c>
      <c r="Z114" s="209">
        <v>32</v>
      </c>
      <c r="AA114" s="221" t="s">
        <v>4701</v>
      </c>
      <c r="AB114" s="226"/>
      <c r="AC114" s="204"/>
      <c r="AD114" s="204"/>
      <c r="AE114" s="294"/>
      <c r="AF114" s="295">
        <f t="shared" si="15"/>
        <v>111</v>
      </c>
      <c r="AG114" s="261"/>
      <c r="AH114" s="261">
        <f>S114</f>
        <v>436</v>
      </c>
      <c r="AI114" s="23"/>
    </row>
    <row r="115" spans="1:35" ht="56.25" x14ac:dyDescent="0.25">
      <c r="A115" s="322"/>
      <c r="B115" s="209"/>
      <c r="C115" s="209"/>
      <c r="D115" s="209"/>
      <c r="E115" s="209"/>
      <c r="F115" s="221"/>
      <c r="G115" s="265"/>
      <c r="H115" s="209"/>
      <c r="I115" s="209"/>
      <c r="J115" s="209"/>
      <c r="K115" s="209"/>
      <c r="L115" s="209"/>
      <c r="M115" s="221"/>
      <c r="N115" s="265"/>
      <c r="O115" s="209"/>
      <c r="P115" s="221"/>
      <c r="Q115" s="208"/>
      <c r="R115" s="209"/>
      <c r="S115" s="209"/>
      <c r="T115" s="209"/>
      <c r="U115" s="209"/>
      <c r="V115" s="209"/>
      <c r="W115" s="221"/>
      <c r="X115" s="208" t="s">
        <v>4707</v>
      </c>
      <c r="Y115" s="209">
        <v>2002</v>
      </c>
      <c r="Z115" s="209">
        <v>210</v>
      </c>
      <c r="AA115" s="221" t="s">
        <v>633</v>
      </c>
      <c r="AB115" s="226"/>
      <c r="AC115" s="204"/>
      <c r="AD115" s="204"/>
      <c r="AE115" s="294"/>
      <c r="AF115" s="295"/>
      <c r="AG115" s="261">
        <f>Z115</f>
        <v>210</v>
      </c>
      <c r="AH115" s="261"/>
      <c r="AI115" s="23"/>
    </row>
    <row r="116" spans="1:35" ht="22.5" x14ac:dyDescent="0.25">
      <c r="A116" s="322"/>
      <c r="B116" s="209"/>
      <c r="C116" s="209"/>
      <c r="D116" s="209"/>
      <c r="E116" s="209"/>
      <c r="F116" s="221"/>
      <c r="G116" s="265"/>
      <c r="H116" s="209"/>
      <c r="I116" s="209"/>
      <c r="J116" s="209"/>
      <c r="K116" s="209"/>
      <c r="L116" s="209"/>
      <c r="M116" s="221"/>
      <c r="N116" s="265"/>
      <c r="O116" s="209"/>
      <c r="P116" s="221"/>
      <c r="Q116" s="208" t="s">
        <v>4497</v>
      </c>
      <c r="R116" s="209">
        <v>1998</v>
      </c>
      <c r="S116" s="209">
        <v>820</v>
      </c>
      <c r="T116" s="209" t="s">
        <v>4708</v>
      </c>
      <c r="U116" s="209"/>
      <c r="V116" s="209"/>
      <c r="W116" s="221"/>
      <c r="X116" s="208" t="s">
        <v>4497</v>
      </c>
      <c r="Y116" s="209">
        <v>1998</v>
      </c>
      <c r="Z116" s="209">
        <v>75</v>
      </c>
      <c r="AA116" s="221" t="s">
        <v>4709</v>
      </c>
      <c r="AB116" s="226"/>
      <c r="AC116" s="204"/>
      <c r="AD116" s="204"/>
      <c r="AE116" s="294"/>
      <c r="AF116" s="295"/>
      <c r="AG116" s="261"/>
      <c r="AH116" s="269"/>
      <c r="AI116" s="23">
        <v>895</v>
      </c>
    </row>
    <row r="117" spans="1:35" ht="45" x14ac:dyDescent="0.25">
      <c r="A117" s="322"/>
      <c r="B117" s="209" t="s">
        <v>4710</v>
      </c>
      <c r="C117" s="209">
        <v>2004</v>
      </c>
      <c r="D117" s="209"/>
      <c r="E117" s="209">
        <v>24</v>
      </c>
      <c r="F117" s="221" t="s">
        <v>3180</v>
      </c>
      <c r="G117" s="265"/>
      <c r="H117" s="209"/>
      <c r="I117" s="209"/>
      <c r="J117" s="209"/>
      <c r="K117" s="209"/>
      <c r="L117" s="209"/>
      <c r="M117" s="221"/>
      <c r="N117" s="265" t="s">
        <v>2005</v>
      </c>
      <c r="O117" s="209" t="s">
        <v>2895</v>
      </c>
      <c r="P117" s="221">
        <v>630</v>
      </c>
      <c r="Q117" s="208" t="s">
        <v>4711</v>
      </c>
      <c r="R117" s="209">
        <v>2014</v>
      </c>
      <c r="S117" s="209">
        <v>45</v>
      </c>
      <c r="T117" s="209" t="s">
        <v>4684</v>
      </c>
      <c r="U117" s="209">
        <v>2</v>
      </c>
      <c r="V117" s="209"/>
      <c r="W117" s="221">
        <v>2</v>
      </c>
      <c r="X117" s="208" t="s">
        <v>4712</v>
      </c>
      <c r="Y117" s="209">
        <v>2002</v>
      </c>
      <c r="Z117" s="209" t="s">
        <v>4713</v>
      </c>
      <c r="AA117" s="328" t="s">
        <v>4714</v>
      </c>
      <c r="AB117" s="333"/>
      <c r="AC117" s="204">
        <v>1</v>
      </c>
      <c r="AD117" s="204">
        <f t="shared" si="14"/>
        <v>630</v>
      </c>
      <c r="AE117" s="294">
        <f t="shared" si="16"/>
        <v>24</v>
      </c>
      <c r="AF117" s="295"/>
      <c r="AG117" s="261">
        <v>260</v>
      </c>
      <c r="AH117" s="269">
        <f>S117</f>
        <v>45</v>
      </c>
      <c r="AI117" s="23"/>
    </row>
    <row r="118" spans="1:35" ht="56.25" x14ac:dyDescent="0.25">
      <c r="A118" s="322"/>
      <c r="B118" s="209" t="s">
        <v>4715</v>
      </c>
      <c r="C118" s="209">
        <v>2004</v>
      </c>
      <c r="D118" s="209"/>
      <c r="E118" s="209">
        <v>24</v>
      </c>
      <c r="F118" s="221" t="s">
        <v>3180</v>
      </c>
      <c r="G118" s="265"/>
      <c r="H118" s="209"/>
      <c r="I118" s="209"/>
      <c r="J118" s="209"/>
      <c r="K118" s="209"/>
      <c r="L118" s="209"/>
      <c r="M118" s="221"/>
      <c r="N118" s="265"/>
      <c r="O118" s="209"/>
      <c r="P118" s="221">
        <v>630</v>
      </c>
      <c r="Q118" s="208"/>
      <c r="R118" s="209"/>
      <c r="S118" s="209"/>
      <c r="T118" s="209"/>
      <c r="U118" s="209"/>
      <c r="V118" s="209"/>
      <c r="W118" s="221"/>
      <c r="X118" s="208" t="s">
        <v>4716</v>
      </c>
      <c r="Y118" s="209">
        <v>2002</v>
      </c>
      <c r="Z118" s="209" t="s">
        <v>4717</v>
      </c>
      <c r="AA118" s="328" t="s">
        <v>4718</v>
      </c>
      <c r="AB118" s="333"/>
      <c r="AC118" s="204"/>
      <c r="AD118" s="204">
        <f>P118</f>
        <v>630</v>
      </c>
      <c r="AE118" s="294">
        <f t="shared" si="16"/>
        <v>24</v>
      </c>
      <c r="AF118" s="295"/>
      <c r="AG118" s="261">
        <v>160</v>
      </c>
      <c r="AH118" s="269"/>
      <c r="AI118" s="23"/>
    </row>
    <row r="119" spans="1:35" ht="90" x14ac:dyDescent="0.25">
      <c r="A119" s="322"/>
      <c r="B119" s="209" t="s">
        <v>4719</v>
      </c>
      <c r="C119" s="209"/>
      <c r="D119" s="209"/>
      <c r="E119" s="209"/>
      <c r="F119" s="221"/>
      <c r="G119" s="265">
        <v>2003</v>
      </c>
      <c r="H119" s="209"/>
      <c r="I119" s="209">
        <v>1058</v>
      </c>
      <c r="J119" s="209" t="s">
        <v>4720</v>
      </c>
      <c r="K119" s="209">
        <v>24</v>
      </c>
      <c r="L119" s="209" t="s">
        <v>4502</v>
      </c>
      <c r="M119" s="221">
        <v>24</v>
      </c>
      <c r="N119" s="265"/>
      <c r="O119" s="209"/>
      <c r="P119" s="221"/>
      <c r="Q119" s="208"/>
      <c r="R119" s="209"/>
      <c r="S119" s="209"/>
      <c r="T119" s="209"/>
      <c r="U119" s="209"/>
      <c r="V119" s="209"/>
      <c r="W119" s="221"/>
      <c r="X119" s="208" t="s">
        <v>4721</v>
      </c>
      <c r="Y119" s="209">
        <v>2002</v>
      </c>
      <c r="Z119" s="209">
        <v>50</v>
      </c>
      <c r="AA119" s="221" t="s">
        <v>4722</v>
      </c>
      <c r="AB119" s="226"/>
      <c r="AC119" s="204"/>
      <c r="AD119" s="204"/>
      <c r="AE119" s="294"/>
      <c r="AF119" s="295">
        <f t="shared" ref="AF119:AF128" si="17">I119</f>
        <v>1058</v>
      </c>
      <c r="AG119" s="261">
        <f>Z119</f>
        <v>50</v>
      </c>
      <c r="AH119" s="269"/>
      <c r="AI119" s="23"/>
    </row>
    <row r="120" spans="1:35" ht="45" x14ac:dyDescent="0.25">
      <c r="A120" s="322"/>
      <c r="B120" s="209"/>
      <c r="C120" s="209"/>
      <c r="D120" s="209"/>
      <c r="E120" s="209"/>
      <c r="F120" s="221"/>
      <c r="G120" s="265"/>
      <c r="H120" s="209"/>
      <c r="I120" s="209"/>
      <c r="J120" s="209"/>
      <c r="K120" s="209"/>
      <c r="L120" s="209"/>
      <c r="M120" s="221"/>
      <c r="N120" s="265"/>
      <c r="O120" s="209"/>
      <c r="P120" s="221"/>
      <c r="Q120" s="208"/>
      <c r="R120" s="209"/>
      <c r="S120" s="209"/>
      <c r="T120" s="209"/>
      <c r="U120" s="209"/>
      <c r="V120" s="209"/>
      <c r="W120" s="221"/>
      <c r="X120" s="208" t="s">
        <v>4723</v>
      </c>
      <c r="Y120" s="209">
        <v>2002</v>
      </c>
      <c r="Z120" s="209" t="s">
        <v>4724</v>
      </c>
      <c r="AA120" s="221" t="s">
        <v>4725</v>
      </c>
      <c r="AB120" s="226"/>
      <c r="AC120" s="204"/>
      <c r="AD120" s="204"/>
      <c r="AE120" s="294"/>
      <c r="AF120" s="295"/>
      <c r="AG120" s="261">
        <v>140</v>
      </c>
      <c r="AH120" s="269"/>
      <c r="AI120" s="23"/>
    </row>
    <row r="121" spans="1:35" ht="56.25" x14ac:dyDescent="0.25">
      <c r="A121" s="322"/>
      <c r="B121" s="209"/>
      <c r="C121" s="209"/>
      <c r="D121" s="209"/>
      <c r="E121" s="209"/>
      <c r="F121" s="221"/>
      <c r="G121" s="265"/>
      <c r="H121" s="209"/>
      <c r="I121" s="209"/>
      <c r="J121" s="209"/>
      <c r="K121" s="209"/>
      <c r="L121" s="209"/>
      <c r="M121" s="221"/>
      <c r="N121" s="265"/>
      <c r="O121" s="209"/>
      <c r="P121" s="221"/>
      <c r="Q121" s="208"/>
      <c r="R121" s="209"/>
      <c r="S121" s="206"/>
      <c r="T121" s="209"/>
      <c r="U121" s="209"/>
      <c r="V121" s="209"/>
      <c r="W121" s="221"/>
      <c r="X121" s="208" t="s">
        <v>4726</v>
      </c>
      <c r="Y121" s="209">
        <v>2002</v>
      </c>
      <c r="Z121" s="209">
        <v>40</v>
      </c>
      <c r="AA121" s="221" t="s">
        <v>4727</v>
      </c>
      <c r="AB121" s="226"/>
      <c r="AC121" s="204"/>
      <c r="AD121" s="204"/>
      <c r="AE121" s="294"/>
      <c r="AF121" s="295"/>
      <c r="AG121" s="261">
        <f>Z121</f>
        <v>40</v>
      </c>
      <c r="AH121" s="269"/>
      <c r="AI121" s="23"/>
    </row>
    <row r="122" spans="1:35" ht="56.25" x14ac:dyDescent="0.25">
      <c r="A122" s="323"/>
      <c r="B122" s="206"/>
      <c r="C122" s="206"/>
      <c r="D122" s="206"/>
      <c r="E122" s="206"/>
      <c r="F122" s="268"/>
      <c r="G122" s="275"/>
      <c r="H122" s="206"/>
      <c r="I122" s="206"/>
      <c r="J122" s="206"/>
      <c r="K122" s="206"/>
      <c r="L122" s="206"/>
      <c r="M122" s="268"/>
      <c r="N122" s="275"/>
      <c r="O122" s="206"/>
      <c r="P122" s="268"/>
      <c r="Q122" s="210"/>
      <c r="R122" s="206"/>
      <c r="S122" s="206"/>
      <c r="T122" s="206"/>
      <c r="U122" s="206"/>
      <c r="V122" s="206"/>
      <c r="W122" s="268"/>
      <c r="X122" s="210" t="s">
        <v>4728</v>
      </c>
      <c r="Y122" s="206">
        <v>2014</v>
      </c>
      <c r="Z122" s="206">
        <v>180</v>
      </c>
      <c r="AA122" s="268" t="s">
        <v>633</v>
      </c>
      <c r="AB122" s="226"/>
      <c r="AC122" s="204"/>
      <c r="AD122" s="204"/>
      <c r="AE122" s="294"/>
      <c r="AF122" s="295"/>
      <c r="AG122" s="261">
        <f>Z122</f>
        <v>180</v>
      </c>
      <c r="AH122" s="269"/>
      <c r="AI122" s="23"/>
    </row>
    <row r="123" spans="1:35" ht="67.5" x14ac:dyDescent="0.25">
      <c r="A123" s="323"/>
      <c r="B123" s="206"/>
      <c r="C123" s="206"/>
      <c r="D123" s="206"/>
      <c r="E123" s="206"/>
      <c r="F123" s="268"/>
      <c r="G123" s="275"/>
      <c r="H123" s="206"/>
      <c r="I123" s="206"/>
      <c r="J123" s="206"/>
      <c r="K123" s="206"/>
      <c r="L123" s="206"/>
      <c r="M123" s="268"/>
      <c r="N123" s="275"/>
      <c r="O123" s="206"/>
      <c r="P123" s="268"/>
      <c r="Q123" s="210"/>
      <c r="R123" s="206"/>
      <c r="S123" s="206"/>
      <c r="T123" s="206"/>
      <c r="U123" s="206"/>
      <c r="V123" s="206"/>
      <c r="W123" s="268"/>
      <c r="X123" s="210" t="s">
        <v>4729</v>
      </c>
      <c r="Y123" s="206">
        <v>2014</v>
      </c>
      <c r="Z123" s="206">
        <v>70</v>
      </c>
      <c r="AA123" s="268" t="s">
        <v>493</v>
      </c>
      <c r="AB123" s="226"/>
      <c r="AC123" s="205"/>
      <c r="AD123" s="204"/>
      <c r="AE123" s="294"/>
      <c r="AF123" s="295"/>
      <c r="AG123" s="261">
        <f>Z123</f>
        <v>70</v>
      </c>
      <c r="AH123" s="269"/>
      <c r="AI123" s="277"/>
    </row>
    <row r="124" spans="1:35" ht="67.5" x14ac:dyDescent="0.25">
      <c r="A124" s="323"/>
      <c r="B124" s="206"/>
      <c r="C124" s="206"/>
      <c r="D124" s="206"/>
      <c r="E124" s="206"/>
      <c r="F124" s="268"/>
      <c r="G124" s="275"/>
      <c r="H124" s="206"/>
      <c r="I124" s="206"/>
      <c r="J124" s="206"/>
      <c r="K124" s="206"/>
      <c r="L124" s="206"/>
      <c r="M124" s="268"/>
      <c r="N124" s="275"/>
      <c r="O124" s="206"/>
      <c r="P124" s="268"/>
      <c r="Q124" s="210"/>
      <c r="R124" s="206"/>
      <c r="S124" s="206"/>
      <c r="T124" s="206"/>
      <c r="U124" s="206"/>
      <c r="V124" s="206"/>
      <c r="W124" s="268"/>
      <c r="X124" s="210" t="s">
        <v>4730</v>
      </c>
      <c r="Y124" s="206">
        <v>2002</v>
      </c>
      <c r="Z124" s="206">
        <v>30</v>
      </c>
      <c r="AA124" s="268" t="s">
        <v>4731</v>
      </c>
      <c r="AB124" s="226"/>
      <c r="AC124" s="205"/>
      <c r="AD124" s="204"/>
      <c r="AE124" s="294"/>
      <c r="AF124" s="295"/>
      <c r="AG124" s="261">
        <f>Z124</f>
        <v>30</v>
      </c>
      <c r="AH124" s="269"/>
      <c r="AI124" s="277"/>
    </row>
    <row r="125" spans="1:35" ht="57" thickBot="1" x14ac:dyDescent="0.3">
      <c r="A125" s="323"/>
      <c r="B125" s="206"/>
      <c r="C125" s="206"/>
      <c r="D125" s="206"/>
      <c r="E125" s="206"/>
      <c r="F125" s="274"/>
      <c r="G125" s="275"/>
      <c r="H125" s="206"/>
      <c r="I125" s="206"/>
      <c r="J125" s="206"/>
      <c r="K125" s="206"/>
      <c r="L125" s="206"/>
      <c r="M125" s="274"/>
      <c r="N125" s="275"/>
      <c r="O125" s="206"/>
      <c r="P125" s="274"/>
      <c r="Q125" s="210" t="s">
        <v>4732</v>
      </c>
      <c r="R125" s="206">
        <v>2015</v>
      </c>
      <c r="S125" s="206">
        <v>405</v>
      </c>
      <c r="T125" s="206" t="s">
        <v>4733</v>
      </c>
      <c r="U125" s="206">
        <v>13</v>
      </c>
      <c r="V125" s="206" t="s">
        <v>2490</v>
      </c>
      <c r="W125" s="274">
        <v>13</v>
      </c>
      <c r="X125" s="210" t="s">
        <v>4734</v>
      </c>
      <c r="Y125" s="206">
        <v>2015</v>
      </c>
      <c r="Z125" s="206">
        <v>90</v>
      </c>
      <c r="AA125" s="268" t="s">
        <v>633</v>
      </c>
      <c r="AB125" s="226"/>
      <c r="AC125" s="205"/>
      <c r="AD125" s="204"/>
      <c r="AE125" s="294"/>
      <c r="AF125" s="295"/>
      <c r="AG125" s="261"/>
      <c r="AH125" s="269">
        <f>S125</f>
        <v>405</v>
      </c>
      <c r="AI125" s="277"/>
    </row>
    <row r="126" spans="1:35" ht="60.75" thickBot="1" x14ac:dyDescent="0.3">
      <c r="A126" s="323"/>
      <c r="B126" s="334" t="s">
        <v>4735</v>
      </c>
      <c r="C126" s="206"/>
      <c r="D126" s="206"/>
      <c r="E126" s="206"/>
      <c r="F126" s="274"/>
      <c r="G126" s="275">
        <v>2017</v>
      </c>
      <c r="H126" s="206"/>
      <c r="I126" s="206">
        <v>2</v>
      </c>
      <c r="J126" s="287" t="s">
        <v>1225</v>
      </c>
      <c r="K126" s="206"/>
      <c r="L126" s="206"/>
      <c r="M126" s="274"/>
      <c r="N126" s="275" t="s">
        <v>4353</v>
      </c>
      <c r="O126" s="206" t="s">
        <v>2843</v>
      </c>
      <c r="P126" s="274">
        <v>63</v>
      </c>
      <c r="Q126" s="210"/>
      <c r="R126" s="206"/>
      <c r="S126" s="206"/>
      <c r="T126" s="206"/>
      <c r="U126" s="206"/>
      <c r="V126" s="206"/>
      <c r="W126" s="274"/>
      <c r="X126" s="210"/>
      <c r="Y126" s="206"/>
      <c r="Z126" s="206"/>
      <c r="AA126" s="268"/>
      <c r="AB126" s="226"/>
      <c r="AC126" s="205">
        <v>1</v>
      </c>
      <c r="AD126" s="204">
        <f>P126</f>
        <v>63</v>
      </c>
      <c r="AE126" s="294"/>
      <c r="AF126" s="295"/>
      <c r="AG126" s="261"/>
      <c r="AH126" s="269">
        <f>S126</f>
        <v>0</v>
      </c>
      <c r="AI126" s="277"/>
    </row>
    <row r="127" spans="1:35" ht="15.75" thickBot="1" x14ac:dyDescent="0.3">
      <c r="A127" s="605" t="s">
        <v>4736</v>
      </c>
      <c r="B127" s="606"/>
      <c r="C127" s="606"/>
      <c r="D127" s="606"/>
      <c r="E127" s="606"/>
      <c r="F127" s="606"/>
      <c r="G127" s="606"/>
      <c r="H127" s="606"/>
      <c r="I127" s="606"/>
      <c r="J127" s="606"/>
      <c r="K127" s="606"/>
      <c r="L127" s="606"/>
      <c r="M127" s="606"/>
      <c r="N127" s="606"/>
      <c r="O127" s="606"/>
      <c r="P127" s="606"/>
      <c r="Q127" s="606"/>
      <c r="R127" s="606"/>
      <c r="S127" s="606"/>
      <c r="T127" s="606"/>
      <c r="U127" s="606"/>
      <c r="V127" s="606"/>
      <c r="W127" s="606"/>
      <c r="X127" s="606"/>
      <c r="Y127" s="606"/>
      <c r="Z127" s="606"/>
      <c r="AA127" s="607"/>
      <c r="AB127" s="250"/>
      <c r="AC127" s="202"/>
      <c r="AD127" s="202"/>
      <c r="AE127" s="278"/>
      <c r="AF127" s="279"/>
      <c r="AG127" s="279"/>
      <c r="AH127" s="279"/>
      <c r="AI127" s="279"/>
    </row>
    <row r="128" spans="1:35" ht="67.5" x14ac:dyDescent="0.25">
      <c r="A128" s="321">
        <v>14</v>
      </c>
      <c r="B128" s="211" t="s">
        <v>4737</v>
      </c>
      <c r="C128" s="211"/>
      <c r="D128" s="211"/>
      <c r="E128" s="211"/>
      <c r="F128" s="212"/>
      <c r="G128" s="257">
        <v>2001</v>
      </c>
      <c r="H128" s="211" t="s">
        <v>4681</v>
      </c>
      <c r="I128" s="211">
        <v>193</v>
      </c>
      <c r="J128" s="211" t="s">
        <v>27</v>
      </c>
      <c r="K128" s="211">
        <v>3</v>
      </c>
      <c r="L128" s="211" t="s">
        <v>4502</v>
      </c>
      <c r="M128" s="212">
        <v>3</v>
      </c>
      <c r="N128" s="257" t="s">
        <v>1815</v>
      </c>
      <c r="O128" s="211" t="s">
        <v>2895</v>
      </c>
      <c r="P128" s="212">
        <v>160</v>
      </c>
      <c r="Q128" s="216" t="s">
        <v>4738</v>
      </c>
      <c r="R128" s="211">
        <v>1988</v>
      </c>
      <c r="S128" s="211">
        <v>1231</v>
      </c>
      <c r="T128" s="211" t="s">
        <v>4739</v>
      </c>
      <c r="U128" s="211">
        <v>25</v>
      </c>
      <c r="V128" s="211">
        <v>1</v>
      </c>
      <c r="W128" s="212">
        <v>26</v>
      </c>
      <c r="X128" s="216" t="s">
        <v>4740</v>
      </c>
      <c r="Y128" s="211">
        <v>2004</v>
      </c>
      <c r="Z128" s="211">
        <v>35</v>
      </c>
      <c r="AA128" s="258" t="s">
        <v>4741</v>
      </c>
      <c r="AB128" s="226"/>
      <c r="AC128" s="203">
        <v>1</v>
      </c>
      <c r="AD128" s="203">
        <f t="shared" si="14"/>
        <v>160</v>
      </c>
      <c r="AE128" s="259"/>
      <c r="AF128" s="260">
        <f t="shared" si="17"/>
        <v>193</v>
      </c>
      <c r="AG128" s="261"/>
      <c r="AH128" s="261">
        <f>S128</f>
        <v>1231</v>
      </c>
      <c r="AI128" s="262"/>
    </row>
    <row r="129" spans="1:35" ht="45" x14ac:dyDescent="0.25">
      <c r="A129" s="322"/>
      <c r="B129" s="209" t="s">
        <v>4742</v>
      </c>
      <c r="C129" s="209">
        <v>1995</v>
      </c>
      <c r="D129" s="209"/>
      <c r="E129" s="209">
        <v>25</v>
      </c>
      <c r="F129" s="221" t="s">
        <v>3090</v>
      </c>
      <c r="G129" s="265"/>
      <c r="H129" s="209"/>
      <c r="I129" s="209"/>
      <c r="J129" s="209"/>
      <c r="K129" s="209"/>
      <c r="L129" s="209"/>
      <c r="M129" s="221"/>
      <c r="N129" s="265"/>
      <c r="O129" s="209"/>
      <c r="P129" s="221"/>
      <c r="Q129" s="208" t="s">
        <v>4743</v>
      </c>
      <c r="R129" s="209">
        <v>1988</v>
      </c>
      <c r="S129" s="209">
        <v>610</v>
      </c>
      <c r="T129" s="209" t="s">
        <v>4744</v>
      </c>
      <c r="U129" s="209">
        <v>20</v>
      </c>
      <c r="V129" s="209">
        <v>0</v>
      </c>
      <c r="W129" s="221">
        <v>20</v>
      </c>
      <c r="X129" s="208" t="s">
        <v>4745</v>
      </c>
      <c r="Y129" s="209">
        <v>2004</v>
      </c>
      <c r="Z129" s="209">
        <v>35</v>
      </c>
      <c r="AA129" s="221" t="s">
        <v>4746</v>
      </c>
      <c r="AB129" s="226"/>
      <c r="AC129" s="204"/>
      <c r="AD129" s="204"/>
      <c r="AE129" s="294">
        <f t="shared" ref="AE129:AE132" si="18">E129</f>
        <v>25</v>
      </c>
      <c r="AF129" s="295"/>
      <c r="AG129" s="261"/>
      <c r="AH129" s="261">
        <f>S129</f>
        <v>610</v>
      </c>
      <c r="AI129" s="23"/>
    </row>
    <row r="130" spans="1:35" ht="45" x14ac:dyDescent="0.25">
      <c r="A130" s="322"/>
      <c r="B130" s="209" t="s">
        <v>4747</v>
      </c>
      <c r="C130" s="209">
        <v>1995</v>
      </c>
      <c r="D130" s="209"/>
      <c r="E130" s="209">
        <v>21</v>
      </c>
      <c r="F130" s="221" t="s">
        <v>3090</v>
      </c>
      <c r="G130" s="265"/>
      <c r="H130" s="209"/>
      <c r="I130" s="209"/>
      <c r="J130" s="209"/>
      <c r="K130" s="209"/>
      <c r="L130" s="209"/>
      <c r="M130" s="221"/>
      <c r="N130" s="265"/>
      <c r="O130" s="209"/>
      <c r="P130" s="221"/>
      <c r="Q130" s="208"/>
      <c r="R130" s="209"/>
      <c r="S130" s="209"/>
      <c r="T130" s="209"/>
      <c r="U130" s="209"/>
      <c r="V130" s="209"/>
      <c r="W130" s="221"/>
      <c r="X130" s="208"/>
      <c r="Y130" s="209"/>
      <c r="Z130" s="209"/>
      <c r="AA130" s="221"/>
      <c r="AB130" s="226"/>
      <c r="AC130" s="204"/>
      <c r="AD130" s="204"/>
      <c r="AE130" s="294">
        <f t="shared" si="18"/>
        <v>21</v>
      </c>
      <c r="AF130" s="295"/>
      <c r="AG130" s="261"/>
      <c r="AH130" s="261"/>
      <c r="AI130" s="23"/>
    </row>
    <row r="131" spans="1:35" ht="56.25" x14ac:dyDescent="0.25">
      <c r="A131" s="322"/>
      <c r="B131" s="209" t="s">
        <v>4748</v>
      </c>
      <c r="C131" s="209"/>
      <c r="D131" s="209"/>
      <c r="E131" s="209"/>
      <c r="F131" s="221"/>
      <c r="G131" s="265">
        <v>2001</v>
      </c>
      <c r="H131" s="209" t="s">
        <v>4681</v>
      </c>
      <c r="I131" s="209">
        <v>547</v>
      </c>
      <c r="J131" s="209" t="s">
        <v>27</v>
      </c>
      <c r="K131" s="209">
        <v>12</v>
      </c>
      <c r="L131" s="209" t="s">
        <v>4502</v>
      </c>
      <c r="M131" s="221">
        <v>12</v>
      </c>
      <c r="N131" s="265"/>
      <c r="O131" s="209"/>
      <c r="P131" s="221"/>
      <c r="Q131" s="208"/>
      <c r="R131" s="209"/>
      <c r="S131" s="157"/>
      <c r="T131" s="209"/>
      <c r="U131" s="209"/>
      <c r="V131" s="209"/>
      <c r="W131" s="221"/>
      <c r="X131" s="208"/>
      <c r="Y131" s="209"/>
      <c r="Z131" s="209"/>
      <c r="AA131" s="221"/>
      <c r="AB131" s="226"/>
      <c r="AC131" s="204"/>
      <c r="AD131" s="204"/>
      <c r="AE131" s="294"/>
      <c r="AF131" s="295">
        <f t="shared" ref="AF131" si="19">I131</f>
        <v>547</v>
      </c>
      <c r="AG131" s="261"/>
      <c r="AH131" s="261"/>
      <c r="AI131" s="23"/>
    </row>
    <row r="132" spans="1:35" ht="45" x14ac:dyDescent="0.25">
      <c r="A132" s="322"/>
      <c r="B132" s="209" t="s">
        <v>4749</v>
      </c>
      <c r="C132" s="209">
        <v>1989</v>
      </c>
      <c r="D132" s="209"/>
      <c r="E132" s="209">
        <v>24</v>
      </c>
      <c r="F132" s="221" t="s">
        <v>3023</v>
      </c>
      <c r="G132" s="265"/>
      <c r="H132" s="209"/>
      <c r="I132" s="209"/>
      <c r="J132" s="209"/>
      <c r="K132" s="209"/>
      <c r="L132" s="209"/>
      <c r="M132" s="221"/>
      <c r="N132" s="265" t="s">
        <v>4179</v>
      </c>
      <c r="O132" s="209" t="s">
        <v>2895</v>
      </c>
      <c r="P132" s="221">
        <v>250</v>
      </c>
      <c r="Q132" s="208" t="s">
        <v>4750</v>
      </c>
      <c r="R132" s="209">
        <v>2011</v>
      </c>
      <c r="S132" s="209">
        <v>657</v>
      </c>
      <c r="T132" s="209" t="s">
        <v>962</v>
      </c>
      <c r="U132" s="209" t="s">
        <v>2490</v>
      </c>
      <c r="V132" s="209">
        <v>20</v>
      </c>
      <c r="W132" s="221">
        <v>20</v>
      </c>
      <c r="X132" s="208" t="s">
        <v>4751</v>
      </c>
      <c r="Y132" s="209">
        <v>1988</v>
      </c>
      <c r="Z132" s="209">
        <v>37</v>
      </c>
      <c r="AA132" s="221" t="s">
        <v>633</v>
      </c>
      <c r="AB132" s="226"/>
      <c r="AC132" s="204">
        <v>1</v>
      </c>
      <c r="AD132" s="204">
        <f t="shared" si="14"/>
        <v>250</v>
      </c>
      <c r="AE132" s="294">
        <f t="shared" si="18"/>
        <v>24</v>
      </c>
      <c r="AF132" s="295"/>
      <c r="AG132" s="261"/>
      <c r="AH132" s="261">
        <f t="shared" ref="AH132:AH137" si="20">S132</f>
        <v>657</v>
      </c>
      <c r="AI132" s="23"/>
    </row>
    <row r="133" spans="1:35" ht="33.75" x14ac:dyDescent="0.25">
      <c r="A133" s="322"/>
      <c r="B133" s="209"/>
      <c r="C133" s="209"/>
      <c r="D133" s="209"/>
      <c r="E133" s="209"/>
      <c r="F133" s="221"/>
      <c r="G133" s="265"/>
      <c r="H133" s="209"/>
      <c r="I133" s="209"/>
      <c r="J133" s="209"/>
      <c r="K133" s="209"/>
      <c r="L133" s="209"/>
      <c r="M133" s="221"/>
      <c r="N133" s="265"/>
      <c r="O133" s="209"/>
      <c r="P133" s="221"/>
      <c r="Q133" s="208" t="s">
        <v>4752</v>
      </c>
      <c r="R133" s="209">
        <v>2003</v>
      </c>
      <c r="S133" s="209">
        <v>672</v>
      </c>
      <c r="T133" s="209" t="s">
        <v>4753</v>
      </c>
      <c r="U133" s="209">
        <v>13</v>
      </c>
      <c r="V133" s="209" t="s">
        <v>4502</v>
      </c>
      <c r="W133" s="221">
        <v>13</v>
      </c>
      <c r="X133" s="208" t="s">
        <v>4740</v>
      </c>
      <c r="Y133" s="209">
        <v>1988</v>
      </c>
      <c r="Z133" s="209">
        <v>28</v>
      </c>
      <c r="AA133" s="221" t="s">
        <v>275</v>
      </c>
      <c r="AB133" s="226"/>
      <c r="AC133" s="204"/>
      <c r="AD133" s="204"/>
      <c r="AE133" s="294"/>
      <c r="AF133" s="295"/>
      <c r="AG133" s="261"/>
      <c r="AH133" s="261">
        <f t="shared" si="20"/>
        <v>672</v>
      </c>
      <c r="AI133" s="23"/>
    </row>
    <row r="134" spans="1:35" ht="33.75" x14ac:dyDescent="0.25">
      <c r="A134" s="322"/>
      <c r="B134" s="209"/>
      <c r="C134" s="209"/>
      <c r="D134" s="209"/>
      <c r="E134" s="209"/>
      <c r="F134" s="221"/>
      <c r="G134" s="265"/>
      <c r="H134" s="209"/>
      <c r="I134" s="209"/>
      <c r="J134" s="209"/>
      <c r="K134" s="209"/>
      <c r="L134" s="209"/>
      <c r="M134" s="221"/>
      <c r="N134" s="265"/>
      <c r="O134" s="209"/>
      <c r="P134" s="221"/>
      <c r="Q134" s="208" t="s">
        <v>4754</v>
      </c>
      <c r="R134" s="209">
        <v>2011</v>
      </c>
      <c r="S134" s="209">
        <v>620</v>
      </c>
      <c r="T134" s="209" t="s">
        <v>4755</v>
      </c>
      <c r="U134" s="209" t="s">
        <v>2490</v>
      </c>
      <c r="V134" s="209">
        <v>18</v>
      </c>
      <c r="W134" s="221">
        <v>18</v>
      </c>
      <c r="X134" s="208" t="s">
        <v>4503</v>
      </c>
      <c r="Y134" s="209">
        <v>1988</v>
      </c>
      <c r="Z134" s="209">
        <v>37</v>
      </c>
      <c r="AA134" s="221" t="s">
        <v>633</v>
      </c>
      <c r="AB134" s="226"/>
      <c r="AC134" s="204"/>
      <c r="AD134" s="204"/>
      <c r="AE134" s="294"/>
      <c r="AF134" s="295"/>
      <c r="AG134" s="261"/>
      <c r="AH134" s="261">
        <f t="shared" si="20"/>
        <v>620</v>
      </c>
      <c r="AI134" s="23"/>
    </row>
    <row r="135" spans="1:35" ht="33.75" x14ac:dyDescent="0.25">
      <c r="A135" s="322"/>
      <c r="B135" s="209"/>
      <c r="C135" s="209"/>
      <c r="D135" s="209"/>
      <c r="E135" s="209"/>
      <c r="F135" s="221"/>
      <c r="G135" s="265"/>
      <c r="H135" s="209"/>
      <c r="I135" s="209"/>
      <c r="J135" s="209"/>
      <c r="K135" s="209"/>
      <c r="L135" s="209"/>
      <c r="M135" s="221"/>
      <c r="N135" s="265"/>
      <c r="O135" s="209"/>
      <c r="P135" s="221"/>
      <c r="Q135" s="208" t="s">
        <v>4756</v>
      </c>
      <c r="R135" s="209">
        <v>2011</v>
      </c>
      <c r="S135" s="209">
        <v>323</v>
      </c>
      <c r="T135" s="209" t="s">
        <v>962</v>
      </c>
      <c r="U135" s="209" t="s">
        <v>2490</v>
      </c>
      <c r="V135" s="209">
        <v>8</v>
      </c>
      <c r="W135" s="221">
        <v>8</v>
      </c>
      <c r="X135" s="208" t="s">
        <v>4757</v>
      </c>
      <c r="Y135" s="209">
        <v>1988</v>
      </c>
      <c r="Z135" s="209">
        <v>35</v>
      </c>
      <c r="AA135" s="221" t="s">
        <v>633</v>
      </c>
      <c r="AB135" s="226"/>
      <c r="AC135" s="204"/>
      <c r="AD135" s="204"/>
      <c r="AE135" s="294"/>
      <c r="AF135" s="295"/>
      <c r="AG135" s="261"/>
      <c r="AH135" s="261">
        <f t="shared" si="20"/>
        <v>323</v>
      </c>
      <c r="AI135" s="23"/>
    </row>
    <row r="136" spans="1:35" ht="67.5" x14ac:dyDescent="0.25">
      <c r="A136" s="322"/>
      <c r="B136" s="209"/>
      <c r="C136" s="209"/>
      <c r="D136" s="209"/>
      <c r="E136" s="209"/>
      <c r="F136" s="221"/>
      <c r="G136" s="265"/>
      <c r="H136" s="209"/>
      <c r="I136" s="209"/>
      <c r="J136" s="209"/>
      <c r="K136" s="209"/>
      <c r="L136" s="209"/>
      <c r="M136" s="221"/>
      <c r="N136" s="265"/>
      <c r="O136" s="209"/>
      <c r="P136" s="221"/>
      <c r="Q136" s="208" t="s">
        <v>4758</v>
      </c>
      <c r="R136" s="209">
        <v>2007</v>
      </c>
      <c r="S136" s="209">
        <v>485</v>
      </c>
      <c r="T136" s="209" t="s">
        <v>4759</v>
      </c>
      <c r="U136" s="209">
        <v>18</v>
      </c>
      <c r="V136" s="209">
        <v>3</v>
      </c>
      <c r="W136" s="221">
        <v>21</v>
      </c>
      <c r="X136" s="208" t="s">
        <v>4506</v>
      </c>
      <c r="Y136" s="209">
        <v>1988</v>
      </c>
      <c r="Z136" s="209">
        <v>45</v>
      </c>
      <c r="AA136" s="221" t="s">
        <v>275</v>
      </c>
      <c r="AB136" s="226"/>
      <c r="AC136" s="204"/>
      <c r="AD136" s="204"/>
      <c r="AE136" s="294"/>
      <c r="AF136" s="295"/>
      <c r="AG136" s="261"/>
      <c r="AH136" s="261">
        <f t="shared" si="20"/>
        <v>485</v>
      </c>
      <c r="AI136" s="23"/>
    </row>
    <row r="137" spans="1:35" ht="45" x14ac:dyDescent="0.25">
      <c r="A137" s="322"/>
      <c r="B137" s="209"/>
      <c r="C137" s="209"/>
      <c r="D137" s="209"/>
      <c r="E137" s="209"/>
      <c r="F137" s="221"/>
      <c r="G137" s="265"/>
      <c r="H137" s="209"/>
      <c r="I137" s="209"/>
      <c r="J137" s="209"/>
      <c r="K137" s="209"/>
      <c r="L137" s="209"/>
      <c r="M137" s="221"/>
      <c r="N137" s="265"/>
      <c r="O137" s="209"/>
      <c r="P137" s="221"/>
      <c r="Q137" s="208" t="s">
        <v>4760</v>
      </c>
      <c r="R137" s="209">
        <v>2000</v>
      </c>
      <c r="S137" s="209">
        <v>410</v>
      </c>
      <c r="T137" s="209" t="s">
        <v>4744</v>
      </c>
      <c r="U137" s="209">
        <v>22</v>
      </c>
      <c r="V137" s="209">
        <v>3</v>
      </c>
      <c r="W137" s="221">
        <v>25</v>
      </c>
      <c r="X137" s="208" t="s">
        <v>4509</v>
      </c>
      <c r="Y137" s="209">
        <v>1988</v>
      </c>
      <c r="Z137" s="209">
        <v>27</v>
      </c>
      <c r="AA137" s="221" t="s">
        <v>275</v>
      </c>
      <c r="AB137" s="226"/>
      <c r="AC137" s="204"/>
      <c r="AD137" s="204"/>
      <c r="AE137" s="294"/>
      <c r="AF137" s="295"/>
      <c r="AG137" s="261"/>
      <c r="AH137" s="261">
        <f t="shared" si="20"/>
        <v>410</v>
      </c>
      <c r="AI137" s="23"/>
    </row>
    <row r="138" spans="1:35" ht="23.25" thickBot="1" x14ac:dyDescent="0.3">
      <c r="A138" s="323"/>
      <c r="B138" s="206"/>
      <c r="C138" s="206"/>
      <c r="D138" s="206"/>
      <c r="E138" s="206"/>
      <c r="F138" s="274"/>
      <c r="G138" s="275"/>
      <c r="H138" s="206"/>
      <c r="I138" s="206"/>
      <c r="J138" s="206"/>
      <c r="K138" s="206"/>
      <c r="L138" s="206"/>
      <c r="M138" s="274"/>
      <c r="N138" s="275"/>
      <c r="O138" s="206"/>
      <c r="P138" s="274"/>
      <c r="Q138" s="210" t="s">
        <v>4497</v>
      </c>
      <c r="R138" s="206"/>
      <c r="S138" s="206">
        <v>3472</v>
      </c>
      <c r="T138" s="206" t="s">
        <v>4761</v>
      </c>
      <c r="U138" s="206"/>
      <c r="V138" s="206"/>
      <c r="W138" s="274"/>
      <c r="X138" s="210"/>
      <c r="Y138" s="206"/>
      <c r="Z138" s="206"/>
      <c r="AA138" s="268"/>
      <c r="AB138" s="226"/>
      <c r="AC138" s="205"/>
      <c r="AD138" s="205"/>
      <c r="AE138" s="297"/>
      <c r="AF138" s="298"/>
      <c r="AG138" s="261"/>
      <c r="AH138" s="276"/>
      <c r="AI138" s="277">
        <v>3472</v>
      </c>
    </row>
    <row r="139" spans="1:35" ht="15.75" thickBot="1" x14ac:dyDescent="0.3">
      <c r="A139" s="605" t="s">
        <v>4762</v>
      </c>
      <c r="B139" s="606"/>
      <c r="C139" s="606"/>
      <c r="D139" s="606"/>
      <c r="E139" s="606"/>
      <c r="F139" s="606"/>
      <c r="G139" s="606"/>
      <c r="H139" s="606"/>
      <c r="I139" s="606"/>
      <c r="J139" s="606"/>
      <c r="K139" s="606"/>
      <c r="L139" s="606"/>
      <c r="M139" s="606"/>
      <c r="N139" s="606"/>
      <c r="O139" s="606"/>
      <c r="P139" s="606"/>
      <c r="Q139" s="606"/>
      <c r="R139" s="606"/>
      <c r="S139" s="606"/>
      <c r="T139" s="606"/>
      <c r="U139" s="606"/>
      <c r="V139" s="606"/>
      <c r="W139" s="606"/>
      <c r="X139" s="606"/>
      <c r="Y139" s="606"/>
      <c r="Z139" s="606"/>
      <c r="AA139" s="607"/>
      <c r="AB139" s="250"/>
      <c r="AC139" s="202"/>
      <c r="AD139" s="202"/>
      <c r="AE139" s="278"/>
      <c r="AF139" s="279"/>
      <c r="AG139" s="279"/>
      <c r="AH139" s="279"/>
      <c r="AI139" s="279"/>
    </row>
    <row r="140" spans="1:35" ht="45" x14ac:dyDescent="0.25">
      <c r="A140" s="321">
        <v>15</v>
      </c>
      <c r="B140" s="211" t="s">
        <v>4763</v>
      </c>
      <c r="C140" s="211"/>
      <c r="D140" s="211"/>
      <c r="E140" s="211"/>
      <c r="F140" s="212"/>
      <c r="G140" s="257">
        <v>2000</v>
      </c>
      <c r="H140" s="211" t="s">
        <v>4681</v>
      </c>
      <c r="I140" s="211">
        <v>397</v>
      </c>
      <c r="J140" s="211" t="s">
        <v>27</v>
      </c>
      <c r="K140" s="211">
        <v>11</v>
      </c>
      <c r="L140" s="211" t="s">
        <v>4502</v>
      </c>
      <c r="M140" s="212">
        <v>11</v>
      </c>
      <c r="N140" s="257" t="s">
        <v>1801</v>
      </c>
      <c r="O140" s="211" t="s">
        <v>2837</v>
      </c>
      <c r="P140" s="212">
        <v>160</v>
      </c>
      <c r="Q140" s="216" t="s">
        <v>4764</v>
      </c>
      <c r="R140" s="211">
        <v>2014</v>
      </c>
      <c r="S140" s="211">
        <v>290</v>
      </c>
      <c r="T140" s="211" t="s">
        <v>4765</v>
      </c>
      <c r="U140" s="211">
        <v>5</v>
      </c>
      <c r="V140" s="211">
        <v>2</v>
      </c>
      <c r="W140" s="212">
        <v>7</v>
      </c>
      <c r="X140" s="216" t="s">
        <v>4766</v>
      </c>
      <c r="Y140" s="211">
        <v>2014</v>
      </c>
      <c r="Z140" s="211">
        <v>25</v>
      </c>
      <c r="AA140" s="258" t="s">
        <v>633</v>
      </c>
      <c r="AB140" s="226"/>
      <c r="AC140" s="203">
        <v>1</v>
      </c>
      <c r="AD140" s="203">
        <f t="shared" ref="AD140:AD148" si="21">P140</f>
        <v>160</v>
      </c>
      <c r="AE140" s="259"/>
      <c r="AF140" s="260">
        <f t="shared" ref="AF140:AF148" si="22">I140</f>
        <v>397</v>
      </c>
      <c r="AG140" s="261"/>
      <c r="AH140" s="261">
        <f>S140</f>
        <v>290</v>
      </c>
      <c r="AI140" s="262"/>
    </row>
    <row r="141" spans="1:35" ht="56.25" x14ac:dyDescent="0.25">
      <c r="A141" s="322"/>
      <c r="B141" s="209" t="s">
        <v>4767</v>
      </c>
      <c r="C141" s="209">
        <v>2000</v>
      </c>
      <c r="D141" s="209"/>
      <c r="E141" s="209">
        <v>17</v>
      </c>
      <c r="F141" s="221" t="s">
        <v>2974</v>
      </c>
      <c r="G141" s="265"/>
      <c r="H141" s="209"/>
      <c r="I141" s="209"/>
      <c r="J141" s="209"/>
      <c r="K141" s="209"/>
      <c r="L141" s="209"/>
      <c r="M141" s="221"/>
      <c r="N141" s="265"/>
      <c r="O141" s="209"/>
      <c r="P141" s="221"/>
      <c r="Q141" s="208" t="s">
        <v>4768</v>
      </c>
      <c r="R141" s="209">
        <v>1985</v>
      </c>
      <c r="S141" s="209">
        <v>880</v>
      </c>
      <c r="T141" s="209" t="s">
        <v>4769</v>
      </c>
      <c r="U141" s="209" t="s">
        <v>2490</v>
      </c>
      <c r="V141" s="209">
        <v>23</v>
      </c>
      <c r="W141" s="221">
        <v>23</v>
      </c>
      <c r="X141" s="208" t="s">
        <v>4696</v>
      </c>
      <c r="Y141" s="209">
        <v>2014</v>
      </c>
      <c r="Z141" s="209">
        <v>40</v>
      </c>
      <c r="AA141" s="221" t="s">
        <v>633</v>
      </c>
      <c r="AB141" s="226"/>
      <c r="AC141" s="204"/>
      <c r="AD141" s="204"/>
      <c r="AE141" s="294">
        <f>E141</f>
        <v>17</v>
      </c>
      <c r="AF141" s="295"/>
      <c r="AG141" s="261"/>
      <c r="AH141" s="261">
        <f>S141</f>
        <v>880</v>
      </c>
      <c r="AI141" s="23"/>
    </row>
    <row r="142" spans="1:35" ht="45" x14ac:dyDescent="0.25">
      <c r="A142" s="322"/>
      <c r="B142" s="209"/>
      <c r="C142" s="209"/>
      <c r="D142" s="209"/>
      <c r="E142" s="209"/>
      <c r="F142" s="221"/>
      <c r="G142" s="265"/>
      <c r="H142" s="209"/>
      <c r="I142" s="209"/>
      <c r="J142" s="209"/>
      <c r="K142" s="209"/>
      <c r="L142" s="209"/>
      <c r="M142" s="221"/>
      <c r="N142" s="265"/>
      <c r="O142" s="209"/>
      <c r="P142" s="221"/>
      <c r="Q142" s="208" t="s">
        <v>4770</v>
      </c>
      <c r="R142" s="209">
        <v>1985</v>
      </c>
      <c r="S142" s="209">
        <v>690</v>
      </c>
      <c r="T142" s="209" t="s">
        <v>4771</v>
      </c>
      <c r="U142" s="209">
        <v>16</v>
      </c>
      <c r="V142" s="209" t="s">
        <v>2490</v>
      </c>
      <c r="W142" s="221">
        <v>16</v>
      </c>
      <c r="X142" s="208" t="s">
        <v>4772</v>
      </c>
      <c r="Y142" s="209">
        <v>1985</v>
      </c>
      <c r="Z142" s="209">
        <v>25</v>
      </c>
      <c r="AA142" s="221" t="s">
        <v>4773</v>
      </c>
      <c r="AB142" s="226"/>
      <c r="AC142" s="204"/>
      <c r="AD142" s="204"/>
      <c r="AE142" s="294"/>
      <c r="AF142" s="295"/>
      <c r="AG142" s="261"/>
      <c r="AH142" s="261">
        <f>S142</f>
        <v>690</v>
      </c>
      <c r="AI142" s="23"/>
    </row>
    <row r="143" spans="1:35" ht="33.75" x14ac:dyDescent="0.25">
      <c r="A143" s="322"/>
      <c r="B143" s="209"/>
      <c r="C143" s="209"/>
      <c r="D143" s="209"/>
      <c r="E143" s="209"/>
      <c r="F143" s="221"/>
      <c r="G143" s="265"/>
      <c r="H143" s="209"/>
      <c r="I143" s="209"/>
      <c r="J143" s="209"/>
      <c r="K143" s="209"/>
      <c r="L143" s="209"/>
      <c r="M143" s="221"/>
      <c r="N143" s="265"/>
      <c r="O143" s="209"/>
      <c r="P143" s="221"/>
      <c r="Q143" s="208" t="s">
        <v>4774</v>
      </c>
      <c r="R143" s="209">
        <v>2017</v>
      </c>
      <c r="S143" s="209">
        <v>357</v>
      </c>
      <c r="T143" s="209" t="s">
        <v>4775</v>
      </c>
      <c r="U143" s="209" t="s">
        <v>2490</v>
      </c>
      <c r="V143" s="209">
        <v>11</v>
      </c>
      <c r="W143" s="221">
        <v>11</v>
      </c>
      <c r="X143" s="208" t="s">
        <v>4706</v>
      </c>
      <c r="Y143" s="209">
        <v>2017</v>
      </c>
      <c r="Z143" s="209">
        <v>35</v>
      </c>
      <c r="AA143" s="221" t="s">
        <v>633</v>
      </c>
      <c r="AB143" s="226"/>
      <c r="AC143" s="204"/>
      <c r="AD143" s="204"/>
      <c r="AE143" s="294"/>
      <c r="AF143" s="295"/>
      <c r="AG143" s="261"/>
      <c r="AH143" s="261">
        <f>S143</f>
        <v>357</v>
      </c>
      <c r="AI143" s="23"/>
    </row>
    <row r="144" spans="1:35" ht="45" x14ac:dyDescent="0.25">
      <c r="A144" s="322"/>
      <c r="B144" s="209"/>
      <c r="C144" s="209"/>
      <c r="D144" s="209"/>
      <c r="E144" s="209"/>
      <c r="F144" s="221"/>
      <c r="G144" s="265"/>
      <c r="H144" s="209"/>
      <c r="I144" s="209"/>
      <c r="J144" s="209"/>
      <c r="K144" s="209"/>
      <c r="L144" s="209"/>
      <c r="M144" s="221"/>
      <c r="N144" s="265"/>
      <c r="O144" s="209"/>
      <c r="P144" s="221"/>
      <c r="Q144" s="208" t="s">
        <v>4776</v>
      </c>
      <c r="R144" s="209">
        <v>2012</v>
      </c>
      <c r="S144" s="209">
        <v>446</v>
      </c>
      <c r="T144" s="209" t="s">
        <v>4777</v>
      </c>
      <c r="U144" s="209" t="s">
        <v>2490</v>
      </c>
      <c r="V144" s="209">
        <v>25</v>
      </c>
      <c r="W144" s="221">
        <v>25</v>
      </c>
      <c r="X144" s="208" t="s">
        <v>4700</v>
      </c>
      <c r="Y144" s="209">
        <v>2012</v>
      </c>
      <c r="Z144" s="209">
        <v>25</v>
      </c>
      <c r="AA144" s="221" t="s">
        <v>633</v>
      </c>
      <c r="AB144" s="226"/>
      <c r="AC144" s="204"/>
      <c r="AD144" s="204"/>
      <c r="AE144" s="294"/>
      <c r="AF144" s="295"/>
      <c r="AG144" s="261"/>
      <c r="AH144" s="261">
        <f>S144</f>
        <v>446</v>
      </c>
      <c r="AI144" s="23"/>
    </row>
    <row r="145" spans="1:35" ht="22.5" x14ac:dyDescent="0.25">
      <c r="A145" s="322"/>
      <c r="B145" s="209"/>
      <c r="C145" s="209"/>
      <c r="D145" s="209"/>
      <c r="E145" s="209"/>
      <c r="F145" s="221"/>
      <c r="G145" s="265"/>
      <c r="H145" s="209"/>
      <c r="I145" s="209"/>
      <c r="J145" s="209"/>
      <c r="K145" s="209"/>
      <c r="L145" s="209"/>
      <c r="M145" s="221"/>
      <c r="N145" s="265"/>
      <c r="O145" s="209"/>
      <c r="P145" s="221"/>
      <c r="Q145" s="208" t="s">
        <v>4497</v>
      </c>
      <c r="R145" s="209"/>
      <c r="S145" s="209">
        <v>449</v>
      </c>
      <c r="T145" s="209" t="s">
        <v>4778</v>
      </c>
      <c r="U145" s="209"/>
      <c r="V145" s="209"/>
      <c r="W145" s="221"/>
      <c r="X145" s="208" t="s">
        <v>4497</v>
      </c>
      <c r="Y145" s="209"/>
      <c r="Z145" s="209">
        <v>45</v>
      </c>
      <c r="AA145" s="221" t="s">
        <v>4779</v>
      </c>
      <c r="AB145" s="226"/>
      <c r="AC145" s="204"/>
      <c r="AD145" s="204"/>
      <c r="AE145" s="294"/>
      <c r="AF145" s="295"/>
      <c r="AG145" s="261"/>
      <c r="AH145" s="269"/>
      <c r="AI145" s="23">
        <v>494</v>
      </c>
    </row>
    <row r="146" spans="1:35" x14ac:dyDescent="0.25">
      <c r="A146" s="335"/>
      <c r="B146" s="296"/>
      <c r="C146" s="296"/>
      <c r="D146" s="296"/>
      <c r="E146" s="296"/>
      <c r="F146" s="336"/>
      <c r="G146" s="337"/>
      <c r="H146" s="296"/>
      <c r="I146" s="296"/>
      <c r="J146" s="296"/>
      <c r="K146" s="296"/>
      <c r="L146" s="296"/>
      <c r="M146" s="336"/>
      <c r="N146" s="337"/>
      <c r="O146" s="296"/>
      <c r="P146" s="336"/>
      <c r="Q146" s="337"/>
      <c r="R146" s="296"/>
      <c r="S146" s="296"/>
      <c r="T146" s="296"/>
      <c r="U146" s="296"/>
      <c r="V146" s="296"/>
      <c r="W146" s="336"/>
      <c r="X146" s="337"/>
      <c r="Y146" s="296"/>
      <c r="Z146" s="296"/>
      <c r="AA146" s="336"/>
      <c r="AB146" s="226"/>
      <c r="AC146" s="204"/>
      <c r="AD146" s="204"/>
      <c r="AE146" s="294"/>
      <c r="AF146" s="295"/>
      <c r="AG146" s="261"/>
      <c r="AH146" s="269"/>
      <c r="AI146" s="23"/>
    </row>
    <row r="147" spans="1:35" ht="45.75" thickBot="1" x14ac:dyDescent="0.3">
      <c r="A147" s="335"/>
      <c r="B147" s="296" t="s">
        <v>4780</v>
      </c>
      <c r="C147" s="296"/>
      <c r="D147" s="296"/>
      <c r="E147" s="296"/>
      <c r="F147" s="338"/>
      <c r="G147" s="337">
        <v>2003</v>
      </c>
      <c r="H147" s="296"/>
      <c r="I147" s="296">
        <v>793</v>
      </c>
      <c r="J147" s="296" t="s">
        <v>27</v>
      </c>
      <c r="K147" s="296">
        <v>18</v>
      </c>
      <c r="L147" s="296"/>
      <c r="M147" s="338">
        <v>18</v>
      </c>
      <c r="N147" s="337" t="s">
        <v>2174</v>
      </c>
      <c r="O147" s="296" t="s">
        <v>2837</v>
      </c>
      <c r="P147" s="338">
        <v>400</v>
      </c>
      <c r="Q147" s="339"/>
      <c r="R147" s="340"/>
      <c r="S147" s="340"/>
      <c r="T147" s="340"/>
      <c r="U147" s="340"/>
      <c r="V147" s="340"/>
      <c r="W147" s="338"/>
      <c r="X147" s="339"/>
      <c r="Y147" s="340"/>
      <c r="Z147" s="340"/>
      <c r="AA147" s="338"/>
      <c r="AB147" s="226"/>
      <c r="AC147" s="204">
        <v>1</v>
      </c>
      <c r="AD147" s="205">
        <f t="shared" si="21"/>
        <v>400</v>
      </c>
      <c r="AE147" s="297"/>
      <c r="AF147" s="298">
        <f t="shared" si="22"/>
        <v>793</v>
      </c>
      <c r="AG147" s="261"/>
      <c r="AH147" s="276"/>
      <c r="AI147" s="277"/>
    </row>
    <row r="148" spans="1:35" ht="45.75" thickBot="1" x14ac:dyDescent="0.3">
      <c r="A148" s="335"/>
      <c r="B148" s="296" t="s">
        <v>4781</v>
      </c>
      <c r="C148" s="296"/>
      <c r="D148" s="296"/>
      <c r="E148" s="296"/>
      <c r="F148" s="338"/>
      <c r="G148" s="337">
        <v>2016</v>
      </c>
      <c r="H148" s="296" t="s">
        <v>4681</v>
      </c>
      <c r="I148" s="296">
        <v>120</v>
      </c>
      <c r="J148" s="296" t="s">
        <v>4574</v>
      </c>
      <c r="K148" s="296"/>
      <c r="L148" s="296">
        <v>4</v>
      </c>
      <c r="M148" s="338">
        <v>4</v>
      </c>
      <c r="N148" s="337" t="s">
        <v>4782</v>
      </c>
      <c r="O148" s="296" t="s">
        <v>2843</v>
      </c>
      <c r="P148" s="338">
        <v>100</v>
      </c>
      <c r="Q148" s="339"/>
      <c r="R148" s="340"/>
      <c r="S148" s="340"/>
      <c r="T148" s="340"/>
      <c r="U148" s="340"/>
      <c r="V148" s="340"/>
      <c r="W148" s="338"/>
      <c r="X148" s="339"/>
      <c r="Y148" s="340"/>
      <c r="Z148" s="340"/>
      <c r="AA148" s="338"/>
      <c r="AB148" s="226"/>
      <c r="AC148" s="204">
        <v>1</v>
      </c>
      <c r="AD148" s="205">
        <f t="shared" si="21"/>
        <v>100</v>
      </c>
      <c r="AE148" s="297"/>
      <c r="AF148" s="298">
        <f t="shared" si="22"/>
        <v>120</v>
      </c>
      <c r="AG148" s="261"/>
      <c r="AH148" s="276"/>
      <c r="AI148" s="277"/>
    </row>
    <row r="149" spans="1:35" ht="15.75" thickBot="1" x14ac:dyDescent="0.3">
      <c r="A149" s="605" t="s">
        <v>4783</v>
      </c>
      <c r="B149" s="606"/>
      <c r="C149" s="606"/>
      <c r="D149" s="606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6"/>
      <c r="P149" s="606"/>
      <c r="Q149" s="606"/>
      <c r="R149" s="606"/>
      <c r="S149" s="606"/>
      <c r="T149" s="606"/>
      <c r="U149" s="606"/>
      <c r="V149" s="606"/>
      <c r="W149" s="606"/>
      <c r="X149" s="606"/>
      <c r="Y149" s="606"/>
      <c r="Z149" s="606"/>
      <c r="AA149" s="607"/>
      <c r="AB149" s="250"/>
      <c r="AC149" s="202"/>
      <c r="AD149" s="202"/>
      <c r="AE149" s="278"/>
      <c r="AF149" s="279"/>
      <c r="AG149" s="279"/>
      <c r="AH149" s="279"/>
      <c r="AI149" s="254"/>
    </row>
    <row r="150" spans="1:35" ht="45" x14ac:dyDescent="0.25">
      <c r="A150" s="321">
        <v>16</v>
      </c>
      <c r="B150" s="211" t="s">
        <v>4784</v>
      </c>
      <c r="C150" s="211">
        <v>2005</v>
      </c>
      <c r="D150" s="211"/>
      <c r="E150" s="211">
        <v>100</v>
      </c>
      <c r="F150" s="212" t="s">
        <v>4785</v>
      </c>
      <c r="G150" s="265">
        <v>2005</v>
      </c>
      <c r="H150" s="209" t="s">
        <v>4786</v>
      </c>
      <c r="I150" s="209">
        <v>1487</v>
      </c>
      <c r="J150" s="209" t="s">
        <v>4787</v>
      </c>
      <c r="K150" s="209">
        <v>27</v>
      </c>
      <c r="L150" s="209" t="s">
        <v>4502</v>
      </c>
      <c r="M150" s="212">
        <v>27</v>
      </c>
      <c r="N150" s="265" t="s">
        <v>4788</v>
      </c>
      <c r="O150" s="209" t="s">
        <v>2819</v>
      </c>
      <c r="P150" s="212">
        <v>630</v>
      </c>
      <c r="Q150" s="208" t="s">
        <v>4789</v>
      </c>
      <c r="R150" s="209">
        <v>2005</v>
      </c>
      <c r="S150" s="209">
        <v>809</v>
      </c>
      <c r="T150" s="267" t="s">
        <v>4790</v>
      </c>
      <c r="U150" s="209">
        <v>15</v>
      </c>
      <c r="V150" s="209" t="s">
        <v>4502</v>
      </c>
      <c r="W150" s="212">
        <v>15</v>
      </c>
      <c r="X150" s="208" t="s">
        <v>4791</v>
      </c>
      <c r="Y150" s="209">
        <v>2005</v>
      </c>
      <c r="Z150" s="209">
        <v>25</v>
      </c>
      <c r="AA150" s="221" t="s">
        <v>493</v>
      </c>
      <c r="AB150" s="226"/>
      <c r="AC150" s="203">
        <v>1</v>
      </c>
      <c r="AD150" s="203">
        <f t="shared" ref="AD150:AD151" si="23">P150</f>
        <v>630</v>
      </c>
      <c r="AE150" s="259">
        <f>E150*3</f>
        <v>300</v>
      </c>
      <c r="AF150" s="260">
        <f t="shared" ref="AF150" si="24">I150</f>
        <v>1487</v>
      </c>
      <c r="AG150" s="261"/>
      <c r="AH150" s="261">
        <f>S150</f>
        <v>809</v>
      </c>
      <c r="AI150" s="262"/>
    </row>
    <row r="151" spans="1:35" ht="45" x14ac:dyDescent="0.25">
      <c r="A151" s="322"/>
      <c r="B151" s="209" t="s">
        <v>4792</v>
      </c>
      <c r="C151" s="209"/>
      <c r="D151" s="209"/>
      <c r="E151" s="209"/>
      <c r="F151" s="221"/>
      <c r="G151" s="265"/>
      <c r="H151" s="209"/>
      <c r="I151" s="209"/>
      <c r="J151" s="209"/>
      <c r="K151" s="209"/>
      <c r="L151" s="209"/>
      <c r="M151" s="221"/>
      <c r="N151" s="265"/>
      <c r="O151" s="209"/>
      <c r="P151" s="221">
        <v>630</v>
      </c>
      <c r="Q151" s="208" t="s">
        <v>4793</v>
      </c>
      <c r="R151" s="209">
        <v>2007</v>
      </c>
      <c r="S151" s="209">
        <v>512</v>
      </c>
      <c r="T151" s="267" t="s">
        <v>4794</v>
      </c>
      <c r="U151" s="209">
        <v>11</v>
      </c>
      <c r="V151" s="209" t="s">
        <v>4795</v>
      </c>
      <c r="W151" s="221">
        <v>11</v>
      </c>
      <c r="X151" s="208" t="s">
        <v>4617</v>
      </c>
      <c r="Y151" s="209">
        <v>2007</v>
      </c>
      <c r="Z151" s="209">
        <v>56</v>
      </c>
      <c r="AA151" s="221" t="s">
        <v>493</v>
      </c>
      <c r="AB151" s="226"/>
      <c r="AC151" s="204"/>
      <c r="AD151" s="204">
        <f t="shared" si="23"/>
        <v>630</v>
      </c>
      <c r="AE151" s="294"/>
      <c r="AF151" s="295"/>
      <c r="AG151" s="261"/>
      <c r="AH151" s="261">
        <f>S151</f>
        <v>512</v>
      </c>
      <c r="AI151" s="23"/>
    </row>
    <row r="152" spans="1:35" ht="33.75" x14ac:dyDescent="0.25">
      <c r="A152" s="322"/>
      <c r="B152" s="209" t="s">
        <v>4796</v>
      </c>
      <c r="C152" s="209">
        <v>2005</v>
      </c>
      <c r="D152" s="209"/>
      <c r="E152" s="209">
        <v>35</v>
      </c>
      <c r="F152" s="221" t="s">
        <v>4797</v>
      </c>
      <c r="G152" s="265"/>
      <c r="H152" s="209"/>
      <c r="I152" s="209"/>
      <c r="J152" s="209"/>
      <c r="K152" s="209"/>
      <c r="L152" s="209"/>
      <c r="M152" s="221"/>
      <c r="N152" s="265"/>
      <c r="O152" s="209"/>
      <c r="P152" s="221"/>
      <c r="Q152" s="208" t="s">
        <v>4798</v>
      </c>
      <c r="R152" s="209">
        <v>1985</v>
      </c>
      <c r="S152" s="209">
        <v>213</v>
      </c>
      <c r="T152" s="209" t="s">
        <v>4799</v>
      </c>
      <c r="U152" s="209">
        <v>5</v>
      </c>
      <c r="V152" s="209" t="s">
        <v>4795</v>
      </c>
      <c r="W152" s="221">
        <v>5</v>
      </c>
      <c r="X152" s="208" t="s">
        <v>4800</v>
      </c>
      <c r="Y152" s="209"/>
      <c r="Z152" s="209">
        <v>56</v>
      </c>
      <c r="AA152" s="221" t="s">
        <v>493</v>
      </c>
      <c r="AB152" s="226"/>
      <c r="AC152" s="204"/>
      <c r="AD152" s="204"/>
      <c r="AE152" s="294">
        <f t="shared" ref="AE152:AE154" si="25">E152</f>
        <v>35</v>
      </c>
      <c r="AF152" s="295"/>
      <c r="AG152" s="261"/>
      <c r="AH152" s="261">
        <f>S152</f>
        <v>213</v>
      </c>
      <c r="AI152" s="23"/>
    </row>
    <row r="153" spans="1:35" ht="33.75" x14ac:dyDescent="0.25">
      <c r="A153" s="322"/>
      <c r="B153" s="209" t="s">
        <v>4801</v>
      </c>
      <c r="C153" s="209">
        <v>2010</v>
      </c>
      <c r="D153" s="209"/>
      <c r="E153" s="209">
        <v>300</v>
      </c>
      <c r="F153" s="221" t="s">
        <v>4559</v>
      </c>
      <c r="G153" s="265"/>
      <c r="H153" s="209"/>
      <c r="I153" s="209"/>
      <c r="J153" s="209"/>
      <c r="K153" s="209"/>
      <c r="L153" s="209"/>
      <c r="M153" s="221"/>
      <c r="N153" s="265"/>
      <c r="O153" s="209"/>
      <c r="P153" s="221"/>
      <c r="Q153" s="208" t="s">
        <v>4802</v>
      </c>
      <c r="R153" s="209">
        <v>1985</v>
      </c>
      <c r="S153" s="209">
        <v>215</v>
      </c>
      <c r="T153" s="209" t="s">
        <v>4684</v>
      </c>
      <c r="U153" s="209">
        <v>6</v>
      </c>
      <c r="V153" s="209" t="s">
        <v>4795</v>
      </c>
      <c r="W153" s="221">
        <v>6</v>
      </c>
      <c r="X153" s="208" t="s">
        <v>4803</v>
      </c>
      <c r="Y153" s="209">
        <v>1982</v>
      </c>
      <c r="Z153" s="209">
        <v>50</v>
      </c>
      <c r="AA153" s="221" t="s">
        <v>493</v>
      </c>
      <c r="AB153" s="226"/>
      <c r="AC153" s="204"/>
      <c r="AD153" s="204"/>
      <c r="AE153" s="294">
        <f t="shared" si="25"/>
        <v>300</v>
      </c>
      <c r="AF153" s="295"/>
      <c r="AG153" s="261"/>
      <c r="AH153" s="261">
        <f>S153</f>
        <v>215</v>
      </c>
      <c r="AI153" s="23"/>
    </row>
    <row r="154" spans="1:35" ht="33.75" x14ac:dyDescent="0.25">
      <c r="A154" s="322"/>
      <c r="B154" s="209" t="s">
        <v>4804</v>
      </c>
      <c r="C154" s="209">
        <v>2014</v>
      </c>
      <c r="D154" s="209"/>
      <c r="E154" s="209">
        <v>430</v>
      </c>
      <c r="F154" s="221" t="s">
        <v>4523</v>
      </c>
      <c r="G154" s="265"/>
      <c r="H154" s="209"/>
      <c r="I154" s="209"/>
      <c r="J154" s="209"/>
      <c r="K154" s="209"/>
      <c r="L154" s="209"/>
      <c r="M154" s="221"/>
      <c r="N154" s="265"/>
      <c r="O154" s="209"/>
      <c r="P154" s="221"/>
      <c r="Q154" s="208"/>
      <c r="R154" s="209"/>
      <c r="S154" s="206"/>
      <c r="T154" s="209"/>
      <c r="U154" s="209"/>
      <c r="V154" s="209"/>
      <c r="W154" s="221"/>
      <c r="X154" s="208" t="s">
        <v>4805</v>
      </c>
      <c r="Y154" s="209">
        <v>2014</v>
      </c>
      <c r="Z154" s="209">
        <v>204</v>
      </c>
      <c r="AA154" s="221" t="s">
        <v>641</v>
      </c>
      <c r="AB154" s="226"/>
      <c r="AC154" s="204"/>
      <c r="AD154" s="204"/>
      <c r="AE154" s="294">
        <f t="shared" si="25"/>
        <v>430</v>
      </c>
      <c r="AF154" s="295"/>
      <c r="AG154" s="261">
        <f>Z154</f>
        <v>204</v>
      </c>
      <c r="AH154" s="261"/>
      <c r="AI154" s="23"/>
    </row>
    <row r="155" spans="1:35" ht="33.75" x14ac:dyDescent="0.25">
      <c r="A155" s="323"/>
      <c r="B155" s="206"/>
      <c r="C155" s="206"/>
      <c r="D155" s="206"/>
      <c r="E155" s="206"/>
      <c r="F155" s="268"/>
      <c r="G155" s="275"/>
      <c r="H155" s="206"/>
      <c r="I155" s="206"/>
      <c r="J155" s="206"/>
      <c r="K155" s="206"/>
      <c r="L155" s="206"/>
      <c r="M155" s="268"/>
      <c r="N155" s="275"/>
      <c r="O155" s="206"/>
      <c r="P155" s="268"/>
      <c r="Q155" s="210"/>
      <c r="R155" s="206"/>
      <c r="S155" s="206"/>
      <c r="T155" s="206"/>
      <c r="U155" s="206"/>
      <c r="V155" s="206"/>
      <c r="W155" s="268"/>
      <c r="X155" s="208" t="s">
        <v>4806</v>
      </c>
      <c r="Y155" s="209">
        <v>2015</v>
      </c>
      <c r="Z155" s="209" t="s">
        <v>4807</v>
      </c>
      <c r="AA155" s="221" t="s">
        <v>4808</v>
      </c>
      <c r="AB155" s="226"/>
      <c r="AC155" s="205"/>
      <c r="AD155" s="205"/>
      <c r="AE155" s="297"/>
      <c r="AF155" s="298"/>
      <c r="AG155" s="261">
        <v>720</v>
      </c>
      <c r="AH155" s="261"/>
      <c r="AI155" s="277"/>
    </row>
    <row r="156" spans="1:35" ht="45" x14ac:dyDescent="0.25">
      <c r="A156" s="323"/>
      <c r="B156" s="206"/>
      <c r="C156" s="206"/>
      <c r="D156" s="206"/>
      <c r="E156" s="206"/>
      <c r="F156" s="268"/>
      <c r="G156" s="275"/>
      <c r="H156" s="206"/>
      <c r="I156" s="206"/>
      <c r="J156" s="206"/>
      <c r="K156" s="206"/>
      <c r="L156" s="206"/>
      <c r="M156" s="268"/>
      <c r="N156" s="275"/>
      <c r="O156" s="206"/>
      <c r="P156" s="268"/>
      <c r="Q156" s="210"/>
      <c r="R156" s="206"/>
      <c r="S156" s="206"/>
      <c r="T156" s="206"/>
      <c r="U156" s="206"/>
      <c r="V156" s="206"/>
      <c r="W156" s="268"/>
      <c r="X156" s="208" t="s">
        <v>4809</v>
      </c>
      <c r="Y156" s="209">
        <v>2014</v>
      </c>
      <c r="Z156" s="209">
        <v>92</v>
      </c>
      <c r="AA156" s="221" t="s">
        <v>641</v>
      </c>
      <c r="AB156" s="226"/>
      <c r="AC156" s="205"/>
      <c r="AD156" s="205"/>
      <c r="AE156" s="297"/>
      <c r="AF156" s="298"/>
      <c r="AG156" s="261">
        <f>Z156</f>
        <v>92</v>
      </c>
      <c r="AH156" s="261"/>
      <c r="AI156" s="277"/>
    </row>
    <row r="157" spans="1:35" ht="34.5" thickBot="1" x14ac:dyDescent="0.3">
      <c r="A157" s="323"/>
      <c r="B157" s="206"/>
      <c r="C157" s="206"/>
      <c r="D157" s="206"/>
      <c r="E157" s="206"/>
      <c r="F157" s="274"/>
      <c r="G157" s="275"/>
      <c r="H157" s="206"/>
      <c r="I157" s="206"/>
      <c r="J157" s="206"/>
      <c r="K157" s="206"/>
      <c r="L157" s="206"/>
      <c r="M157" s="274"/>
      <c r="N157" s="275"/>
      <c r="O157" s="206"/>
      <c r="P157" s="274"/>
      <c r="Q157" s="210" t="s">
        <v>4497</v>
      </c>
      <c r="R157" s="206"/>
      <c r="S157" s="206">
        <v>299</v>
      </c>
      <c r="T157" s="206" t="s">
        <v>4810</v>
      </c>
      <c r="U157" s="206"/>
      <c r="V157" s="206"/>
      <c r="W157" s="274"/>
      <c r="X157" s="210" t="s">
        <v>4811</v>
      </c>
      <c r="Y157" s="206">
        <v>2015</v>
      </c>
      <c r="Z157" s="206">
        <v>70</v>
      </c>
      <c r="AA157" s="268" t="s">
        <v>633</v>
      </c>
      <c r="AB157" s="226"/>
      <c r="AC157" s="205"/>
      <c r="AD157" s="205"/>
      <c r="AE157" s="297"/>
      <c r="AF157" s="298"/>
      <c r="AG157" s="261">
        <f>Z157</f>
        <v>70</v>
      </c>
      <c r="AH157" s="276"/>
      <c r="AI157" s="277">
        <v>299</v>
      </c>
    </row>
    <row r="158" spans="1:35" ht="15.75" thickBot="1" x14ac:dyDescent="0.3">
      <c r="A158" s="605" t="s">
        <v>4812</v>
      </c>
      <c r="B158" s="606"/>
      <c r="C158" s="606"/>
      <c r="D158" s="606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6"/>
      <c r="P158" s="606"/>
      <c r="Q158" s="606"/>
      <c r="R158" s="606"/>
      <c r="S158" s="606"/>
      <c r="T158" s="606"/>
      <c r="U158" s="606"/>
      <c r="V158" s="606"/>
      <c r="W158" s="606"/>
      <c r="X158" s="606"/>
      <c r="Y158" s="606"/>
      <c r="Z158" s="606"/>
      <c r="AA158" s="607"/>
      <c r="AB158" s="250"/>
      <c r="AC158" s="202"/>
      <c r="AD158" s="202"/>
      <c r="AE158" s="278"/>
      <c r="AF158" s="279"/>
      <c r="AG158" s="279"/>
      <c r="AH158" s="279"/>
      <c r="AI158" s="254"/>
    </row>
    <row r="159" spans="1:35" ht="45" x14ac:dyDescent="0.25">
      <c r="A159" s="321">
        <v>17</v>
      </c>
      <c r="B159" s="211" t="s">
        <v>4813</v>
      </c>
      <c r="C159" s="211">
        <v>2014</v>
      </c>
      <c r="D159" s="211"/>
      <c r="E159" s="211">
        <v>230</v>
      </c>
      <c r="F159" s="212" t="s">
        <v>4527</v>
      </c>
      <c r="G159" s="257"/>
      <c r="H159" s="211"/>
      <c r="I159" s="211"/>
      <c r="J159" s="211"/>
      <c r="K159" s="211"/>
      <c r="L159" s="211"/>
      <c r="M159" s="212"/>
      <c r="N159" s="257"/>
      <c r="O159" s="211"/>
      <c r="P159" s="212"/>
      <c r="Q159" s="216"/>
      <c r="R159" s="211"/>
      <c r="S159" s="209"/>
      <c r="T159" s="211"/>
      <c r="U159" s="211"/>
      <c r="V159" s="211"/>
      <c r="W159" s="212"/>
      <c r="X159" s="216"/>
      <c r="Y159" s="211"/>
      <c r="Z159" s="211"/>
      <c r="AA159" s="258"/>
      <c r="AB159" s="226"/>
      <c r="AC159" s="203"/>
      <c r="AD159" s="203"/>
      <c r="AE159" s="259">
        <f>E159</f>
        <v>230</v>
      </c>
      <c r="AF159" s="260"/>
      <c r="AG159" s="261"/>
      <c r="AH159" s="261"/>
      <c r="AI159" s="262"/>
    </row>
    <row r="160" spans="1:35" ht="22.5" x14ac:dyDescent="0.25">
      <c r="A160" s="322"/>
      <c r="B160" s="209" t="s">
        <v>4814</v>
      </c>
      <c r="C160" s="209"/>
      <c r="D160" s="209"/>
      <c r="E160" s="209"/>
      <c r="F160" s="221"/>
      <c r="G160" s="265">
        <v>1978</v>
      </c>
      <c r="H160" s="209" t="s">
        <v>4815</v>
      </c>
      <c r="I160" s="209">
        <v>522</v>
      </c>
      <c r="J160" s="209" t="s">
        <v>4530</v>
      </c>
      <c r="K160" s="209">
        <v>9</v>
      </c>
      <c r="L160" s="209" t="s">
        <v>4502</v>
      </c>
      <c r="M160" s="221">
        <v>9</v>
      </c>
      <c r="N160" s="265"/>
      <c r="O160" s="209"/>
      <c r="P160" s="221"/>
      <c r="Q160" s="208"/>
      <c r="R160" s="209"/>
      <c r="S160" s="157"/>
      <c r="T160" s="209"/>
      <c r="U160" s="209"/>
      <c r="V160" s="209"/>
      <c r="W160" s="221"/>
      <c r="X160" s="208"/>
      <c r="Y160" s="209"/>
      <c r="Z160" s="209"/>
      <c r="AA160" s="221"/>
      <c r="AB160" s="226"/>
      <c r="AC160" s="204"/>
      <c r="AD160" s="204"/>
      <c r="AE160" s="294"/>
      <c r="AF160" s="295">
        <f t="shared" ref="AF160" si="26">I160</f>
        <v>522</v>
      </c>
      <c r="AG160" s="261"/>
      <c r="AH160" s="261"/>
      <c r="AI160" s="23"/>
    </row>
    <row r="161" spans="1:35" ht="45" x14ac:dyDescent="0.25">
      <c r="A161" s="322"/>
      <c r="B161" s="209" t="s">
        <v>4816</v>
      </c>
      <c r="C161" s="209">
        <v>1990</v>
      </c>
      <c r="D161" s="209"/>
      <c r="E161" s="209">
        <v>30</v>
      </c>
      <c r="F161" s="221" t="s">
        <v>555</v>
      </c>
      <c r="G161" s="265"/>
      <c r="H161" s="209"/>
      <c r="I161" s="209"/>
      <c r="J161" s="209"/>
      <c r="K161" s="209"/>
      <c r="L161" s="209"/>
      <c r="M161" s="221"/>
      <c r="N161" s="265" t="s">
        <v>1667</v>
      </c>
      <c r="O161" s="209" t="s">
        <v>2895</v>
      </c>
      <c r="P161" s="221">
        <v>630</v>
      </c>
      <c r="Q161" s="208" t="s">
        <v>4817</v>
      </c>
      <c r="R161" s="209">
        <v>2001</v>
      </c>
      <c r="S161" s="209">
        <v>278</v>
      </c>
      <c r="T161" s="209" t="s">
        <v>4818</v>
      </c>
      <c r="U161" s="209">
        <v>10</v>
      </c>
      <c r="V161" s="209" t="s">
        <v>4502</v>
      </c>
      <c r="W161" s="221">
        <v>10</v>
      </c>
      <c r="X161" s="208" t="s">
        <v>4740</v>
      </c>
      <c r="Y161" s="209">
        <v>2001</v>
      </c>
      <c r="Z161" s="209" t="s">
        <v>4819</v>
      </c>
      <c r="AA161" s="221" t="s">
        <v>4820</v>
      </c>
      <c r="AB161" s="226"/>
      <c r="AC161" s="204">
        <v>1</v>
      </c>
      <c r="AD161" s="204">
        <f t="shared" ref="AD161:AD166" si="27">P161</f>
        <v>630</v>
      </c>
      <c r="AE161" s="294">
        <f t="shared" ref="AE161:AE165" si="28">E161</f>
        <v>30</v>
      </c>
      <c r="AF161" s="295"/>
      <c r="AG161" s="261"/>
      <c r="AH161" s="261">
        <f>S161</f>
        <v>278</v>
      </c>
      <c r="AI161" s="23"/>
    </row>
    <row r="162" spans="1:35" ht="33.75" x14ac:dyDescent="0.25">
      <c r="A162" s="322"/>
      <c r="B162" s="209"/>
      <c r="C162" s="209"/>
      <c r="D162" s="209"/>
      <c r="E162" s="209"/>
      <c r="F162" s="221"/>
      <c r="G162" s="265"/>
      <c r="H162" s="209"/>
      <c r="I162" s="209"/>
      <c r="J162" s="209"/>
      <c r="K162" s="209"/>
      <c r="L162" s="209"/>
      <c r="M162" s="221"/>
      <c r="N162" s="265"/>
      <c r="O162" s="209"/>
      <c r="P162" s="221">
        <v>630</v>
      </c>
      <c r="Q162" s="208" t="s">
        <v>4821</v>
      </c>
      <c r="R162" s="209">
        <v>2001</v>
      </c>
      <c r="S162" s="209">
        <v>103</v>
      </c>
      <c r="T162" s="209" t="s">
        <v>4822</v>
      </c>
      <c r="U162" s="209">
        <v>4</v>
      </c>
      <c r="V162" s="209" t="s">
        <v>4502</v>
      </c>
      <c r="W162" s="221">
        <v>4</v>
      </c>
      <c r="X162" s="208" t="s">
        <v>4503</v>
      </c>
      <c r="Y162" s="209">
        <v>2001</v>
      </c>
      <c r="Z162" s="209">
        <v>40</v>
      </c>
      <c r="AA162" s="221" t="s">
        <v>298</v>
      </c>
      <c r="AB162" s="226"/>
      <c r="AC162" s="204"/>
      <c r="AD162" s="204">
        <f t="shared" si="27"/>
        <v>630</v>
      </c>
      <c r="AE162" s="294"/>
      <c r="AF162" s="295"/>
      <c r="AG162" s="261"/>
      <c r="AH162" s="261">
        <f>S162</f>
        <v>103</v>
      </c>
      <c r="AI162" s="23"/>
    </row>
    <row r="163" spans="1:35" ht="33.75" x14ac:dyDescent="0.25">
      <c r="A163" s="322"/>
      <c r="B163" s="209"/>
      <c r="C163" s="209"/>
      <c r="D163" s="209"/>
      <c r="E163" s="209"/>
      <c r="F163" s="221"/>
      <c r="G163" s="265"/>
      <c r="H163" s="209"/>
      <c r="I163" s="209"/>
      <c r="J163" s="209"/>
      <c r="K163" s="209"/>
      <c r="L163" s="209"/>
      <c r="M163" s="221"/>
      <c r="N163" s="265"/>
      <c r="O163" s="209"/>
      <c r="P163" s="221"/>
      <c r="Q163" s="208" t="s">
        <v>4823</v>
      </c>
      <c r="R163" s="209">
        <v>2001</v>
      </c>
      <c r="S163" s="209">
        <v>226</v>
      </c>
      <c r="T163" s="209" t="s">
        <v>4824</v>
      </c>
      <c r="U163" s="209">
        <v>9</v>
      </c>
      <c r="V163" s="209" t="s">
        <v>4502</v>
      </c>
      <c r="W163" s="221">
        <v>9</v>
      </c>
      <c r="X163" s="208" t="s">
        <v>4825</v>
      </c>
      <c r="Y163" s="209">
        <v>2001</v>
      </c>
      <c r="Z163" s="209">
        <v>25</v>
      </c>
      <c r="AA163" s="221" t="s">
        <v>4826</v>
      </c>
      <c r="AB163" s="226"/>
      <c r="AC163" s="204"/>
      <c r="AD163" s="204"/>
      <c r="AE163" s="294"/>
      <c r="AF163" s="295"/>
      <c r="AG163" s="261"/>
      <c r="AH163" s="261">
        <f>S163</f>
        <v>226</v>
      </c>
      <c r="AI163" s="23"/>
    </row>
    <row r="164" spans="1:35" ht="33.75" x14ac:dyDescent="0.25">
      <c r="A164" s="322"/>
      <c r="B164" s="209"/>
      <c r="C164" s="209"/>
      <c r="D164" s="209"/>
      <c r="E164" s="209"/>
      <c r="F164" s="221"/>
      <c r="G164" s="265"/>
      <c r="H164" s="209"/>
      <c r="I164" s="209"/>
      <c r="J164" s="209"/>
      <c r="K164" s="209"/>
      <c r="L164" s="209"/>
      <c r="M164" s="221"/>
      <c r="N164" s="265"/>
      <c r="O164" s="209"/>
      <c r="P164" s="221"/>
      <c r="Q164" s="208" t="s">
        <v>4827</v>
      </c>
      <c r="R164" s="209">
        <v>2001</v>
      </c>
      <c r="S164" s="209">
        <v>133</v>
      </c>
      <c r="T164" s="209" t="s">
        <v>4828</v>
      </c>
      <c r="U164" s="209">
        <v>4</v>
      </c>
      <c r="V164" s="209">
        <v>1</v>
      </c>
      <c r="W164" s="221">
        <v>5</v>
      </c>
      <c r="X164" s="208" t="s">
        <v>4745</v>
      </c>
      <c r="Y164" s="209">
        <v>2001</v>
      </c>
      <c r="Z164" s="209">
        <v>25</v>
      </c>
      <c r="AA164" s="221" t="s">
        <v>4820</v>
      </c>
      <c r="AB164" s="226"/>
      <c r="AC164" s="204"/>
      <c r="AD164" s="204"/>
      <c r="AE164" s="294"/>
      <c r="AF164" s="295"/>
      <c r="AG164" s="261"/>
      <c r="AH164" s="261">
        <f>S164</f>
        <v>133</v>
      </c>
      <c r="AI164" s="23"/>
    </row>
    <row r="165" spans="1:35" ht="45" x14ac:dyDescent="0.25">
      <c r="A165" s="322"/>
      <c r="B165" s="209" t="s">
        <v>4829</v>
      </c>
      <c r="C165" s="209">
        <v>1990</v>
      </c>
      <c r="D165" s="209"/>
      <c r="E165" s="209">
        <v>560</v>
      </c>
      <c r="F165" s="221" t="s">
        <v>4830</v>
      </c>
      <c r="G165" s="265"/>
      <c r="H165" s="209"/>
      <c r="I165" s="209"/>
      <c r="J165" s="209"/>
      <c r="K165" s="209"/>
      <c r="L165" s="209"/>
      <c r="M165" s="221"/>
      <c r="N165" s="265" t="s">
        <v>3807</v>
      </c>
      <c r="O165" s="209" t="s">
        <v>2895</v>
      </c>
      <c r="P165" s="221">
        <v>160</v>
      </c>
      <c r="Q165" s="208" t="s">
        <v>4497</v>
      </c>
      <c r="R165" s="209"/>
      <c r="S165" s="209">
        <v>448</v>
      </c>
      <c r="T165" s="209" t="s">
        <v>4831</v>
      </c>
      <c r="U165" s="209"/>
      <c r="V165" s="209"/>
      <c r="W165" s="221"/>
      <c r="X165" s="208"/>
      <c r="Y165" s="209"/>
      <c r="Z165" s="209"/>
      <c r="AA165" s="221"/>
      <c r="AB165" s="226"/>
      <c r="AC165" s="204">
        <v>1</v>
      </c>
      <c r="AD165" s="204">
        <f t="shared" si="27"/>
        <v>160</v>
      </c>
      <c r="AE165" s="294">
        <f t="shared" si="28"/>
        <v>560</v>
      </c>
      <c r="AF165" s="295"/>
      <c r="AG165" s="261"/>
      <c r="AH165" s="269"/>
      <c r="AI165" s="23">
        <v>448</v>
      </c>
    </row>
    <row r="166" spans="1:35" ht="23.25" thickBot="1" x14ac:dyDescent="0.3">
      <c r="A166" s="323"/>
      <c r="B166" s="341"/>
      <c r="C166" s="341"/>
      <c r="D166" s="341"/>
      <c r="E166" s="341"/>
      <c r="F166" s="342"/>
      <c r="G166" s="343"/>
      <c r="H166" s="341"/>
      <c r="I166" s="341"/>
      <c r="J166" s="341"/>
      <c r="K166" s="341"/>
      <c r="L166" s="341"/>
      <c r="M166" s="342"/>
      <c r="N166" s="343"/>
      <c r="O166" s="341"/>
      <c r="P166" s="274">
        <v>160</v>
      </c>
      <c r="Q166" s="210" t="s">
        <v>4832</v>
      </c>
      <c r="R166" s="206">
        <v>2013</v>
      </c>
      <c r="S166" s="206">
        <v>186</v>
      </c>
      <c r="T166" s="206" t="s">
        <v>4833</v>
      </c>
      <c r="U166" s="206"/>
      <c r="V166" s="206">
        <v>6</v>
      </c>
      <c r="W166" s="274">
        <v>6</v>
      </c>
      <c r="X166" s="210"/>
      <c r="Y166" s="206"/>
      <c r="Z166" s="206"/>
      <c r="AA166" s="268"/>
      <c r="AB166" s="226"/>
      <c r="AC166" s="205"/>
      <c r="AD166" s="205">
        <f t="shared" si="27"/>
        <v>160</v>
      </c>
      <c r="AE166" s="297"/>
      <c r="AF166" s="298"/>
      <c r="AG166" s="261"/>
      <c r="AH166" s="276">
        <f>S166</f>
        <v>186</v>
      </c>
      <c r="AI166" s="277"/>
    </row>
    <row r="167" spans="1:35" ht="15.75" thickBot="1" x14ac:dyDescent="0.3">
      <c r="A167" s="605" t="s">
        <v>4834</v>
      </c>
      <c r="B167" s="606"/>
      <c r="C167" s="606"/>
      <c r="D167" s="606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6"/>
      <c r="P167" s="606"/>
      <c r="Q167" s="606"/>
      <c r="R167" s="606"/>
      <c r="S167" s="606"/>
      <c r="T167" s="606"/>
      <c r="U167" s="606"/>
      <c r="V167" s="606"/>
      <c r="W167" s="606"/>
      <c r="X167" s="606"/>
      <c r="Y167" s="606"/>
      <c r="Z167" s="606"/>
      <c r="AA167" s="607"/>
      <c r="AB167" s="250"/>
      <c r="AC167" s="202"/>
      <c r="AD167" s="202"/>
      <c r="AE167" s="278"/>
      <c r="AF167" s="279"/>
      <c r="AG167" s="279"/>
      <c r="AH167" s="279"/>
      <c r="AI167" s="254"/>
    </row>
    <row r="168" spans="1:35" ht="33.75" x14ac:dyDescent="0.25">
      <c r="A168" s="321">
        <v>18</v>
      </c>
      <c r="B168" s="211" t="s">
        <v>4835</v>
      </c>
      <c r="C168" s="211">
        <v>1980</v>
      </c>
      <c r="D168" s="211"/>
      <c r="E168" s="211">
        <v>560</v>
      </c>
      <c r="F168" s="212" t="s">
        <v>555</v>
      </c>
      <c r="G168" s="257"/>
      <c r="H168" s="211"/>
      <c r="I168" s="211"/>
      <c r="J168" s="211"/>
      <c r="K168" s="211"/>
      <c r="L168" s="211"/>
      <c r="M168" s="212"/>
      <c r="N168" s="257" t="s">
        <v>1738</v>
      </c>
      <c r="O168" s="211" t="s">
        <v>2895</v>
      </c>
      <c r="P168" s="212">
        <v>400</v>
      </c>
      <c r="Q168" s="216" t="s">
        <v>4836</v>
      </c>
      <c r="R168" s="211">
        <v>2003</v>
      </c>
      <c r="S168" s="211">
        <v>196</v>
      </c>
      <c r="T168" s="211" t="s">
        <v>4837</v>
      </c>
      <c r="U168" s="211">
        <v>5</v>
      </c>
      <c r="V168" s="211" t="s">
        <v>4502</v>
      </c>
      <c r="W168" s="212">
        <v>5</v>
      </c>
      <c r="X168" s="216" t="s">
        <v>4509</v>
      </c>
      <c r="Y168" s="211">
        <v>2005</v>
      </c>
      <c r="Z168" s="211">
        <v>60</v>
      </c>
      <c r="AA168" s="258" t="s">
        <v>4838</v>
      </c>
      <c r="AB168" s="226"/>
      <c r="AC168" s="203">
        <v>1</v>
      </c>
      <c r="AD168" s="203">
        <f>P168</f>
        <v>400</v>
      </c>
      <c r="AE168" s="259">
        <f>E168</f>
        <v>560</v>
      </c>
      <c r="AF168" s="260"/>
      <c r="AG168" s="261"/>
      <c r="AH168" s="261">
        <f>S168</f>
        <v>196</v>
      </c>
      <c r="AI168" s="262"/>
    </row>
    <row r="169" spans="1:35" ht="42" x14ac:dyDescent="0.25">
      <c r="A169" s="322"/>
      <c r="B169" s="209"/>
      <c r="C169" s="209"/>
      <c r="D169" s="209"/>
      <c r="E169" s="209"/>
      <c r="F169" s="221"/>
      <c r="G169" s="265"/>
      <c r="H169" s="209"/>
      <c r="I169" s="209"/>
      <c r="J169" s="209"/>
      <c r="K169" s="209"/>
      <c r="L169" s="209"/>
      <c r="M169" s="221"/>
      <c r="N169" s="265"/>
      <c r="O169" s="209"/>
      <c r="P169" s="221">
        <v>400</v>
      </c>
      <c r="Q169" s="208" t="s">
        <v>4839</v>
      </c>
      <c r="R169" s="209">
        <v>2003</v>
      </c>
      <c r="S169" s="209">
        <v>169</v>
      </c>
      <c r="T169" s="324" t="s">
        <v>4840</v>
      </c>
      <c r="U169" s="209">
        <v>9</v>
      </c>
      <c r="V169" s="209" t="s">
        <v>4502</v>
      </c>
      <c r="W169" s="221">
        <v>9</v>
      </c>
      <c r="X169" s="208" t="s">
        <v>4841</v>
      </c>
      <c r="Y169" s="209">
        <v>2003</v>
      </c>
      <c r="Z169" s="209">
        <v>30</v>
      </c>
      <c r="AA169" s="221" t="s">
        <v>270</v>
      </c>
      <c r="AB169" s="226"/>
      <c r="AC169" s="204"/>
      <c r="AD169" s="204">
        <f>P169</f>
        <v>400</v>
      </c>
      <c r="AE169" s="294"/>
      <c r="AF169" s="295"/>
      <c r="AG169" s="261"/>
      <c r="AH169" s="261">
        <f>S169</f>
        <v>169</v>
      </c>
      <c r="AI169" s="23"/>
    </row>
    <row r="170" spans="1:35" ht="56.25" x14ac:dyDescent="0.25">
      <c r="A170" s="322"/>
      <c r="B170" s="209"/>
      <c r="C170" s="209"/>
      <c r="D170" s="209"/>
      <c r="E170" s="209"/>
      <c r="F170" s="221"/>
      <c r="G170" s="265"/>
      <c r="H170" s="209"/>
      <c r="I170" s="209"/>
      <c r="J170" s="209"/>
      <c r="K170" s="209"/>
      <c r="L170" s="209"/>
      <c r="M170" s="221"/>
      <c r="N170" s="265"/>
      <c r="O170" s="209"/>
      <c r="P170" s="221"/>
      <c r="Q170" s="208" t="s">
        <v>4842</v>
      </c>
      <c r="R170" s="209">
        <v>1987</v>
      </c>
      <c r="S170" s="209">
        <v>420</v>
      </c>
      <c r="T170" s="267" t="s">
        <v>4843</v>
      </c>
      <c r="U170" s="209">
        <v>14</v>
      </c>
      <c r="V170" s="209" t="s">
        <v>2490</v>
      </c>
      <c r="W170" s="221">
        <v>14</v>
      </c>
      <c r="X170" s="208" t="s">
        <v>4844</v>
      </c>
      <c r="Y170" s="209">
        <v>2003</v>
      </c>
      <c r="Z170" s="209">
        <v>30</v>
      </c>
      <c r="AA170" s="221" t="s">
        <v>4845</v>
      </c>
      <c r="AB170" s="226"/>
      <c r="AC170" s="204"/>
      <c r="AD170" s="204"/>
      <c r="AE170" s="294"/>
      <c r="AF170" s="295"/>
      <c r="AG170" s="261"/>
      <c r="AH170" s="261">
        <f>S170</f>
        <v>420</v>
      </c>
      <c r="AI170" s="23"/>
    </row>
    <row r="171" spans="1:35" ht="45" x14ac:dyDescent="0.25">
      <c r="A171" s="322"/>
      <c r="B171" s="209"/>
      <c r="C171" s="209"/>
      <c r="D171" s="209"/>
      <c r="E171" s="209"/>
      <c r="F171" s="221"/>
      <c r="G171" s="265"/>
      <c r="H171" s="209"/>
      <c r="I171" s="209"/>
      <c r="J171" s="209"/>
      <c r="K171" s="209"/>
      <c r="L171" s="209"/>
      <c r="M171" s="221"/>
      <c r="N171" s="265"/>
      <c r="O171" s="209"/>
      <c r="P171" s="221"/>
      <c r="Q171" s="208" t="s">
        <v>4846</v>
      </c>
      <c r="R171" s="209">
        <v>2003</v>
      </c>
      <c r="S171" s="209">
        <v>70</v>
      </c>
      <c r="T171" s="267" t="s">
        <v>4847</v>
      </c>
      <c r="U171" s="209">
        <v>2</v>
      </c>
      <c r="V171" s="209" t="s">
        <v>2490</v>
      </c>
      <c r="W171" s="221">
        <v>2</v>
      </c>
      <c r="X171" s="208" t="s">
        <v>4848</v>
      </c>
      <c r="Y171" s="209">
        <v>2003</v>
      </c>
      <c r="Z171" s="209">
        <v>25</v>
      </c>
      <c r="AA171" s="221" t="s">
        <v>4849</v>
      </c>
      <c r="AB171" s="226"/>
      <c r="AC171" s="204"/>
      <c r="AD171" s="204"/>
      <c r="AE171" s="294"/>
      <c r="AF171" s="295"/>
      <c r="AG171" s="261"/>
      <c r="AH171" s="261">
        <f>S171</f>
        <v>70</v>
      </c>
      <c r="AI171" s="23"/>
    </row>
    <row r="172" spans="1:35" ht="33.75" x14ac:dyDescent="0.25">
      <c r="A172" s="322"/>
      <c r="B172" s="209"/>
      <c r="C172" s="209"/>
      <c r="D172" s="209"/>
      <c r="E172" s="209"/>
      <c r="F172" s="221"/>
      <c r="G172" s="265"/>
      <c r="H172" s="209"/>
      <c r="I172" s="209"/>
      <c r="J172" s="209"/>
      <c r="K172" s="209"/>
      <c r="L172" s="209"/>
      <c r="M172" s="221"/>
      <c r="N172" s="265"/>
      <c r="O172" s="209"/>
      <c r="P172" s="221"/>
      <c r="Q172" s="208" t="s">
        <v>4850</v>
      </c>
      <c r="R172" s="209">
        <v>2003</v>
      </c>
      <c r="S172" s="209">
        <v>533</v>
      </c>
      <c r="T172" s="209" t="s">
        <v>4828</v>
      </c>
      <c r="U172" s="209">
        <v>10</v>
      </c>
      <c r="V172" s="209">
        <v>1</v>
      </c>
      <c r="W172" s="221">
        <v>11</v>
      </c>
      <c r="X172" s="208" t="s">
        <v>4851</v>
      </c>
      <c r="Y172" s="209">
        <v>2003</v>
      </c>
      <c r="Z172" s="209">
        <v>60</v>
      </c>
      <c r="AA172" s="221" t="s">
        <v>4845</v>
      </c>
      <c r="AB172" s="226"/>
      <c r="AC172" s="204"/>
      <c r="AD172" s="204"/>
      <c r="AE172" s="294"/>
      <c r="AF172" s="295"/>
      <c r="AG172" s="261"/>
      <c r="AH172" s="261">
        <f>S172</f>
        <v>533</v>
      </c>
      <c r="AI172" s="23"/>
    </row>
    <row r="173" spans="1:35" ht="45" x14ac:dyDescent="0.25">
      <c r="A173" s="322"/>
      <c r="B173" s="209"/>
      <c r="C173" s="209"/>
      <c r="D173" s="209"/>
      <c r="E173" s="209"/>
      <c r="F173" s="221"/>
      <c r="G173" s="265"/>
      <c r="H173" s="209"/>
      <c r="I173" s="209"/>
      <c r="J173" s="209"/>
      <c r="K173" s="209"/>
      <c r="L173" s="209"/>
      <c r="M173" s="221"/>
      <c r="N173" s="265"/>
      <c r="O173" s="209"/>
      <c r="P173" s="221"/>
      <c r="Q173" s="208"/>
      <c r="R173" s="209"/>
      <c r="S173" s="209"/>
      <c r="T173" s="209"/>
      <c r="U173" s="209"/>
      <c r="V173" s="209"/>
      <c r="W173" s="221"/>
      <c r="X173" s="208" t="s">
        <v>4852</v>
      </c>
      <c r="Y173" s="209">
        <v>1988</v>
      </c>
      <c r="Z173" s="209">
        <v>60</v>
      </c>
      <c r="AA173" s="221" t="s">
        <v>4853</v>
      </c>
      <c r="AB173" s="226"/>
      <c r="AC173" s="204"/>
      <c r="AD173" s="204"/>
      <c r="AE173" s="294"/>
      <c r="AF173" s="295"/>
      <c r="AG173" s="261">
        <f t="shared" ref="AG173:AG236" si="29">Z173</f>
        <v>60</v>
      </c>
      <c r="AH173" s="261"/>
      <c r="AI173" s="23"/>
    </row>
    <row r="174" spans="1:35" ht="56.25" x14ac:dyDescent="0.25">
      <c r="A174" s="322"/>
      <c r="B174" s="209"/>
      <c r="C174" s="209"/>
      <c r="D174" s="209"/>
      <c r="E174" s="209"/>
      <c r="F174" s="221"/>
      <c r="G174" s="265"/>
      <c r="H174" s="209"/>
      <c r="I174" s="209"/>
      <c r="J174" s="209"/>
      <c r="K174" s="209"/>
      <c r="L174" s="209"/>
      <c r="M174" s="221"/>
      <c r="N174" s="265"/>
      <c r="O174" s="209"/>
      <c r="P174" s="221"/>
      <c r="Q174" s="208"/>
      <c r="R174" s="209"/>
      <c r="S174" s="296"/>
      <c r="T174" s="209"/>
      <c r="U174" s="209"/>
      <c r="V174" s="209"/>
      <c r="W174" s="221"/>
      <c r="X174" s="337" t="s">
        <v>4854</v>
      </c>
      <c r="Y174" s="267">
        <v>1988</v>
      </c>
      <c r="Z174" s="267">
        <v>60</v>
      </c>
      <c r="AA174" s="336" t="s">
        <v>4855</v>
      </c>
      <c r="AB174" s="226"/>
      <c r="AC174" s="204"/>
      <c r="AD174" s="204"/>
      <c r="AE174" s="294"/>
      <c r="AF174" s="295"/>
      <c r="AG174" s="261">
        <f t="shared" si="29"/>
        <v>60</v>
      </c>
      <c r="AH174" s="261"/>
      <c r="AI174" s="23"/>
    </row>
    <row r="175" spans="1:35" ht="56.25" x14ac:dyDescent="0.25">
      <c r="A175" s="335"/>
      <c r="B175" s="296"/>
      <c r="C175" s="296"/>
      <c r="D175" s="296"/>
      <c r="E175" s="296"/>
      <c r="F175" s="336"/>
      <c r="G175" s="337"/>
      <c r="H175" s="296"/>
      <c r="I175" s="296"/>
      <c r="J175" s="296"/>
      <c r="K175" s="296"/>
      <c r="L175" s="296"/>
      <c r="M175" s="336"/>
      <c r="N175" s="337"/>
      <c r="O175" s="296"/>
      <c r="P175" s="336"/>
      <c r="Q175" s="337"/>
      <c r="R175" s="296"/>
      <c r="S175" s="296"/>
      <c r="T175" s="296"/>
      <c r="U175" s="296"/>
      <c r="V175" s="296"/>
      <c r="W175" s="336"/>
      <c r="X175" s="208" t="s">
        <v>4856</v>
      </c>
      <c r="Y175" s="209">
        <v>1988</v>
      </c>
      <c r="Z175" s="209">
        <v>40</v>
      </c>
      <c r="AA175" s="221" t="s">
        <v>831</v>
      </c>
      <c r="AB175" s="226"/>
      <c r="AC175" s="204"/>
      <c r="AD175" s="204"/>
      <c r="AE175" s="294"/>
      <c r="AF175" s="295"/>
      <c r="AG175" s="261">
        <f t="shared" si="29"/>
        <v>40</v>
      </c>
      <c r="AH175" s="261"/>
      <c r="AI175" s="23"/>
    </row>
    <row r="176" spans="1:35" ht="23.25" thickBot="1" x14ac:dyDescent="0.3">
      <c r="A176" s="323"/>
      <c r="B176" s="206"/>
      <c r="C176" s="206"/>
      <c r="D176" s="206"/>
      <c r="E176" s="206"/>
      <c r="F176" s="274"/>
      <c r="G176" s="275"/>
      <c r="H176" s="206"/>
      <c r="I176" s="206"/>
      <c r="J176" s="206"/>
      <c r="K176" s="206"/>
      <c r="L176" s="206"/>
      <c r="M176" s="274"/>
      <c r="N176" s="275"/>
      <c r="O176" s="206"/>
      <c r="P176" s="274"/>
      <c r="Q176" s="210" t="s">
        <v>4497</v>
      </c>
      <c r="R176" s="206">
        <v>2003</v>
      </c>
      <c r="S176" s="206">
        <v>205</v>
      </c>
      <c r="T176" s="206" t="s">
        <v>4810</v>
      </c>
      <c r="U176" s="206"/>
      <c r="V176" s="206"/>
      <c r="W176" s="274"/>
      <c r="X176" s="210"/>
      <c r="Y176" s="206"/>
      <c r="Z176" s="206"/>
      <c r="AA176" s="268"/>
      <c r="AB176" s="226"/>
      <c r="AC176" s="205"/>
      <c r="AD176" s="205"/>
      <c r="AE176" s="297"/>
      <c r="AF176" s="298"/>
      <c r="AG176" s="261"/>
      <c r="AH176" s="276"/>
      <c r="AI176" s="277">
        <v>205</v>
      </c>
    </row>
    <row r="177" spans="1:35" ht="15.75" thickBot="1" x14ac:dyDescent="0.3">
      <c r="A177" s="605" t="s">
        <v>4857</v>
      </c>
      <c r="B177" s="606"/>
      <c r="C177" s="606"/>
      <c r="D177" s="606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6"/>
      <c r="P177" s="606"/>
      <c r="Q177" s="606"/>
      <c r="R177" s="606"/>
      <c r="S177" s="606"/>
      <c r="T177" s="606"/>
      <c r="U177" s="606"/>
      <c r="V177" s="606"/>
      <c r="W177" s="606"/>
      <c r="X177" s="606"/>
      <c r="Y177" s="606"/>
      <c r="Z177" s="606"/>
      <c r="AA177" s="607"/>
      <c r="AB177" s="250"/>
      <c r="AC177" s="202"/>
      <c r="AD177" s="202"/>
      <c r="AE177" s="278"/>
      <c r="AF177" s="279"/>
      <c r="AG177" s="279"/>
      <c r="AH177" s="279"/>
      <c r="AI177" s="254"/>
    </row>
    <row r="178" spans="1:35" ht="33.75" x14ac:dyDescent="0.25">
      <c r="A178" s="321">
        <v>19</v>
      </c>
      <c r="B178" s="211" t="s">
        <v>4858</v>
      </c>
      <c r="C178" s="211">
        <v>1980</v>
      </c>
      <c r="D178" s="211"/>
      <c r="E178" s="211">
        <v>160</v>
      </c>
      <c r="F178" s="212" t="s">
        <v>555</v>
      </c>
      <c r="G178" s="257"/>
      <c r="H178" s="211"/>
      <c r="I178" s="211"/>
      <c r="J178" s="211"/>
      <c r="K178" s="211"/>
      <c r="L178" s="211"/>
      <c r="M178" s="212"/>
      <c r="N178" s="257" t="s">
        <v>1698</v>
      </c>
      <c r="O178" s="211" t="s">
        <v>2895</v>
      </c>
      <c r="P178" s="212">
        <v>400</v>
      </c>
      <c r="Q178" s="216" t="s">
        <v>4859</v>
      </c>
      <c r="R178" s="211">
        <v>2007</v>
      </c>
      <c r="S178" s="211">
        <v>234</v>
      </c>
      <c r="T178" s="211" t="s">
        <v>4860</v>
      </c>
      <c r="U178" s="211">
        <v>7</v>
      </c>
      <c r="V178" s="211" t="s">
        <v>4502</v>
      </c>
      <c r="W178" s="212">
        <v>7</v>
      </c>
      <c r="X178" s="216" t="s">
        <v>4861</v>
      </c>
      <c r="Y178" s="211">
        <v>1968</v>
      </c>
      <c r="Z178" s="211">
        <v>30</v>
      </c>
      <c r="AA178" s="258" t="s">
        <v>4862</v>
      </c>
      <c r="AB178" s="226"/>
      <c r="AC178" s="203">
        <v>1</v>
      </c>
      <c r="AD178" s="203">
        <f>P178</f>
        <v>400</v>
      </c>
      <c r="AE178" s="259">
        <f>E178</f>
        <v>160</v>
      </c>
      <c r="AF178" s="260"/>
      <c r="AG178" s="261"/>
      <c r="AH178" s="261">
        <f>S178</f>
        <v>234</v>
      </c>
      <c r="AI178" s="262"/>
    </row>
    <row r="179" spans="1:35" ht="22.5" x14ac:dyDescent="0.25">
      <c r="A179" s="322"/>
      <c r="B179" s="209"/>
      <c r="C179" s="209"/>
      <c r="D179" s="209"/>
      <c r="E179" s="209"/>
      <c r="F179" s="221"/>
      <c r="G179" s="265"/>
      <c r="H179" s="209"/>
      <c r="I179" s="209"/>
      <c r="J179" s="209"/>
      <c r="K179" s="209"/>
      <c r="L179" s="209"/>
      <c r="M179" s="221"/>
      <c r="N179" s="265"/>
      <c r="O179" s="209"/>
      <c r="P179" s="221"/>
      <c r="Q179" s="208"/>
      <c r="R179" s="209"/>
      <c r="S179" s="209"/>
      <c r="T179" s="209"/>
      <c r="U179" s="209"/>
      <c r="V179" s="209"/>
      <c r="W179" s="221"/>
      <c r="X179" s="208" t="s">
        <v>4863</v>
      </c>
      <c r="Y179" s="209">
        <v>2010</v>
      </c>
      <c r="Z179" s="209">
        <v>60</v>
      </c>
      <c r="AA179" s="221" t="s">
        <v>493</v>
      </c>
      <c r="AB179" s="226"/>
      <c r="AC179" s="204"/>
      <c r="AD179" s="204"/>
      <c r="AE179" s="294"/>
      <c r="AF179" s="295"/>
      <c r="AG179" s="261">
        <f t="shared" si="29"/>
        <v>60</v>
      </c>
      <c r="AH179" s="261"/>
      <c r="AI179" s="23"/>
    </row>
    <row r="180" spans="1:35" ht="45" x14ac:dyDescent="0.25">
      <c r="A180" s="322"/>
      <c r="B180" s="209"/>
      <c r="C180" s="209"/>
      <c r="D180" s="209"/>
      <c r="E180" s="209"/>
      <c r="F180" s="221"/>
      <c r="G180" s="265"/>
      <c r="H180" s="209"/>
      <c r="I180" s="209"/>
      <c r="J180" s="209"/>
      <c r="K180" s="209"/>
      <c r="L180" s="209"/>
      <c r="M180" s="221"/>
      <c r="N180" s="265"/>
      <c r="O180" s="209"/>
      <c r="P180" s="221"/>
      <c r="Q180" s="208"/>
      <c r="R180" s="209"/>
      <c r="S180" s="209"/>
      <c r="T180" s="209"/>
      <c r="U180" s="209"/>
      <c r="V180" s="209"/>
      <c r="W180" s="221"/>
      <c r="X180" s="208" t="s">
        <v>4864</v>
      </c>
      <c r="Y180" s="209">
        <v>2007</v>
      </c>
      <c r="Z180" s="209">
        <v>225</v>
      </c>
      <c r="AA180" s="221" t="s">
        <v>4865</v>
      </c>
      <c r="AB180" s="226"/>
      <c r="AC180" s="204"/>
      <c r="AD180" s="204"/>
      <c r="AE180" s="294"/>
      <c r="AF180" s="295"/>
      <c r="AG180" s="261">
        <f t="shared" si="29"/>
        <v>225</v>
      </c>
      <c r="AH180" s="261"/>
      <c r="AI180" s="23"/>
    </row>
    <row r="181" spans="1:35" ht="22.5" x14ac:dyDescent="0.25">
      <c r="A181" s="322"/>
      <c r="B181" s="209"/>
      <c r="C181" s="209"/>
      <c r="D181" s="209"/>
      <c r="E181" s="209"/>
      <c r="F181" s="221"/>
      <c r="G181" s="265"/>
      <c r="H181" s="209"/>
      <c r="I181" s="209"/>
      <c r="J181" s="209"/>
      <c r="K181" s="209"/>
      <c r="L181" s="209"/>
      <c r="M181" s="221"/>
      <c r="N181" s="265"/>
      <c r="O181" s="209"/>
      <c r="P181" s="221"/>
      <c r="Q181" s="208"/>
      <c r="R181" s="209"/>
      <c r="S181" s="209"/>
      <c r="T181" s="209"/>
      <c r="U181" s="209"/>
      <c r="V181" s="209"/>
      <c r="W181" s="221"/>
      <c r="X181" s="208" t="s">
        <v>4866</v>
      </c>
      <c r="Y181" s="209">
        <v>1976</v>
      </c>
      <c r="Z181" s="209">
        <v>50</v>
      </c>
      <c r="AA181" s="221" t="s">
        <v>4867</v>
      </c>
      <c r="AB181" s="226"/>
      <c r="AC181" s="204"/>
      <c r="AD181" s="204"/>
      <c r="AE181" s="294"/>
      <c r="AF181" s="295"/>
      <c r="AG181" s="261">
        <f t="shared" si="29"/>
        <v>50</v>
      </c>
      <c r="AH181" s="261"/>
      <c r="AI181" s="23"/>
    </row>
    <row r="182" spans="1:35" ht="33.75" x14ac:dyDescent="0.25">
      <c r="A182" s="322"/>
      <c r="B182" s="209"/>
      <c r="C182" s="209"/>
      <c r="D182" s="209"/>
      <c r="E182" s="209"/>
      <c r="F182" s="221"/>
      <c r="G182" s="265"/>
      <c r="H182" s="209"/>
      <c r="I182" s="209"/>
      <c r="J182" s="209"/>
      <c r="K182" s="209"/>
      <c r="L182" s="209"/>
      <c r="M182" s="221"/>
      <c r="N182" s="265"/>
      <c r="O182" s="209"/>
      <c r="P182" s="221"/>
      <c r="Q182" s="208"/>
      <c r="R182" s="209"/>
      <c r="S182" s="209"/>
      <c r="T182" s="209"/>
      <c r="U182" s="209"/>
      <c r="V182" s="209"/>
      <c r="W182" s="221"/>
      <c r="X182" s="208" t="s">
        <v>4868</v>
      </c>
      <c r="Y182" s="209">
        <v>1976</v>
      </c>
      <c r="Z182" s="209">
        <v>50</v>
      </c>
      <c r="AA182" s="221" t="s">
        <v>4869</v>
      </c>
      <c r="AB182" s="226"/>
      <c r="AC182" s="204"/>
      <c r="AD182" s="204"/>
      <c r="AE182" s="294"/>
      <c r="AF182" s="295"/>
      <c r="AG182" s="261">
        <f t="shared" si="29"/>
        <v>50</v>
      </c>
      <c r="AH182" s="261"/>
      <c r="AI182" s="23"/>
    </row>
    <row r="183" spans="1:35" ht="33.75" x14ac:dyDescent="0.25">
      <c r="A183" s="322"/>
      <c r="B183" s="209"/>
      <c r="C183" s="209"/>
      <c r="D183" s="209"/>
      <c r="E183" s="209"/>
      <c r="F183" s="221"/>
      <c r="G183" s="265"/>
      <c r="H183" s="209"/>
      <c r="I183" s="209"/>
      <c r="J183" s="209"/>
      <c r="K183" s="209"/>
      <c r="L183" s="209"/>
      <c r="M183" s="221"/>
      <c r="N183" s="265"/>
      <c r="O183" s="209"/>
      <c r="P183" s="221"/>
      <c r="Q183" s="208"/>
      <c r="R183" s="209"/>
      <c r="S183" s="209"/>
      <c r="T183" s="209"/>
      <c r="U183" s="209"/>
      <c r="V183" s="209"/>
      <c r="W183" s="221"/>
      <c r="X183" s="208" t="s">
        <v>4870</v>
      </c>
      <c r="Y183" s="209">
        <v>1976</v>
      </c>
      <c r="Z183" s="209">
        <v>300</v>
      </c>
      <c r="AA183" s="221" t="s">
        <v>4871</v>
      </c>
      <c r="AB183" s="226"/>
      <c r="AC183" s="204"/>
      <c r="AD183" s="204"/>
      <c r="AE183" s="294"/>
      <c r="AF183" s="295"/>
      <c r="AG183" s="261">
        <f t="shared" si="29"/>
        <v>300</v>
      </c>
      <c r="AH183" s="261"/>
      <c r="AI183" s="23"/>
    </row>
    <row r="184" spans="1:35" ht="33.75" x14ac:dyDescent="0.25">
      <c r="A184" s="322"/>
      <c r="B184" s="209"/>
      <c r="C184" s="209"/>
      <c r="D184" s="209"/>
      <c r="E184" s="209"/>
      <c r="F184" s="221"/>
      <c r="G184" s="265"/>
      <c r="H184" s="209"/>
      <c r="I184" s="209"/>
      <c r="J184" s="209"/>
      <c r="K184" s="209"/>
      <c r="L184" s="209"/>
      <c r="M184" s="221"/>
      <c r="N184" s="265"/>
      <c r="O184" s="209"/>
      <c r="P184" s="221"/>
      <c r="Q184" s="208"/>
      <c r="R184" s="209"/>
      <c r="S184" s="209"/>
      <c r="T184" s="209"/>
      <c r="U184" s="209"/>
      <c r="V184" s="209"/>
      <c r="W184" s="221"/>
      <c r="X184" s="208" t="s">
        <v>4872</v>
      </c>
      <c r="Y184" s="209">
        <v>1976</v>
      </c>
      <c r="Z184" s="209">
        <v>40</v>
      </c>
      <c r="AA184" s="328" t="s">
        <v>4873</v>
      </c>
      <c r="AB184" s="333"/>
      <c r="AC184" s="204"/>
      <c r="AD184" s="204"/>
      <c r="AE184" s="294"/>
      <c r="AF184" s="295"/>
      <c r="AG184" s="261">
        <f t="shared" si="29"/>
        <v>40</v>
      </c>
      <c r="AH184" s="261"/>
      <c r="AI184" s="23"/>
    </row>
    <row r="185" spans="1:35" ht="33.75" x14ac:dyDescent="0.25">
      <c r="A185" s="322"/>
      <c r="B185" s="209"/>
      <c r="C185" s="209"/>
      <c r="D185" s="209"/>
      <c r="E185" s="209"/>
      <c r="F185" s="221"/>
      <c r="G185" s="265"/>
      <c r="H185" s="209"/>
      <c r="I185" s="209"/>
      <c r="J185" s="209"/>
      <c r="K185" s="209"/>
      <c r="L185" s="209"/>
      <c r="M185" s="221"/>
      <c r="N185" s="265"/>
      <c r="O185" s="209"/>
      <c r="P185" s="221"/>
      <c r="Q185" s="208"/>
      <c r="R185" s="209"/>
      <c r="S185" s="209"/>
      <c r="T185" s="209"/>
      <c r="U185" s="209"/>
      <c r="V185" s="209"/>
      <c r="W185" s="221"/>
      <c r="X185" s="208" t="s">
        <v>4874</v>
      </c>
      <c r="Y185" s="209">
        <v>1976</v>
      </c>
      <c r="Z185" s="209">
        <v>55</v>
      </c>
      <c r="AA185" s="221" t="s">
        <v>4875</v>
      </c>
      <c r="AB185" s="226"/>
      <c r="AC185" s="204"/>
      <c r="AD185" s="204"/>
      <c r="AE185" s="294"/>
      <c r="AF185" s="295"/>
      <c r="AG185" s="261">
        <f t="shared" si="29"/>
        <v>55</v>
      </c>
      <c r="AH185" s="261"/>
      <c r="AI185" s="23"/>
    </row>
    <row r="186" spans="1:35" ht="33.75" x14ac:dyDescent="0.25">
      <c r="A186" s="322"/>
      <c r="B186" s="209"/>
      <c r="C186" s="209"/>
      <c r="D186" s="209"/>
      <c r="E186" s="209"/>
      <c r="F186" s="221"/>
      <c r="G186" s="265"/>
      <c r="H186" s="209"/>
      <c r="I186" s="209"/>
      <c r="J186" s="209"/>
      <c r="K186" s="209"/>
      <c r="L186" s="209"/>
      <c r="M186" s="221"/>
      <c r="N186" s="265"/>
      <c r="O186" s="209"/>
      <c r="P186" s="221"/>
      <c r="Q186" s="208"/>
      <c r="R186" s="209"/>
      <c r="S186" s="209"/>
      <c r="T186" s="209"/>
      <c r="U186" s="209"/>
      <c r="V186" s="209"/>
      <c r="W186" s="221"/>
      <c r="X186" s="208" t="s">
        <v>4874</v>
      </c>
      <c r="Y186" s="209">
        <v>2016</v>
      </c>
      <c r="Z186" s="209">
        <v>85</v>
      </c>
      <c r="AA186" s="221" t="s">
        <v>633</v>
      </c>
      <c r="AB186" s="226"/>
      <c r="AC186" s="204"/>
      <c r="AD186" s="204"/>
      <c r="AE186" s="294"/>
      <c r="AF186" s="295"/>
      <c r="AG186" s="261">
        <f t="shared" si="29"/>
        <v>85</v>
      </c>
      <c r="AH186" s="261"/>
      <c r="AI186" s="23"/>
    </row>
    <row r="187" spans="1:35" ht="33.75" x14ac:dyDescent="0.25">
      <c r="A187" s="322"/>
      <c r="B187" s="209"/>
      <c r="C187" s="209"/>
      <c r="D187" s="209"/>
      <c r="E187" s="209"/>
      <c r="F187" s="221"/>
      <c r="G187" s="265"/>
      <c r="H187" s="209"/>
      <c r="I187" s="209"/>
      <c r="J187" s="209"/>
      <c r="K187" s="209"/>
      <c r="L187" s="209"/>
      <c r="M187" s="221"/>
      <c r="N187" s="265"/>
      <c r="O187" s="209"/>
      <c r="P187" s="221"/>
      <c r="Q187" s="208"/>
      <c r="R187" s="267"/>
      <c r="S187" s="267"/>
      <c r="T187" s="209"/>
      <c r="U187" s="209"/>
      <c r="V187" s="209"/>
      <c r="W187" s="221"/>
      <c r="X187" s="208" t="s">
        <v>4876</v>
      </c>
      <c r="Y187" s="209">
        <v>2000</v>
      </c>
      <c r="Z187" s="209">
        <v>40</v>
      </c>
      <c r="AA187" s="221" t="s">
        <v>298</v>
      </c>
      <c r="AB187" s="226"/>
      <c r="AC187" s="204"/>
      <c r="AD187" s="204"/>
      <c r="AE187" s="294"/>
      <c r="AF187" s="295"/>
      <c r="AG187" s="261">
        <f t="shared" si="29"/>
        <v>40</v>
      </c>
      <c r="AH187" s="261"/>
      <c r="AI187" s="23"/>
    </row>
    <row r="188" spans="1:35" ht="56.25" x14ac:dyDescent="0.25">
      <c r="A188" s="323"/>
      <c r="B188" s="206"/>
      <c r="C188" s="206"/>
      <c r="D188" s="206"/>
      <c r="E188" s="206"/>
      <c r="F188" s="268"/>
      <c r="G188" s="275"/>
      <c r="H188" s="206"/>
      <c r="I188" s="206"/>
      <c r="J188" s="206"/>
      <c r="K188" s="206"/>
      <c r="L188" s="206"/>
      <c r="M188" s="268"/>
      <c r="N188" s="275"/>
      <c r="O188" s="206"/>
      <c r="P188" s="268"/>
      <c r="Q188" s="210"/>
      <c r="R188" s="206"/>
      <c r="S188" s="157"/>
      <c r="T188" s="206"/>
      <c r="U188" s="206"/>
      <c r="V188" s="206"/>
      <c r="W188" s="268"/>
      <c r="X188" s="210" t="s">
        <v>4877</v>
      </c>
      <c r="Y188" s="206">
        <v>2000</v>
      </c>
      <c r="Z188" s="206">
        <v>30</v>
      </c>
      <c r="AA188" s="268" t="s">
        <v>493</v>
      </c>
      <c r="AB188" s="226"/>
      <c r="AC188" s="205"/>
      <c r="AD188" s="205"/>
      <c r="AE188" s="297"/>
      <c r="AF188" s="298"/>
      <c r="AG188" s="261">
        <f t="shared" si="29"/>
        <v>30</v>
      </c>
      <c r="AH188" s="312"/>
      <c r="AI188" s="277"/>
    </row>
    <row r="189" spans="1:35" ht="23.25" thickBot="1" x14ac:dyDescent="0.3">
      <c r="A189" s="323"/>
      <c r="B189" s="206"/>
      <c r="C189" s="206"/>
      <c r="D189" s="206"/>
      <c r="E189" s="206"/>
      <c r="F189" s="274"/>
      <c r="G189" s="275"/>
      <c r="H189" s="206"/>
      <c r="I189" s="206"/>
      <c r="J189" s="206"/>
      <c r="K189" s="206"/>
      <c r="L189" s="206"/>
      <c r="M189" s="274"/>
      <c r="N189" s="275"/>
      <c r="O189" s="206"/>
      <c r="P189" s="274"/>
      <c r="Q189" s="210" t="s">
        <v>4497</v>
      </c>
      <c r="R189" s="206">
        <v>1968</v>
      </c>
      <c r="S189" s="206">
        <v>86</v>
      </c>
      <c r="T189" s="206" t="s">
        <v>4878</v>
      </c>
      <c r="U189" s="206"/>
      <c r="V189" s="206"/>
      <c r="W189" s="274"/>
      <c r="X189" s="210"/>
      <c r="Y189" s="206"/>
      <c r="Z189" s="206"/>
      <c r="AA189" s="268"/>
      <c r="AB189" s="226"/>
      <c r="AC189" s="205"/>
      <c r="AD189" s="205"/>
      <c r="AE189" s="297"/>
      <c r="AF189" s="298"/>
      <c r="AG189" s="261"/>
      <c r="AH189" s="276"/>
      <c r="AI189" s="277">
        <v>86</v>
      </c>
    </row>
    <row r="190" spans="1:35" ht="15.75" thickBot="1" x14ac:dyDescent="0.3">
      <c r="A190" s="605" t="s">
        <v>4879</v>
      </c>
      <c r="B190" s="606"/>
      <c r="C190" s="606"/>
      <c r="D190" s="606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6"/>
      <c r="P190" s="606"/>
      <c r="Q190" s="606"/>
      <c r="R190" s="606"/>
      <c r="S190" s="606"/>
      <c r="T190" s="606"/>
      <c r="U190" s="606"/>
      <c r="V190" s="606"/>
      <c r="W190" s="606"/>
      <c r="X190" s="606"/>
      <c r="Y190" s="606"/>
      <c r="Z190" s="606"/>
      <c r="AA190" s="607"/>
      <c r="AB190" s="250"/>
      <c r="AC190" s="202"/>
      <c r="AD190" s="202"/>
      <c r="AE190" s="278"/>
      <c r="AF190" s="279"/>
      <c r="AG190" s="279"/>
      <c r="AH190" s="279"/>
      <c r="AI190" s="279"/>
    </row>
    <row r="191" spans="1:35" ht="56.25" x14ac:dyDescent="0.25">
      <c r="A191" s="321">
        <v>20</v>
      </c>
      <c r="B191" s="211" t="s">
        <v>4880</v>
      </c>
      <c r="C191" s="211">
        <v>1990</v>
      </c>
      <c r="D191" s="211"/>
      <c r="E191" s="211">
        <v>240</v>
      </c>
      <c r="F191" s="212" t="s">
        <v>416</v>
      </c>
      <c r="G191" s="257"/>
      <c r="H191" s="211"/>
      <c r="I191" s="211"/>
      <c r="J191" s="211"/>
      <c r="K191" s="211"/>
      <c r="L191" s="211"/>
      <c r="M191" s="212"/>
      <c r="N191" s="257" t="s">
        <v>2177</v>
      </c>
      <c r="O191" s="211" t="s">
        <v>2895</v>
      </c>
      <c r="P191" s="212">
        <v>630</v>
      </c>
      <c r="Q191" s="216"/>
      <c r="R191" s="211"/>
      <c r="S191" s="209"/>
      <c r="T191" s="211"/>
      <c r="U191" s="211"/>
      <c r="V191" s="211"/>
      <c r="W191" s="212"/>
      <c r="X191" s="216" t="s">
        <v>4881</v>
      </c>
      <c r="Y191" s="211">
        <v>1972</v>
      </c>
      <c r="Z191" s="211">
        <v>70</v>
      </c>
      <c r="AA191" s="258" t="s">
        <v>4882</v>
      </c>
      <c r="AB191" s="226"/>
      <c r="AC191" s="203">
        <v>1</v>
      </c>
      <c r="AD191" s="203">
        <f>P191</f>
        <v>630</v>
      </c>
      <c r="AE191" s="259">
        <f>E191</f>
        <v>240</v>
      </c>
      <c r="AF191" s="260"/>
      <c r="AG191" s="261">
        <f t="shared" si="29"/>
        <v>70</v>
      </c>
      <c r="AH191" s="261"/>
      <c r="AI191" s="262"/>
    </row>
    <row r="192" spans="1:35" ht="33.75" x14ac:dyDescent="0.25">
      <c r="A192" s="322"/>
      <c r="B192" s="209" t="s">
        <v>4883</v>
      </c>
      <c r="C192" s="209">
        <v>1981</v>
      </c>
      <c r="D192" s="209"/>
      <c r="E192" s="209">
        <v>400</v>
      </c>
      <c r="F192" s="221" t="s">
        <v>555</v>
      </c>
      <c r="G192" s="265"/>
      <c r="H192" s="209"/>
      <c r="I192" s="209"/>
      <c r="J192" s="209"/>
      <c r="K192" s="209"/>
      <c r="L192" s="209"/>
      <c r="M192" s="221"/>
      <c r="N192" s="265"/>
      <c r="O192" s="209"/>
      <c r="P192" s="221">
        <v>630</v>
      </c>
      <c r="Q192" s="208"/>
      <c r="R192" s="209"/>
      <c r="S192" s="209"/>
      <c r="T192" s="209"/>
      <c r="U192" s="209"/>
      <c r="V192" s="209"/>
      <c r="W192" s="221"/>
      <c r="X192" s="208" t="s">
        <v>4884</v>
      </c>
      <c r="Y192" s="209">
        <v>1988</v>
      </c>
      <c r="Z192" s="209">
        <v>160</v>
      </c>
      <c r="AA192" s="221" t="s">
        <v>270</v>
      </c>
      <c r="AB192" s="226"/>
      <c r="AC192" s="204"/>
      <c r="AD192" s="204">
        <f>P192</f>
        <v>630</v>
      </c>
      <c r="AE192" s="294">
        <f>E192</f>
        <v>400</v>
      </c>
      <c r="AF192" s="295"/>
      <c r="AG192" s="261">
        <f t="shared" si="29"/>
        <v>160</v>
      </c>
      <c r="AH192" s="261"/>
      <c r="AI192" s="23"/>
    </row>
    <row r="193" spans="1:35" ht="56.25" x14ac:dyDescent="0.25">
      <c r="A193" s="322"/>
      <c r="B193" s="209"/>
      <c r="C193" s="209"/>
      <c r="D193" s="209"/>
      <c r="E193" s="209"/>
      <c r="F193" s="221"/>
      <c r="G193" s="265"/>
      <c r="H193" s="209"/>
      <c r="I193" s="209"/>
      <c r="J193" s="209"/>
      <c r="K193" s="209"/>
      <c r="L193" s="209"/>
      <c r="M193" s="221"/>
      <c r="N193" s="265"/>
      <c r="O193" s="209"/>
      <c r="P193" s="221"/>
      <c r="Q193" s="208"/>
      <c r="R193" s="209"/>
      <c r="S193" s="209"/>
      <c r="T193" s="209"/>
      <c r="U193" s="209"/>
      <c r="V193" s="209"/>
      <c r="W193" s="221"/>
      <c r="X193" s="208" t="s">
        <v>4885</v>
      </c>
      <c r="Y193" s="209">
        <v>1988</v>
      </c>
      <c r="Z193" s="209">
        <v>230</v>
      </c>
      <c r="AA193" s="221" t="s">
        <v>4886</v>
      </c>
      <c r="AB193" s="226"/>
      <c r="AC193" s="204"/>
      <c r="AD193" s="204"/>
      <c r="AE193" s="294"/>
      <c r="AF193" s="295"/>
      <c r="AG193" s="261">
        <f t="shared" si="29"/>
        <v>230</v>
      </c>
      <c r="AH193" s="261"/>
      <c r="AI193" s="23"/>
    </row>
    <row r="194" spans="1:35" ht="22.5" x14ac:dyDescent="0.25">
      <c r="A194" s="322"/>
      <c r="B194" s="209"/>
      <c r="C194" s="209"/>
      <c r="D194" s="209"/>
      <c r="E194" s="209"/>
      <c r="F194" s="221"/>
      <c r="G194" s="265"/>
      <c r="H194" s="209"/>
      <c r="I194" s="209"/>
      <c r="J194" s="209"/>
      <c r="K194" s="209"/>
      <c r="L194" s="209"/>
      <c r="M194" s="221"/>
      <c r="N194" s="265"/>
      <c r="O194" s="209"/>
      <c r="P194" s="221"/>
      <c r="Q194" s="208"/>
      <c r="R194" s="209"/>
      <c r="S194" s="209"/>
      <c r="T194" s="209"/>
      <c r="U194" s="209"/>
      <c r="V194" s="209"/>
      <c r="W194" s="221"/>
      <c r="X194" s="208" t="s">
        <v>4887</v>
      </c>
      <c r="Y194" s="209">
        <v>1988</v>
      </c>
      <c r="Z194" s="209">
        <v>80</v>
      </c>
      <c r="AA194" s="221" t="s">
        <v>4888</v>
      </c>
      <c r="AB194" s="226"/>
      <c r="AC194" s="204"/>
      <c r="AD194" s="204"/>
      <c r="AE194" s="294"/>
      <c r="AF194" s="295"/>
      <c r="AG194" s="261">
        <f t="shared" si="29"/>
        <v>80</v>
      </c>
      <c r="AH194" s="261"/>
      <c r="AI194" s="23"/>
    </row>
    <row r="195" spans="1:35" ht="33.75" x14ac:dyDescent="0.25">
      <c r="A195" s="322"/>
      <c r="B195" s="209"/>
      <c r="C195" s="209"/>
      <c r="D195" s="209"/>
      <c r="E195" s="209"/>
      <c r="F195" s="221"/>
      <c r="G195" s="265"/>
      <c r="H195" s="209"/>
      <c r="I195" s="209"/>
      <c r="J195" s="209"/>
      <c r="K195" s="209"/>
      <c r="L195" s="209"/>
      <c r="M195" s="221"/>
      <c r="N195" s="265"/>
      <c r="O195" s="209"/>
      <c r="P195" s="221"/>
      <c r="Q195" s="208"/>
      <c r="R195" s="209"/>
      <c r="S195" s="209"/>
      <c r="T195" s="209"/>
      <c r="U195" s="209"/>
      <c r="V195" s="209"/>
      <c r="W195" s="221"/>
      <c r="X195" s="208" t="s">
        <v>4889</v>
      </c>
      <c r="Y195" s="209">
        <v>2018</v>
      </c>
      <c r="Z195" s="209">
        <v>95</v>
      </c>
      <c r="AA195" s="221" t="s">
        <v>3712</v>
      </c>
      <c r="AB195" s="226"/>
      <c r="AC195" s="204"/>
      <c r="AD195" s="204"/>
      <c r="AE195" s="294"/>
      <c r="AF195" s="295"/>
      <c r="AG195" s="261">
        <f t="shared" si="29"/>
        <v>95</v>
      </c>
      <c r="AH195" s="261"/>
      <c r="AI195" s="23"/>
    </row>
    <row r="196" spans="1:35" ht="33.75" x14ac:dyDescent="0.25">
      <c r="A196" s="322"/>
      <c r="B196" s="209"/>
      <c r="C196" s="209"/>
      <c r="D196" s="209"/>
      <c r="E196" s="209"/>
      <c r="F196" s="221"/>
      <c r="G196" s="265"/>
      <c r="H196" s="209"/>
      <c r="I196" s="209"/>
      <c r="J196" s="209"/>
      <c r="K196" s="209"/>
      <c r="L196" s="209"/>
      <c r="M196" s="221"/>
      <c r="N196" s="265"/>
      <c r="O196" s="209"/>
      <c r="P196" s="221"/>
      <c r="Q196" s="208"/>
      <c r="R196" s="209"/>
      <c r="S196" s="209"/>
      <c r="T196" s="209"/>
      <c r="U196" s="209"/>
      <c r="V196" s="209"/>
      <c r="W196" s="221"/>
      <c r="X196" s="208" t="s">
        <v>4890</v>
      </c>
      <c r="Y196" s="209">
        <v>1988</v>
      </c>
      <c r="Z196" s="209">
        <v>200</v>
      </c>
      <c r="AA196" s="221" t="s">
        <v>486</v>
      </c>
      <c r="AB196" s="226"/>
      <c r="AC196" s="204"/>
      <c r="AD196" s="204"/>
      <c r="AE196" s="294"/>
      <c r="AF196" s="295"/>
      <c r="AG196" s="261">
        <f t="shared" si="29"/>
        <v>200</v>
      </c>
      <c r="AH196" s="261"/>
      <c r="AI196" s="23"/>
    </row>
    <row r="197" spans="1:35" ht="22.5" x14ac:dyDescent="0.25">
      <c r="A197" s="322"/>
      <c r="B197" s="209"/>
      <c r="C197" s="209"/>
      <c r="D197" s="209"/>
      <c r="E197" s="209"/>
      <c r="F197" s="221"/>
      <c r="G197" s="265"/>
      <c r="H197" s="209"/>
      <c r="I197" s="209"/>
      <c r="J197" s="209"/>
      <c r="K197" s="209"/>
      <c r="L197" s="209"/>
      <c r="M197" s="221"/>
      <c r="N197" s="265"/>
      <c r="O197" s="209"/>
      <c r="P197" s="221"/>
      <c r="Q197" s="208"/>
      <c r="R197" s="209"/>
      <c r="S197" s="209"/>
      <c r="T197" s="209"/>
      <c r="U197" s="209"/>
      <c r="V197" s="209"/>
      <c r="W197" s="221"/>
      <c r="X197" s="208" t="s">
        <v>4891</v>
      </c>
      <c r="Y197" s="209">
        <v>1988</v>
      </c>
      <c r="Z197" s="209">
        <v>70</v>
      </c>
      <c r="AA197" s="221" t="s">
        <v>3959</v>
      </c>
      <c r="AB197" s="226"/>
      <c r="AC197" s="204"/>
      <c r="AD197" s="204"/>
      <c r="AE197" s="294"/>
      <c r="AF197" s="295"/>
      <c r="AG197" s="261">
        <f t="shared" si="29"/>
        <v>70</v>
      </c>
      <c r="AH197" s="261"/>
      <c r="AI197" s="23"/>
    </row>
    <row r="198" spans="1:35" ht="22.5" x14ac:dyDescent="0.25">
      <c r="A198" s="322"/>
      <c r="B198" s="209"/>
      <c r="C198" s="209"/>
      <c r="D198" s="209"/>
      <c r="E198" s="209"/>
      <c r="F198" s="221"/>
      <c r="G198" s="265"/>
      <c r="H198" s="209"/>
      <c r="I198" s="209"/>
      <c r="J198" s="209"/>
      <c r="K198" s="209"/>
      <c r="L198" s="209"/>
      <c r="M198" s="221"/>
      <c r="N198" s="265"/>
      <c r="O198" s="209"/>
      <c r="P198" s="221"/>
      <c r="Q198" s="208"/>
      <c r="R198" s="209"/>
      <c r="S198" s="209"/>
      <c r="T198" s="209"/>
      <c r="U198" s="209"/>
      <c r="V198" s="209"/>
      <c r="W198" s="221"/>
      <c r="X198" s="208" t="s">
        <v>4892</v>
      </c>
      <c r="Y198" s="209">
        <v>1988</v>
      </c>
      <c r="Z198" s="209">
        <v>70</v>
      </c>
      <c r="AA198" s="221" t="s">
        <v>4893</v>
      </c>
      <c r="AB198" s="226"/>
      <c r="AC198" s="204"/>
      <c r="AD198" s="204"/>
      <c r="AE198" s="294"/>
      <c r="AF198" s="295"/>
      <c r="AG198" s="261">
        <f t="shared" si="29"/>
        <v>70</v>
      </c>
      <c r="AH198" s="261"/>
      <c r="AI198" s="23"/>
    </row>
    <row r="199" spans="1:35" ht="33.75" x14ac:dyDescent="0.25">
      <c r="A199" s="322"/>
      <c r="B199" s="209"/>
      <c r="C199" s="209"/>
      <c r="D199" s="209"/>
      <c r="E199" s="209"/>
      <c r="F199" s="221"/>
      <c r="G199" s="265"/>
      <c r="H199" s="209"/>
      <c r="I199" s="209"/>
      <c r="J199" s="209"/>
      <c r="K199" s="209"/>
      <c r="L199" s="209"/>
      <c r="M199" s="221"/>
      <c r="N199" s="265"/>
      <c r="O199" s="209"/>
      <c r="P199" s="221"/>
      <c r="Q199" s="208"/>
      <c r="R199" s="209"/>
      <c r="S199" s="209"/>
      <c r="T199" s="209"/>
      <c r="U199" s="209"/>
      <c r="V199" s="209"/>
      <c r="W199" s="221"/>
      <c r="X199" s="208" t="s">
        <v>4894</v>
      </c>
      <c r="Y199" s="209">
        <v>1988</v>
      </c>
      <c r="Z199" s="209">
        <v>150</v>
      </c>
      <c r="AA199" s="221" t="s">
        <v>4895</v>
      </c>
      <c r="AB199" s="226"/>
      <c r="AC199" s="204"/>
      <c r="AD199" s="204"/>
      <c r="AE199" s="294"/>
      <c r="AF199" s="295"/>
      <c r="AG199" s="261">
        <f t="shared" si="29"/>
        <v>150</v>
      </c>
      <c r="AH199" s="261"/>
      <c r="AI199" s="23"/>
    </row>
    <row r="200" spans="1:35" ht="33.75" x14ac:dyDescent="0.25">
      <c r="A200" s="322"/>
      <c r="B200" s="209"/>
      <c r="C200" s="209"/>
      <c r="D200" s="209"/>
      <c r="E200" s="209"/>
      <c r="F200" s="221"/>
      <c r="G200" s="265"/>
      <c r="H200" s="209"/>
      <c r="I200" s="209"/>
      <c r="J200" s="209"/>
      <c r="K200" s="209"/>
      <c r="L200" s="209"/>
      <c r="M200" s="221"/>
      <c r="N200" s="265"/>
      <c r="O200" s="209"/>
      <c r="P200" s="221"/>
      <c r="Q200" s="208"/>
      <c r="R200" s="209"/>
      <c r="S200" s="209"/>
      <c r="T200" s="209"/>
      <c r="U200" s="209"/>
      <c r="V200" s="209"/>
      <c r="W200" s="221"/>
      <c r="X200" s="208" t="s">
        <v>4896</v>
      </c>
      <c r="Y200" s="209">
        <v>1988</v>
      </c>
      <c r="Z200" s="209">
        <v>150</v>
      </c>
      <c r="AA200" s="221" t="s">
        <v>4897</v>
      </c>
      <c r="AB200" s="226"/>
      <c r="AC200" s="204"/>
      <c r="AD200" s="204"/>
      <c r="AE200" s="294"/>
      <c r="AF200" s="295"/>
      <c r="AG200" s="261">
        <f t="shared" si="29"/>
        <v>150</v>
      </c>
      <c r="AH200" s="261"/>
      <c r="AI200" s="23"/>
    </row>
    <row r="201" spans="1:35" ht="22.5" x14ac:dyDescent="0.25">
      <c r="A201" s="322"/>
      <c r="B201" s="209"/>
      <c r="C201" s="209"/>
      <c r="D201" s="209"/>
      <c r="E201" s="209"/>
      <c r="F201" s="221"/>
      <c r="G201" s="265"/>
      <c r="H201" s="209"/>
      <c r="I201" s="209"/>
      <c r="J201" s="209"/>
      <c r="K201" s="209"/>
      <c r="L201" s="209"/>
      <c r="M201" s="221"/>
      <c r="N201" s="265"/>
      <c r="O201" s="209"/>
      <c r="P201" s="221"/>
      <c r="Q201" s="208"/>
      <c r="R201" s="209"/>
      <c r="S201" s="209"/>
      <c r="T201" s="209"/>
      <c r="U201" s="209"/>
      <c r="V201" s="209"/>
      <c r="W201" s="221"/>
      <c r="X201" s="208" t="s">
        <v>4898</v>
      </c>
      <c r="Y201" s="209">
        <v>1988</v>
      </c>
      <c r="Z201" s="209">
        <v>80</v>
      </c>
      <c r="AA201" s="221" t="s">
        <v>270</v>
      </c>
      <c r="AB201" s="226"/>
      <c r="AC201" s="204"/>
      <c r="AD201" s="204"/>
      <c r="AE201" s="294"/>
      <c r="AF201" s="295"/>
      <c r="AG201" s="261">
        <f t="shared" si="29"/>
        <v>80</v>
      </c>
      <c r="AH201" s="261"/>
      <c r="AI201" s="23"/>
    </row>
    <row r="202" spans="1:35" ht="45" x14ac:dyDescent="0.25">
      <c r="A202" s="322"/>
      <c r="B202" s="209"/>
      <c r="C202" s="209"/>
      <c r="D202" s="209"/>
      <c r="E202" s="209"/>
      <c r="F202" s="221"/>
      <c r="G202" s="265"/>
      <c r="H202" s="209"/>
      <c r="I202" s="209"/>
      <c r="J202" s="209"/>
      <c r="K202" s="209"/>
      <c r="L202" s="209"/>
      <c r="M202" s="221"/>
      <c r="N202" s="265"/>
      <c r="O202" s="209"/>
      <c r="P202" s="221"/>
      <c r="Q202" s="208"/>
      <c r="R202" s="209"/>
      <c r="S202" s="209"/>
      <c r="T202" s="209"/>
      <c r="U202" s="209"/>
      <c r="V202" s="209"/>
      <c r="W202" s="221"/>
      <c r="X202" s="208" t="s">
        <v>4899</v>
      </c>
      <c r="Y202" s="209">
        <v>1988</v>
      </c>
      <c r="Z202" s="209">
        <v>150</v>
      </c>
      <c r="AA202" s="221" t="s">
        <v>4900</v>
      </c>
      <c r="AB202" s="226"/>
      <c r="AC202" s="204"/>
      <c r="AD202" s="204"/>
      <c r="AE202" s="294"/>
      <c r="AF202" s="295"/>
      <c r="AG202" s="261">
        <f t="shared" si="29"/>
        <v>150</v>
      </c>
      <c r="AH202" s="261"/>
      <c r="AI202" s="23"/>
    </row>
    <row r="203" spans="1:35" ht="33.75" x14ac:dyDescent="0.25">
      <c r="A203" s="322"/>
      <c r="B203" s="209"/>
      <c r="C203" s="209"/>
      <c r="D203" s="209"/>
      <c r="E203" s="209"/>
      <c r="F203" s="221"/>
      <c r="G203" s="265"/>
      <c r="H203" s="209"/>
      <c r="I203" s="209"/>
      <c r="J203" s="209"/>
      <c r="K203" s="209"/>
      <c r="L203" s="209"/>
      <c r="M203" s="221"/>
      <c r="N203" s="265"/>
      <c r="O203" s="209"/>
      <c r="P203" s="221"/>
      <c r="Q203" s="208"/>
      <c r="R203" s="209"/>
      <c r="S203" s="209"/>
      <c r="T203" s="209"/>
      <c r="U203" s="209"/>
      <c r="V203" s="209"/>
      <c r="W203" s="221"/>
      <c r="X203" s="208" t="s">
        <v>4901</v>
      </c>
      <c r="Y203" s="209">
        <v>2015</v>
      </c>
      <c r="Z203" s="209">
        <v>186</v>
      </c>
      <c r="AA203" s="221" t="s">
        <v>633</v>
      </c>
      <c r="AB203" s="226"/>
      <c r="AC203" s="204"/>
      <c r="AD203" s="204"/>
      <c r="AE203" s="294"/>
      <c r="AF203" s="295"/>
      <c r="AG203" s="261">
        <f t="shared" si="29"/>
        <v>186</v>
      </c>
      <c r="AH203" s="261"/>
      <c r="AI203" s="23"/>
    </row>
    <row r="204" spans="1:35" ht="45" x14ac:dyDescent="0.25">
      <c r="A204" s="322"/>
      <c r="B204" s="209"/>
      <c r="C204" s="209"/>
      <c r="D204" s="209"/>
      <c r="E204" s="209"/>
      <c r="F204" s="221"/>
      <c r="G204" s="265"/>
      <c r="H204" s="209"/>
      <c r="I204" s="209"/>
      <c r="J204" s="209"/>
      <c r="K204" s="209"/>
      <c r="L204" s="209"/>
      <c r="M204" s="221"/>
      <c r="N204" s="265"/>
      <c r="O204" s="209"/>
      <c r="P204" s="221"/>
      <c r="Q204" s="208"/>
      <c r="R204" s="209"/>
      <c r="S204" s="209"/>
      <c r="T204" s="209"/>
      <c r="U204" s="209"/>
      <c r="V204" s="209"/>
      <c r="W204" s="221"/>
      <c r="X204" s="208" t="s">
        <v>4902</v>
      </c>
      <c r="Y204" s="209">
        <v>1986</v>
      </c>
      <c r="Z204" s="209">
        <v>80</v>
      </c>
      <c r="AA204" s="221" t="s">
        <v>4903</v>
      </c>
      <c r="AB204" s="226"/>
      <c r="AC204" s="204"/>
      <c r="AD204" s="204"/>
      <c r="AE204" s="294"/>
      <c r="AF204" s="295"/>
      <c r="AG204" s="261">
        <v>80</v>
      </c>
      <c r="AH204" s="261"/>
      <c r="AI204" s="23"/>
    </row>
    <row r="205" spans="1:35" ht="56.25" x14ac:dyDescent="0.25">
      <c r="A205" s="322"/>
      <c r="B205" s="209"/>
      <c r="C205" s="209"/>
      <c r="D205" s="209"/>
      <c r="E205" s="209"/>
      <c r="F205" s="221"/>
      <c r="G205" s="265"/>
      <c r="H205" s="209"/>
      <c r="I205" s="209"/>
      <c r="J205" s="209"/>
      <c r="K205" s="209"/>
      <c r="L205" s="209"/>
      <c r="M205" s="221"/>
      <c r="N205" s="265"/>
      <c r="O205" s="209"/>
      <c r="P205" s="221"/>
      <c r="Q205" s="208"/>
      <c r="R205" s="209"/>
      <c r="S205" s="209"/>
      <c r="T205" s="209"/>
      <c r="U205" s="209"/>
      <c r="V205" s="209"/>
      <c r="W205" s="221"/>
      <c r="X205" s="208" t="s">
        <v>4904</v>
      </c>
      <c r="Y205" s="209">
        <v>1988</v>
      </c>
      <c r="Z205" s="209" t="s">
        <v>4905</v>
      </c>
      <c r="AA205" s="328" t="s">
        <v>4906</v>
      </c>
      <c r="AB205" s="333"/>
      <c r="AC205" s="204"/>
      <c r="AD205" s="204"/>
      <c r="AE205" s="294"/>
      <c r="AF205" s="295"/>
      <c r="AG205" s="261">
        <v>120</v>
      </c>
      <c r="AH205" s="261"/>
      <c r="AI205" s="23"/>
    </row>
    <row r="206" spans="1:35" ht="45" x14ac:dyDescent="0.25">
      <c r="A206" s="322"/>
      <c r="B206" s="209"/>
      <c r="C206" s="209"/>
      <c r="D206" s="209"/>
      <c r="E206" s="209"/>
      <c r="F206" s="221"/>
      <c r="G206" s="265"/>
      <c r="H206" s="209"/>
      <c r="I206" s="209"/>
      <c r="J206" s="209"/>
      <c r="K206" s="209"/>
      <c r="L206" s="209"/>
      <c r="M206" s="221"/>
      <c r="N206" s="265"/>
      <c r="O206" s="209"/>
      <c r="P206" s="221"/>
      <c r="Q206" s="208"/>
      <c r="R206" s="209"/>
      <c r="S206" s="209"/>
      <c r="T206" s="209"/>
      <c r="U206" s="209"/>
      <c r="V206" s="209"/>
      <c r="W206" s="221"/>
      <c r="X206" s="208" t="s">
        <v>4907</v>
      </c>
      <c r="Y206" s="209">
        <v>1988</v>
      </c>
      <c r="Z206" s="209">
        <v>7</v>
      </c>
      <c r="AA206" s="221" t="s">
        <v>4908</v>
      </c>
      <c r="AB206" s="226"/>
      <c r="AC206" s="204"/>
      <c r="AD206" s="204"/>
      <c r="AE206" s="294"/>
      <c r="AF206" s="295"/>
      <c r="AG206" s="261">
        <f t="shared" si="29"/>
        <v>7</v>
      </c>
      <c r="AH206" s="261"/>
      <c r="AI206" s="23"/>
    </row>
    <row r="207" spans="1:35" ht="45" x14ac:dyDescent="0.25">
      <c r="A207" s="322"/>
      <c r="B207" s="209"/>
      <c r="C207" s="209"/>
      <c r="D207" s="209"/>
      <c r="E207" s="209"/>
      <c r="F207" s="221"/>
      <c r="G207" s="265"/>
      <c r="H207" s="209"/>
      <c r="I207" s="209"/>
      <c r="J207" s="209"/>
      <c r="K207" s="209"/>
      <c r="L207" s="209"/>
      <c r="M207" s="221"/>
      <c r="N207" s="265"/>
      <c r="O207" s="209"/>
      <c r="P207" s="221"/>
      <c r="Q207" s="208"/>
      <c r="R207" s="209"/>
      <c r="S207" s="209"/>
      <c r="T207" s="209"/>
      <c r="U207" s="209"/>
      <c r="V207" s="209"/>
      <c r="W207" s="221"/>
      <c r="X207" s="208" t="s">
        <v>4909</v>
      </c>
      <c r="Y207" s="209">
        <v>2012</v>
      </c>
      <c r="Z207" s="209">
        <v>70</v>
      </c>
      <c r="AA207" s="221" t="s">
        <v>633</v>
      </c>
      <c r="AB207" s="226"/>
      <c r="AC207" s="204"/>
      <c r="AD207" s="204"/>
      <c r="AE207" s="294"/>
      <c r="AF207" s="295"/>
      <c r="AG207" s="261">
        <f t="shared" si="29"/>
        <v>70</v>
      </c>
      <c r="AH207" s="261"/>
      <c r="AI207" s="23"/>
    </row>
    <row r="208" spans="1:35" ht="45" x14ac:dyDescent="0.25">
      <c r="A208" s="322"/>
      <c r="B208" s="209"/>
      <c r="C208" s="209"/>
      <c r="D208" s="209"/>
      <c r="E208" s="209"/>
      <c r="F208" s="221"/>
      <c r="G208" s="265"/>
      <c r="H208" s="209"/>
      <c r="I208" s="209"/>
      <c r="J208" s="209"/>
      <c r="K208" s="209"/>
      <c r="L208" s="209"/>
      <c r="M208" s="221"/>
      <c r="N208" s="265"/>
      <c r="O208" s="209"/>
      <c r="P208" s="221"/>
      <c r="Q208" s="208"/>
      <c r="R208" s="209"/>
      <c r="S208" s="209"/>
      <c r="T208" s="209"/>
      <c r="U208" s="209"/>
      <c r="V208" s="209"/>
      <c r="W208" s="221"/>
      <c r="X208" s="208" t="s">
        <v>4910</v>
      </c>
      <c r="Y208" s="209">
        <v>1988</v>
      </c>
      <c r="Z208" s="209" t="s">
        <v>4911</v>
      </c>
      <c r="AA208" s="221" t="s">
        <v>4912</v>
      </c>
      <c r="AB208" s="226"/>
      <c r="AC208" s="204"/>
      <c r="AD208" s="204"/>
      <c r="AE208" s="294"/>
      <c r="AF208" s="295"/>
      <c r="AG208" s="261">
        <v>80</v>
      </c>
      <c r="AH208" s="261"/>
      <c r="AI208" s="23"/>
    </row>
    <row r="209" spans="1:35" ht="78.75" x14ac:dyDescent="0.25">
      <c r="A209" s="322"/>
      <c r="B209" s="209"/>
      <c r="C209" s="209"/>
      <c r="D209" s="209"/>
      <c r="E209" s="209"/>
      <c r="F209" s="221"/>
      <c r="G209" s="265"/>
      <c r="H209" s="209"/>
      <c r="I209" s="209"/>
      <c r="J209" s="209"/>
      <c r="K209" s="209"/>
      <c r="L209" s="209"/>
      <c r="M209" s="221"/>
      <c r="N209" s="265"/>
      <c r="O209" s="209"/>
      <c r="P209" s="221"/>
      <c r="Q209" s="208"/>
      <c r="R209" s="209"/>
      <c r="S209" s="209"/>
      <c r="T209" s="209"/>
      <c r="U209" s="209"/>
      <c r="V209" s="209"/>
      <c r="W209" s="221"/>
      <c r="X209" s="208" t="s">
        <v>4913</v>
      </c>
      <c r="Y209" s="209">
        <v>2012</v>
      </c>
      <c r="Z209" s="209">
        <v>60</v>
      </c>
      <c r="AA209" s="221" t="s">
        <v>4914</v>
      </c>
      <c r="AB209" s="226"/>
      <c r="AC209" s="204"/>
      <c r="AD209" s="204"/>
      <c r="AE209" s="294"/>
      <c r="AF209" s="295"/>
      <c r="AG209" s="261">
        <f t="shared" si="29"/>
        <v>60</v>
      </c>
      <c r="AH209" s="261"/>
      <c r="AI209" s="23"/>
    </row>
    <row r="210" spans="1:35" ht="56.25" x14ac:dyDescent="0.25">
      <c r="A210" s="322"/>
      <c r="B210" s="209"/>
      <c r="C210" s="209"/>
      <c r="D210" s="209"/>
      <c r="E210" s="209"/>
      <c r="F210" s="221"/>
      <c r="G210" s="265"/>
      <c r="H210" s="209"/>
      <c r="I210" s="209"/>
      <c r="J210" s="209"/>
      <c r="K210" s="209"/>
      <c r="L210" s="209"/>
      <c r="M210" s="221"/>
      <c r="N210" s="265"/>
      <c r="O210" s="209"/>
      <c r="P210" s="221"/>
      <c r="Q210" s="208"/>
      <c r="R210" s="209"/>
      <c r="S210" s="209"/>
      <c r="T210" s="209"/>
      <c r="U210" s="209"/>
      <c r="V210" s="209"/>
      <c r="W210" s="221"/>
      <c r="X210" s="208" t="s">
        <v>4915</v>
      </c>
      <c r="Y210" s="209">
        <v>1988</v>
      </c>
      <c r="Z210" s="209">
        <v>120</v>
      </c>
      <c r="AA210" s="221" t="s">
        <v>4688</v>
      </c>
      <c r="AB210" s="226"/>
      <c r="AC210" s="204"/>
      <c r="AD210" s="204"/>
      <c r="AE210" s="294"/>
      <c r="AF210" s="295"/>
      <c r="AG210" s="261">
        <f t="shared" si="29"/>
        <v>120</v>
      </c>
      <c r="AH210" s="261"/>
      <c r="AI210" s="23"/>
    </row>
    <row r="211" spans="1:35" ht="56.25" x14ac:dyDescent="0.25">
      <c r="A211" s="335"/>
      <c r="B211" s="209"/>
      <c r="C211" s="209"/>
      <c r="D211" s="209"/>
      <c r="E211" s="209"/>
      <c r="F211" s="221"/>
      <c r="G211" s="265"/>
      <c r="H211" s="209"/>
      <c r="I211" s="209"/>
      <c r="J211" s="209"/>
      <c r="K211" s="209"/>
      <c r="L211" s="209"/>
      <c r="M211" s="221"/>
      <c r="N211" s="265"/>
      <c r="O211" s="209"/>
      <c r="P211" s="221"/>
      <c r="Q211" s="208"/>
      <c r="R211" s="267"/>
      <c r="S211" s="267"/>
      <c r="T211" s="267"/>
      <c r="U211" s="267"/>
      <c r="V211" s="209"/>
      <c r="W211" s="221"/>
      <c r="X211" s="208" t="s">
        <v>4916</v>
      </c>
      <c r="Y211" s="209">
        <v>1988</v>
      </c>
      <c r="Z211" s="209">
        <v>45</v>
      </c>
      <c r="AA211" s="221" t="s">
        <v>4917</v>
      </c>
      <c r="AB211" s="226"/>
      <c r="AC211" s="204"/>
      <c r="AD211" s="204"/>
      <c r="AE211" s="294"/>
      <c r="AF211" s="295"/>
      <c r="AG211" s="261">
        <f t="shared" si="29"/>
        <v>45</v>
      </c>
      <c r="AH211" s="261"/>
      <c r="AI211" s="23"/>
    </row>
    <row r="212" spans="1:35" ht="57" thickBot="1" x14ac:dyDescent="0.3">
      <c r="A212" s="323"/>
      <c r="B212" s="206"/>
      <c r="C212" s="206"/>
      <c r="D212" s="206"/>
      <c r="E212" s="206"/>
      <c r="F212" s="274"/>
      <c r="G212" s="275"/>
      <c r="H212" s="206"/>
      <c r="I212" s="206"/>
      <c r="J212" s="206"/>
      <c r="K212" s="206"/>
      <c r="L212" s="206"/>
      <c r="M212" s="274"/>
      <c r="N212" s="275"/>
      <c r="O212" s="206"/>
      <c r="P212" s="274"/>
      <c r="Q212" s="210"/>
      <c r="R212" s="206"/>
      <c r="S212" s="206"/>
      <c r="T212" s="206"/>
      <c r="U212" s="206"/>
      <c r="V212" s="206"/>
      <c r="W212" s="274"/>
      <c r="X212" s="210" t="s">
        <v>4918</v>
      </c>
      <c r="Y212" s="206">
        <v>1984</v>
      </c>
      <c r="Z212" s="206">
        <v>60</v>
      </c>
      <c r="AA212" s="268" t="s">
        <v>4919</v>
      </c>
      <c r="AB212" s="226"/>
      <c r="AC212" s="205"/>
      <c r="AD212" s="205"/>
      <c r="AE212" s="297"/>
      <c r="AF212" s="298"/>
      <c r="AG212" s="261">
        <f t="shared" si="29"/>
        <v>60</v>
      </c>
      <c r="AH212" s="261"/>
      <c r="AI212" s="277"/>
    </row>
    <row r="213" spans="1:35" ht="15.75" thickBot="1" x14ac:dyDescent="0.3">
      <c r="A213" s="605" t="s">
        <v>4920</v>
      </c>
      <c r="B213" s="606"/>
      <c r="C213" s="606"/>
      <c r="D213" s="606"/>
      <c r="E213" s="606"/>
      <c r="F213" s="606"/>
      <c r="G213" s="606"/>
      <c r="H213" s="606"/>
      <c r="I213" s="606"/>
      <c r="J213" s="606"/>
      <c r="K213" s="606"/>
      <c r="L213" s="606"/>
      <c r="M213" s="606"/>
      <c r="N213" s="606"/>
      <c r="O213" s="606"/>
      <c r="P213" s="606"/>
      <c r="Q213" s="606"/>
      <c r="R213" s="606"/>
      <c r="S213" s="606"/>
      <c r="T213" s="606"/>
      <c r="U213" s="606"/>
      <c r="V213" s="606"/>
      <c r="W213" s="606"/>
      <c r="X213" s="606"/>
      <c r="Y213" s="606"/>
      <c r="Z213" s="606"/>
      <c r="AA213" s="607"/>
      <c r="AB213" s="250"/>
      <c r="AC213" s="202"/>
      <c r="AD213" s="202"/>
      <c r="AE213" s="278"/>
      <c r="AF213" s="279"/>
      <c r="AG213" s="279"/>
      <c r="AH213" s="279"/>
      <c r="AI213" s="254"/>
    </row>
    <row r="214" spans="1:35" ht="33.75" x14ac:dyDescent="0.25">
      <c r="A214" s="321">
        <v>21</v>
      </c>
      <c r="B214" s="211" t="s">
        <v>4921</v>
      </c>
      <c r="C214" s="211">
        <v>1981</v>
      </c>
      <c r="D214" s="211"/>
      <c r="E214" s="211">
        <v>320</v>
      </c>
      <c r="F214" s="212" t="s">
        <v>4482</v>
      </c>
      <c r="G214" s="257"/>
      <c r="H214" s="211"/>
      <c r="I214" s="211"/>
      <c r="J214" s="211"/>
      <c r="K214" s="211"/>
      <c r="L214" s="211"/>
      <c r="M214" s="212"/>
      <c r="N214" s="257" t="s">
        <v>2215</v>
      </c>
      <c r="O214" s="211" t="s">
        <v>2895</v>
      </c>
      <c r="P214" s="212">
        <v>630</v>
      </c>
      <c r="Q214" s="216"/>
      <c r="R214" s="211"/>
      <c r="S214" s="209"/>
      <c r="T214" s="211"/>
      <c r="U214" s="211"/>
      <c r="V214" s="211"/>
      <c r="W214" s="212"/>
      <c r="X214" s="216" t="s">
        <v>4922</v>
      </c>
      <c r="Y214" s="211">
        <v>2014</v>
      </c>
      <c r="Z214" s="211">
        <v>195</v>
      </c>
      <c r="AA214" s="258" t="s">
        <v>633</v>
      </c>
      <c r="AB214" s="226"/>
      <c r="AC214" s="203">
        <v>1</v>
      </c>
      <c r="AD214" s="203">
        <f>P214</f>
        <v>630</v>
      </c>
      <c r="AE214" s="259">
        <f>E214</f>
        <v>320</v>
      </c>
      <c r="AF214" s="260"/>
      <c r="AG214" s="261">
        <f t="shared" si="29"/>
        <v>195</v>
      </c>
      <c r="AH214" s="261"/>
      <c r="AI214" s="262"/>
    </row>
    <row r="215" spans="1:35" ht="22.5" x14ac:dyDescent="0.25">
      <c r="A215" s="322"/>
      <c r="B215" s="209"/>
      <c r="C215" s="209"/>
      <c r="D215" s="209"/>
      <c r="E215" s="209"/>
      <c r="F215" s="221"/>
      <c r="G215" s="265"/>
      <c r="H215" s="209"/>
      <c r="I215" s="209"/>
      <c r="J215" s="209"/>
      <c r="K215" s="209"/>
      <c r="L215" s="209"/>
      <c r="M215" s="221"/>
      <c r="N215" s="265"/>
      <c r="O215" s="209"/>
      <c r="P215" s="221">
        <v>630</v>
      </c>
      <c r="Q215" s="208"/>
      <c r="R215" s="209"/>
      <c r="S215" s="209"/>
      <c r="T215" s="209"/>
      <c r="U215" s="209"/>
      <c r="V215" s="209"/>
      <c r="W215" s="221"/>
      <c r="X215" s="208" t="s">
        <v>4923</v>
      </c>
      <c r="Y215" s="209">
        <v>1986</v>
      </c>
      <c r="Z215" s="209">
        <v>80</v>
      </c>
      <c r="AA215" s="221" t="s">
        <v>273</v>
      </c>
      <c r="AB215" s="226"/>
      <c r="AC215" s="204"/>
      <c r="AD215" s="204">
        <f>P215</f>
        <v>630</v>
      </c>
      <c r="AE215" s="294"/>
      <c r="AF215" s="295"/>
      <c r="AG215" s="261">
        <f t="shared" si="29"/>
        <v>80</v>
      </c>
      <c r="AH215" s="261"/>
      <c r="AI215" s="23"/>
    </row>
    <row r="216" spans="1:35" ht="33.75" x14ac:dyDescent="0.25">
      <c r="A216" s="322"/>
      <c r="B216" s="209"/>
      <c r="C216" s="209"/>
      <c r="D216" s="209"/>
      <c r="E216" s="209"/>
      <c r="F216" s="221"/>
      <c r="G216" s="265"/>
      <c r="H216" s="209"/>
      <c r="I216" s="209"/>
      <c r="J216" s="209"/>
      <c r="K216" s="209"/>
      <c r="L216" s="209"/>
      <c r="M216" s="221"/>
      <c r="N216" s="265"/>
      <c r="O216" s="209"/>
      <c r="P216" s="221"/>
      <c r="Q216" s="208"/>
      <c r="R216" s="209"/>
      <c r="S216" s="209"/>
      <c r="T216" s="209"/>
      <c r="U216" s="209"/>
      <c r="V216" s="209"/>
      <c r="W216" s="221"/>
      <c r="X216" s="208" t="s">
        <v>4924</v>
      </c>
      <c r="Y216" s="209">
        <v>1986</v>
      </c>
      <c r="Z216" s="209">
        <v>220</v>
      </c>
      <c r="AA216" s="221" t="s">
        <v>4886</v>
      </c>
      <c r="AB216" s="226"/>
      <c r="AC216" s="204"/>
      <c r="AD216" s="204"/>
      <c r="AE216" s="294"/>
      <c r="AF216" s="295"/>
      <c r="AG216" s="261">
        <f t="shared" si="29"/>
        <v>220</v>
      </c>
      <c r="AH216" s="261"/>
      <c r="AI216" s="23"/>
    </row>
    <row r="217" spans="1:35" ht="56.25" x14ac:dyDescent="0.25">
      <c r="A217" s="322"/>
      <c r="B217" s="209"/>
      <c r="C217" s="209"/>
      <c r="D217" s="209"/>
      <c r="E217" s="209"/>
      <c r="F217" s="221"/>
      <c r="G217" s="265"/>
      <c r="H217" s="209"/>
      <c r="I217" s="209"/>
      <c r="J217" s="209"/>
      <c r="K217" s="209"/>
      <c r="L217" s="209"/>
      <c r="M217" s="221"/>
      <c r="N217" s="265"/>
      <c r="O217" s="209"/>
      <c r="P217" s="221"/>
      <c r="Q217" s="208"/>
      <c r="R217" s="209"/>
      <c r="S217" s="209"/>
      <c r="T217" s="209"/>
      <c r="U217" s="209"/>
      <c r="V217" s="209"/>
      <c r="W217" s="221"/>
      <c r="X217" s="208" t="s">
        <v>4925</v>
      </c>
      <c r="Y217" s="209">
        <v>1980</v>
      </c>
      <c r="Z217" s="209">
        <v>65</v>
      </c>
      <c r="AA217" s="221" t="s">
        <v>4886</v>
      </c>
      <c r="AB217" s="226"/>
      <c r="AC217" s="204"/>
      <c r="AD217" s="204"/>
      <c r="AE217" s="294"/>
      <c r="AF217" s="295"/>
      <c r="AG217" s="261">
        <f t="shared" si="29"/>
        <v>65</v>
      </c>
      <c r="AH217" s="261"/>
      <c r="AI217" s="23"/>
    </row>
    <row r="218" spans="1:35" ht="33.75" x14ac:dyDescent="0.25">
      <c r="A218" s="322"/>
      <c r="B218" s="209"/>
      <c r="C218" s="209"/>
      <c r="D218" s="209"/>
      <c r="E218" s="209"/>
      <c r="F218" s="221"/>
      <c r="G218" s="265"/>
      <c r="H218" s="209"/>
      <c r="I218" s="209"/>
      <c r="J218" s="209"/>
      <c r="K218" s="209"/>
      <c r="L218" s="209"/>
      <c r="M218" s="221"/>
      <c r="N218" s="265"/>
      <c r="O218" s="209"/>
      <c r="P218" s="221"/>
      <c r="Q218" s="208"/>
      <c r="R218" s="209"/>
      <c r="S218" s="209"/>
      <c r="T218" s="209"/>
      <c r="U218" s="209"/>
      <c r="V218" s="209"/>
      <c r="W218" s="221"/>
      <c r="X218" s="208" t="s">
        <v>4926</v>
      </c>
      <c r="Y218" s="209">
        <v>1986</v>
      </c>
      <c r="Z218" s="209">
        <v>130</v>
      </c>
      <c r="AA218" s="221" t="s">
        <v>4927</v>
      </c>
      <c r="AB218" s="226"/>
      <c r="AC218" s="204"/>
      <c r="AD218" s="204"/>
      <c r="AE218" s="294"/>
      <c r="AF218" s="295"/>
      <c r="AG218" s="261">
        <f t="shared" si="29"/>
        <v>130</v>
      </c>
      <c r="AH218" s="261"/>
      <c r="AI218" s="23"/>
    </row>
    <row r="219" spans="1:35" ht="22.5" x14ac:dyDescent="0.25">
      <c r="A219" s="322"/>
      <c r="B219" s="209"/>
      <c r="C219" s="209"/>
      <c r="D219" s="209"/>
      <c r="E219" s="209"/>
      <c r="F219" s="221"/>
      <c r="G219" s="265"/>
      <c r="H219" s="209"/>
      <c r="I219" s="209"/>
      <c r="J219" s="209"/>
      <c r="K219" s="209"/>
      <c r="L219" s="209"/>
      <c r="M219" s="221"/>
      <c r="N219" s="265"/>
      <c r="O219" s="209"/>
      <c r="P219" s="221"/>
      <c r="Q219" s="208"/>
      <c r="R219" s="209"/>
      <c r="S219" s="209"/>
      <c r="T219" s="209"/>
      <c r="U219" s="209"/>
      <c r="V219" s="209"/>
      <c r="W219" s="221"/>
      <c r="X219" s="208" t="s">
        <v>4928</v>
      </c>
      <c r="Y219" s="209">
        <v>1986</v>
      </c>
      <c r="Z219" s="209">
        <v>80</v>
      </c>
      <c r="AA219" s="221" t="s">
        <v>273</v>
      </c>
      <c r="AB219" s="226"/>
      <c r="AC219" s="204"/>
      <c r="AD219" s="204"/>
      <c r="AE219" s="294"/>
      <c r="AF219" s="295"/>
      <c r="AG219" s="261">
        <f t="shared" si="29"/>
        <v>80</v>
      </c>
      <c r="AH219" s="261"/>
      <c r="AI219" s="23"/>
    </row>
    <row r="220" spans="1:35" ht="22.5" x14ac:dyDescent="0.25">
      <c r="A220" s="322"/>
      <c r="B220" s="209"/>
      <c r="C220" s="209"/>
      <c r="D220" s="209"/>
      <c r="E220" s="209"/>
      <c r="F220" s="221"/>
      <c r="G220" s="265"/>
      <c r="H220" s="209"/>
      <c r="I220" s="209"/>
      <c r="J220" s="209"/>
      <c r="K220" s="209"/>
      <c r="L220" s="209"/>
      <c r="M220" s="221"/>
      <c r="N220" s="265"/>
      <c r="O220" s="209"/>
      <c r="P220" s="221"/>
      <c r="Q220" s="208"/>
      <c r="R220" s="209"/>
      <c r="S220" s="209"/>
      <c r="T220" s="209"/>
      <c r="U220" s="209"/>
      <c r="V220" s="209"/>
      <c r="W220" s="221"/>
      <c r="X220" s="208" t="s">
        <v>4929</v>
      </c>
      <c r="Y220" s="209">
        <v>1986</v>
      </c>
      <c r="Z220" s="209">
        <v>150</v>
      </c>
      <c r="AA220" s="221" t="s">
        <v>358</v>
      </c>
      <c r="AB220" s="226"/>
      <c r="AC220" s="204"/>
      <c r="AD220" s="204"/>
      <c r="AE220" s="294"/>
      <c r="AF220" s="295"/>
      <c r="AG220" s="261">
        <f t="shared" si="29"/>
        <v>150</v>
      </c>
      <c r="AH220" s="261"/>
      <c r="AI220" s="23"/>
    </row>
    <row r="221" spans="1:35" ht="22.5" x14ac:dyDescent="0.25">
      <c r="A221" s="322"/>
      <c r="B221" s="209"/>
      <c r="C221" s="209"/>
      <c r="D221" s="209"/>
      <c r="E221" s="209"/>
      <c r="F221" s="221"/>
      <c r="G221" s="265"/>
      <c r="H221" s="209"/>
      <c r="I221" s="209"/>
      <c r="J221" s="209"/>
      <c r="K221" s="209"/>
      <c r="L221" s="209"/>
      <c r="M221" s="221"/>
      <c r="N221" s="265"/>
      <c r="O221" s="209"/>
      <c r="P221" s="221"/>
      <c r="Q221" s="208"/>
      <c r="R221" s="209"/>
      <c r="S221" s="209"/>
      <c r="T221" s="209"/>
      <c r="U221" s="209"/>
      <c r="V221" s="209"/>
      <c r="W221" s="221"/>
      <c r="X221" s="208" t="s">
        <v>4930</v>
      </c>
      <c r="Y221" s="209">
        <v>2015</v>
      </c>
      <c r="Z221" s="209">
        <v>80</v>
      </c>
      <c r="AA221" s="221" t="s">
        <v>4849</v>
      </c>
      <c r="AB221" s="226"/>
      <c r="AC221" s="204"/>
      <c r="AD221" s="204"/>
      <c r="AE221" s="294"/>
      <c r="AF221" s="295"/>
      <c r="AG221" s="261">
        <f t="shared" si="29"/>
        <v>80</v>
      </c>
      <c r="AH221" s="261"/>
      <c r="AI221" s="23"/>
    </row>
    <row r="222" spans="1:35" ht="33.75" x14ac:dyDescent="0.25">
      <c r="A222" s="322"/>
      <c r="B222" s="209"/>
      <c r="C222" s="209"/>
      <c r="D222" s="209"/>
      <c r="E222" s="209"/>
      <c r="F222" s="221"/>
      <c r="G222" s="265"/>
      <c r="H222" s="209"/>
      <c r="I222" s="209"/>
      <c r="J222" s="209"/>
      <c r="K222" s="209"/>
      <c r="L222" s="209"/>
      <c r="M222" s="221"/>
      <c r="N222" s="265"/>
      <c r="O222" s="209"/>
      <c r="P222" s="221"/>
      <c r="Q222" s="208"/>
      <c r="R222" s="209"/>
      <c r="S222" s="209"/>
      <c r="T222" s="209"/>
      <c r="U222" s="209"/>
      <c r="V222" s="209"/>
      <c r="W222" s="221"/>
      <c r="X222" s="208" t="s">
        <v>4931</v>
      </c>
      <c r="Y222" s="209">
        <v>1979</v>
      </c>
      <c r="Z222" s="218">
        <v>200</v>
      </c>
      <c r="AA222" s="209" t="s">
        <v>831</v>
      </c>
      <c r="AB222" s="226"/>
      <c r="AC222" s="204"/>
      <c r="AD222" s="204"/>
      <c r="AE222" s="294"/>
      <c r="AF222" s="295"/>
      <c r="AG222" s="261">
        <f t="shared" si="29"/>
        <v>200</v>
      </c>
      <c r="AH222" s="261"/>
      <c r="AI222" s="23"/>
    </row>
    <row r="223" spans="1:35" ht="22.5" x14ac:dyDescent="0.25">
      <c r="A223" s="322"/>
      <c r="B223" s="209"/>
      <c r="C223" s="209"/>
      <c r="D223" s="209"/>
      <c r="E223" s="209"/>
      <c r="F223" s="221"/>
      <c r="G223" s="265"/>
      <c r="H223" s="209"/>
      <c r="I223" s="209"/>
      <c r="J223" s="209"/>
      <c r="K223" s="209"/>
      <c r="L223" s="209"/>
      <c r="M223" s="221"/>
      <c r="N223" s="265"/>
      <c r="O223" s="209"/>
      <c r="P223" s="221"/>
      <c r="Q223" s="208"/>
      <c r="R223" s="209"/>
      <c r="S223" s="209"/>
      <c r="T223" s="209"/>
      <c r="U223" s="209"/>
      <c r="V223" s="209"/>
      <c r="W223" s="221"/>
      <c r="X223" s="208" t="s">
        <v>4932</v>
      </c>
      <c r="Y223" s="209">
        <v>2014</v>
      </c>
      <c r="Z223" s="209">
        <v>150</v>
      </c>
      <c r="AA223" s="221" t="s">
        <v>4849</v>
      </c>
      <c r="AB223" s="226"/>
      <c r="AC223" s="204"/>
      <c r="AD223" s="204"/>
      <c r="AE223" s="294"/>
      <c r="AF223" s="295"/>
      <c r="AG223" s="261">
        <f t="shared" si="29"/>
        <v>150</v>
      </c>
      <c r="AH223" s="261"/>
      <c r="AI223" s="23"/>
    </row>
    <row r="224" spans="1:35" ht="45" x14ac:dyDescent="0.25">
      <c r="A224" s="322"/>
      <c r="B224" s="209"/>
      <c r="C224" s="209"/>
      <c r="D224" s="209"/>
      <c r="E224" s="209"/>
      <c r="F224" s="221"/>
      <c r="G224" s="265"/>
      <c r="H224" s="209"/>
      <c r="I224" s="209"/>
      <c r="J224" s="209"/>
      <c r="K224" s="209"/>
      <c r="L224" s="209"/>
      <c r="M224" s="221"/>
      <c r="N224" s="265"/>
      <c r="O224" s="209"/>
      <c r="P224" s="221"/>
      <c r="Q224" s="208"/>
      <c r="R224" s="209"/>
      <c r="S224" s="209"/>
      <c r="T224" s="209"/>
      <c r="U224" s="209"/>
      <c r="V224" s="209"/>
      <c r="W224" s="221"/>
      <c r="X224" s="208" t="s">
        <v>4933</v>
      </c>
      <c r="Y224" s="209">
        <v>1986</v>
      </c>
      <c r="Z224" s="209">
        <v>50</v>
      </c>
      <c r="AA224" s="221" t="s">
        <v>4934</v>
      </c>
      <c r="AB224" s="226"/>
      <c r="AC224" s="204"/>
      <c r="AD224" s="204"/>
      <c r="AE224" s="294"/>
      <c r="AF224" s="295"/>
      <c r="AG224" s="261">
        <f t="shared" si="29"/>
        <v>50</v>
      </c>
      <c r="AH224" s="261"/>
      <c r="AI224" s="23"/>
    </row>
    <row r="225" spans="1:35" ht="22.5" x14ac:dyDescent="0.25">
      <c r="A225" s="322"/>
      <c r="B225" s="209"/>
      <c r="C225" s="209"/>
      <c r="D225" s="209"/>
      <c r="E225" s="209"/>
      <c r="F225" s="221"/>
      <c r="G225" s="265"/>
      <c r="H225" s="209"/>
      <c r="I225" s="209"/>
      <c r="J225" s="209"/>
      <c r="K225" s="209"/>
      <c r="L225" s="209"/>
      <c r="M225" s="221"/>
      <c r="N225" s="265"/>
      <c r="O225" s="209"/>
      <c r="P225" s="221"/>
      <c r="Q225" s="208"/>
      <c r="R225" s="209"/>
      <c r="S225" s="209"/>
      <c r="T225" s="209"/>
      <c r="U225" s="209"/>
      <c r="V225" s="209"/>
      <c r="W225" s="221"/>
      <c r="X225" s="208" t="s">
        <v>4935</v>
      </c>
      <c r="Y225" s="209">
        <v>2014</v>
      </c>
      <c r="Z225" s="209">
        <v>105</v>
      </c>
      <c r="AA225" s="221" t="s">
        <v>633</v>
      </c>
      <c r="AB225" s="226"/>
      <c r="AC225" s="204"/>
      <c r="AD225" s="204"/>
      <c r="AE225" s="294"/>
      <c r="AF225" s="295"/>
      <c r="AG225" s="261">
        <f t="shared" si="29"/>
        <v>105</v>
      </c>
      <c r="AH225" s="261"/>
      <c r="AI225" s="23"/>
    </row>
    <row r="226" spans="1:35" ht="33.75" x14ac:dyDescent="0.25">
      <c r="A226" s="322"/>
      <c r="B226" s="209"/>
      <c r="C226" s="209"/>
      <c r="D226" s="209"/>
      <c r="E226" s="209"/>
      <c r="F226" s="221"/>
      <c r="G226" s="265"/>
      <c r="H226" s="209"/>
      <c r="I226" s="209"/>
      <c r="J226" s="209"/>
      <c r="K226" s="209"/>
      <c r="L226" s="209"/>
      <c r="M226" s="221"/>
      <c r="N226" s="265"/>
      <c r="O226" s="209"/>
      <c r="P226" s="221"/>
      <c r="Q226" s="208"/>
      <c r="R226" s="209"/>
      <c r="S226" s="209"/>
      <c r="T226" s="209"/>
      <c r="U226" s="209"/>
      <c r="V226" s="209"/>
      <c r="W226" s="221"/>
      <c r="X226" s="208" t="s">
        <v>4936</v>
      </c>
      <c r="Y226" s="209">
        <v>2013</v>
      </c>
      <c r="Z226" s="209">
        <v>120</v>
      </c>
      <c r="AA226" s="221" t="s">
        <v>633</v>
      </c>
      <c r="AB226" s="226"/>
      <c r="AC226" s="204"/>
      <c r="AD226" s="204"/>
      <c r="AE226" s="294"/>
      <c r="AF226" s="295"/>
      <c r="AG226" s="261">
        <f t="shared" si="29"/>
        <v>120</v>
      </c>
      <c r="AH226" s="261"/>
      <c r="AI226" s="23"/>
    </row>
    <row r="227" spans="1:35" ht="33.75" x14ac:dyDescent="0.25">
      <c r="A227" s="322"/>
      <c r="B227" s="209"/>
      <c r="C227" s="209"/>
      <c r="D227" s="209"/>
      <c r="E227" s="209"/>
      <c r="F227" s="221"/>
      <c r="G227" s="265"/>
      <c r="H227" s="209"/>
      <c r="I227" s="209"/>
      <c r="J227" s="209"/>
      <c r="K227" s="209"/>
      <c r="L227" s="209"/>
      <c r="M227" s="221"/>
      <c r="N227" s="265"/>
      <c r="O227" s="209"/>
      <c r="P227" s="221"/>
      <c r="Q227" s="208"/>
      <c r="R227" s="209"/>
      <c r="S227" s="209"/>
      <c r="T227" s="209"/>
      <c r="U227" s="209"/>
      <c r="V227" s="209"/>
      <c r="W227" s="221"/>
      <c r="X227" s="208" t="s">
        <v>4937</v>
      </c>
      <c r="Y227" s="209">
        <v>1986</v>
      </c>
      <c r="Z227" s="209">
        <v>112</v>
      </c>
      <c r="AA227" s="221" t="s">
        <v>3132</v>
      </c>
      <c r="AB227" s="226"/>
      <c r="AC227" s="204"/>
      <c r="AD227" s="204"/>
      <c r="AE227" s="294"/>
      <c r="AF227" s="295"/>
      <c r="AG227" s="261">
        <f t="shared" si="29"/>
        <v>112</v>
      </c>
      <c r="AH227" s="261"/>
      <c r="AI227" s="23"/>
    </row>
    <row r="228" spans="1:35" ht="22.5" x14ac:dyDescent="0.25">
      <c r="A228" s="322"/>
      <c r="B228" s="209"/>
      <c r="C228" s="209"/>
      <c r="D228" s="209"/>
      <c r="E228" s="209"/>
      <c r="F228" s="221"/>
      <c r="G228" s="265"/>
      <c r="H228" s="209"/>
      <c r="I228" s="209"/>
      <c r="J228" s="209"/>
      <c r="K228" s="209"/>
      <c r="L228" s="209"/>
      <c r="M228" s="221"/>
      <c r="N228" s="265"/>
      <c r="O228" s="209"/>
      <c r="P228" s="221"/>
      <c r="Q228" s="208"/>
      <c r="R228" s="209"/>
      <c r="S228" s="209"/>
      <c r="T228" s="209"/>
      <c r="U228" s="209"/>
      <c r="V228" s="209"/>
      <c r="W228" s="221"/>
      <c r="X228" s="208" t="s">
        <v>4938</v>
      </c>
      <c r="Y228" s="209">
        <v>1986</v>
      </c>
      <c r="Z228" s="209">
        <v>150</v>
      </c>
      <c r="AA228" s="221" t="s">
        <v>3132</v>
      </c>
      <c r="AB228" s="226"/>
      <c r="AC228" s="204"/>
      <c r="AD228" s="204"/>
      <c r="AE228" s="294"/>
      <c r="AF228" s="295"/>
      <c r="AG228" s="261">
        <f t="shared" si="29"/>
        <v>150</v>
      </c>
      <c r="AH228" s="261"/>
      <c r="AI228" s="23"/>
    </row>
    <row r="229" spans="1:35" ht="22.5" x14ac:dyDescent="0.25">
      <c r="A229" s="322"/>
      <c r="B229" s="209"/>
      <c r="C229" s="209"/>
      <c r="D229" s="209"/>
      <c r="E229" s="209"/>
      <c r="F229" s="221"/>
      <c r="G229" s="265"/>
      <c r="H229" s="209"/>
      <c r="I229" s="209"/>
      <c r="J229" s="209"/>
      <c r="K229" s="209"/>
      <c r="L229" s="209"/>
      <c r="M229" s="221"/>
      <c r="N229" s="265"/>
      <c r="O229" s="209"/>
      <c r="P229" s="221"/>
      <c r="Q229" s="208"/>
      <c r="R229" s="209"/>
      <c r="S229" s="209"/>
      <c r="T229" s="209"/>
      <c r="U229" s="209"/>
      <c r="V229" s="209"/>
      <c r="W229" s="221"/>
      <c r="X229" s="208" t="s">
        <v>4939</v>
      </c>
      <c r="Y229" s="209">
        <v>2017</v>
      </c>
      <c r="Z229" s="209">
        <v>160</v>
      </c>
      <c r="AA229" s="221" t="s">
        <v>633</v>
      </c>
      <c r="AB229" s="226"/>
      <c r="AC229" s="204"/>
      <c r="AD229" s="204"/>
      <c r="AE229" s="294"/>
      <c r="AF229" s="295"/>
      <c r="AG229" s="261">
        <f t="shared" si="29"/>
        <v>160</v>
      </c>
      <c r="AH229" s="261"/>
      <c r="AI229" s="23"/>
    </row>
    <row r="230" spans="1:35" ht="45" x14ac:dyDescent="0.25">
      <c r="A230" s="322"/>
      <c r="B230" s="209"/>
      <c r="C230" s="209"/>
      <c r="D230" s="209"/>
      <c r="E230" s="209"/>
      <c r="F230" s="221"/>
      <c r="G230" s="265"/>
      <c r="H230" s="209"/>
      <c r="I230" s="209"/>
      <c r="J230" s="209"/>
      <c r="K230" s="209"/>
      <c r="L230" s="209"/>
      <c r="M230" s="221"/>
      <c r="N230" s="265"/>
      <c r="O230" s="209"/>
      <c r="P230" s="221"/>
      <c r="Q230" s="208"/>
      <c r="R230" s="209"/>
      <c r="S230" s="209"/>
      <c r="T230" s="209"/>
      <c r="U230" s="209"/>
      <c r="V230" s="209"/>
      <c r="W230" s="221"/>
      <c r="X230" s="208" t="s">
        <v>4940</v>
      </c>
      <c r="Y230" s="209">
        <v>2013</v>
      </c>
      <c r="Z230" s="209">
        <v>5</v>
      </c>
      <c r="AA230" s="221" t="s">
        <v>493</v>
      </c>
      <c r="AB230" s="226"/>
      <c r="AC230" s="204"/>
      <c r="AD230" s="204"/>
      <c r="AE230" s="294"/>
      <c r="AF230" s="295"/>
      <c r="AG230" s="261">
        <f t="shared" si="29"/>
        <v>5</v>
      </c>
      <c r="AH230" s="261"/>
      <c r="AI230" s="23"/>
    </row>
    <row r="231" spans="1:35" ht="45" x14ac:dyDescent="0.25">
      <c r="A231" s="322"/>
      <c r="B231" s="209"/>
      <c r="C231" s="209"/>
      <c r="D231" s="209"/>
      <c r="E231" s="209"/>
      <c r="F231" s="221"/>
      <c r="G231" s="265"/>
      <c r="H231" s="209"/>
      <c r="I231" s="209"/>
      <c r="J231" s="209"/>
      <c r="K231" s="209"/>
      <c r="L231" s="209"/>
      <c r="M231" s="221"/>
      <c r="N231" s="265"/>
      <c r="O231" s="209"/>
      <c r="P231" s="221"/>
      <c r="Q231" s="208"/>
      <c r="R231" s="209"/>
      <c r="S231" s="209"/>
      <c r="T231" s="209"/>
      <c r="U231" s="209"/>
      <c r="V231" s="209"/>
      <c r="W231" s="221"/>
      <c r="X231" s="208" t="s">
        <v>4941</v>
      </c>
      <c r="Y231" s="209">
        <v>1986</v>
      </c>
      <c r="Z231" s="209">
        <v>85</v>
      </c>
      <c r="AA231" s="221" t="s">
        <v>4942</v>
      </c>
      <c r="AB231" s="226"/>
      <c r="AC231" s="204"/>
      <c r="AD231" s="204"/>
      <c r="AE231" s="294"/>
      <c r="AF231" s="295"/>
      <c r="AG231" s="261">
        <f t="shared" si="29"/>
        <v>85</v>
      </c>
      <c r="AH231" s="261"/>
      <c r="AI231" s="23"/>
    </row>
    <row r="232" spans="1:35" ht="45" x14ac:dyDescent="0.25">
      <c r="A232" s="322"/>
      <c r="B232" s="209"/>
      <c r="C232" s="209"/>
      <c r="D232" s="209"/>
      <c r="E232" s="209"/>
      <c r="F232" s="221"/>
      <c r="G232" s="265"/>
      <c r="H232" s="209"/>
      <c r="I232" s="209"/>
      <c r="J232" s="209"/>
      <c r="K232" s="209"/>
      <c r="L232" s="209"/>
      <c r="M232" s="221"/>
      <c r="N232" s="265"/>
      <c r="O232" s="209"/>
      <c r="P232" s="221"/>
      <c r="Q232" s="208"/>
      <c r="R232" s="209"/>
      <c r="S232" s="209"/>
      <c r="T232" s="209"/>
      <c r="U232" s="209"/>
      <c r="V232" s="209"/>
      <c r="W232" s="221"/>
      <c r="X232" s="208" t="s">
        <v>4943</v>
      </c>
      <c r="Y232" s="209">
        <v>1986</v>
      </c>
      <c r="Z232" s="209">
        <v>100</v>
      </c>
      <c r="AA232" s="221" t="s">
        <v>4944</v>
      </c>
      <c r="AB232" s="226"/>
      <c r="AC232" s="204"/>
      <c r="AD232" s="204"/>
      <c r="AE232" s="294"/>
      <c r="AF232" s="295"/>
      <c r="AG232" s="261">
        <f t="shared" si="29"/>
        <v>100</v>
      </c>
      <c r="AH232" s="261"/>
      <c r="AI232" s="23"/>
    </row>
    <row r="233" spans="1:35" ht="56.25" x14ac:dyDescent="0.25">
      <c r="A233" s="322"/>
      <c r="B233" s="209"/>
      <c r="C233" s="209"/>
      <c r="D233" s="209"/>
      <c r="E233" s="209"/>
      <c r="F233" s="221"/>
      <c r="G233" s="265"/>
      <c r="H233" s="209"/>
      <c r="I233" s="209"/>
      <c r="J233" s="209"/>
      <c r="K233" s="209"/>
      <c r="L233" s="209"/>
      <c r="M233" s="221"/>
      <c r="N233" s="265"/>
      <c r="O233" s="209"/>
      <c r="P233" s="221"/>
      <c r="Q233" s="208"/>
      <c r="R233" s="209"/>
      <c r="S233" s="209"/>
      <c r="T233" s="209"/>
      <c r="U233" s="209"/>
      <c r="V233" s="209"/>
      <c r="W233" s="221"/>
      <c r="X233" s="208" t="s">
        <v>4945</v>
      </c>
      <c r="Y233" s="209">
        <v>1986</v>
      </c>
      <c r="Z233" s="209">
        <v>300</v>
      </c>
      <c r="AA233" s="221" t="s">
        <v>4944</v>
      </c>
      <c r="AB233" s="226"/>
      <c r="AC233" s="204"/>
      <c r="AD233" s="204"/>
      <c r="AE233" s="294"/>
      <c r="AF233" s="295"/>
      <c r="AG233" s="261">
        <f t="shared" si="29"/>
        <v>300</v>
      </c>
      <c r="AH233" s="261"/>
      <c r="AI233" s="23"/>
    </row>
    <row r="234" spans="1:35" ht="33.75" x14ac:dyDescent="0.25">
      <c r="A234" s="322"/>
      <c r="B234" s="209"/>
      <c r="C234" s="209"/>
      <c r="D234" s="209"/>
      <c r="E234" s="209"/>
      <c r="F234" s="221"/>
      <c r="G234" s="265"/>
      <c r="H234" s="209"/>
      <c r="I234" s="209"/>
      <c r="J234" s="209"/>
      <c r="K234" s="209"/>
      <c r="L234" s="209"/>
      <c r="M234" s="221"/>
      <c r="N234" s="265"/>
      <c r="O234" s="209"/>
      <c r="P234" s="221"/>
      <c r="Q234" s="208"/>
      <c r="R234" s="209"/>
      <c r="S234" s="209"/>
      <c r="T234" s="209"/>
      <c r="U234" s="209"/>
      <c r="V234" s="209"/>
      <c r="W234" s="221"/>
      <c r="X234" s="208" t="s">
        <v>4946</v>
      </c>
      <c r="Y234" s="209">
        <v>1986</v>
      </c>
      <c r="Z234" s="209">
        <v>135</v>
      </c>
      <c r="AA234" s="221" t="s">
        <v>4947</v>
      </c>
      <c r="AB234" s="226"/>
      <c r="AC234" s="204"/>
      <c r="AD234" s="204"/>
      <c r="AE234" s="294"/>
      <c r="AF234" s="295"/>
      <c r="AG234" s="261">
        <f t="shared" si="29"/>
        <v>135</v>
      </c>
      <c r="AH234" s="261"/>
      <c r="AI234" s="23"/>
    </row>
    <row r="235" spans="1:35" ht="33.75" x14ac:dyDescent="0.25">
      <c r="A235" s="322"/>
      <c r="B235" s="209"/>
      <c r="C235" s="209"/>
      <c r="D235" s="209"/>
      <c r="E235" s="209"/>
      <c r="F235" s="221"/>
      <c r="G235" s="265"/>
      <c r="H235" s="209"/>
      <c r="I235" s="209"/>
      <c r="J235" s="209"/>
      <c r="K235" s="209"/>
      <c r="L235" s="209"/>
      <c r="M235" s="221"/>
      <c r="N235" s="265"/>
      <c r="O235" s="209"/>
      <c r="P235" s="221"/>
      <c r="Q235" s="208"/>
      <c r="R235" s="209"/>
      <c r="S235" s="209"/>
      <c r="T235" s="209"/>
      <c r="U235" s="209"/>
      <c r="V235" s="209"/>
      <c r="W235" s="221"/>
      <c r="X235" s="208" t="s">
        <v>4948</v>
      </c>
      <c r="Y235" s="209">
        <v>1986</v>
      </c>
      <c r="Z235" s="209">
        <v>80</v>
      </c>
      <c r="AA235" s="221" t="s">
        <v>358</v>
      </c>
      <c r="AB235" s="226"/>
      <c r="AC235" s="204"/>
      <c r="AD235" s="204"/>
      <c r="AE235" s="294"/>
      <c r="AF235" s="295"/>
      <c r="AG235" s="261">
        <f t="shared" si="29"/>
        <v>80</v>
      </c>
      <c r="AH235" s="261"/>
      <c r="AI235" s="23"/>
    </row>
    <row r="236" spans="1:35" ht="33.75" x14ac:dyDescent="0.25">
      <c r="A236" s="322"/>
      <c r="B236" s="209"/>
      <c r="C236" s="209"/>
      <c r="D236" s="209"/>
      <c r="E236" s="209"/>
      <c r="F236" s="221"/>
      <c r="G236" s="265"/>
      <c r="H236" s="209"/>
      <c r="I236" s="209"/>
      <c r="J236" s="209"/>
      <c r="K236" s="209"/>
      <c r="L236" s="209"/>
      <c r="M236" s="221"/>
      <c r="N236" s="265"/>
      <c r="O236" s="209"/>
      <c r="P236" s="221"/>
      <c r="Q236" s="208"/>
      <c r="R236" s="209"/>
      <c r="S236" s="209"/>
      <c r="T236" s="209"/>
      <c r="U236" s="209"/>
      <c r="V236" s="209"/>
      <c r="W236" s="221"/>
      <c r="X236" s="208" t="s">
        <v>4948</v>
      </c>
      <c r="Y236" s="209">
        <v>2015</v>
      </c>
      <c r="Z236" s="209">
        <v>160</v>
      </c>
      <c r="AA236" s="221" t="s">
        <v>4949</v>
      </c>
      <c r="AB236" s="226"/>
      <c r="AC236" s="204"/>
      <c r="AD236" s="204"/>
      <c r="AE236" s="294"/>
      <c r="AF236" s="295"/>
      <c r="AG236" s="261">
        <f t="shared" si="29"/>
        <v>160</v>
      </c>
      <c r="AH236" s="261"/>
      <c r="AI236" s="23"/>
    </row>
    <row r="237" spans="1:35" ht="33.75" x14ac:dyDescent="0.25">
      <c r="A237" s="322"/>
      <c r="B237" s="209"/>
      <c r="C237" s="209"/>
      <c r="D237" s="209"/>
      <c r="E237" s="209"/>
      <c r="F237" s="221"/>
      <c r="G237" s="265"/>
      <c r="H237" s="209"/>
      <c r="I237" s="209"/>
      <c r="J237" s="209"/>
      <c r="K237" s="209"/>
      <c r="L237" s="209"/>
      <c r="M237" s="221"/>
      <c r="N237" s="265"/>
      <c r="O237" s="209"/>
      <c r="P237" s="221"/>
      <c r="Q237" s="208"/>
      <c r="R237" s="209"/>
      <c r="S237" s="209"/>
      <c r="T237" s="209"/>
      <c r="U237" s="209"/>
      <c r="V237" s="209"/>
      <c r="W237" s="221"/>
      <c r="X237" s="208" t="s">
        <v>4950</v>
      </c>
      <c r="Y237" s="209">
        <v>1986</v>
      </c>
      <c r="Z237" s="209">
        <v>80</v>
      </c>
      <c r="AA237" s="221" t="s">
        <v>358</v>
      </c>
      <c r="AB237" s="226"/>
      <c r="AC237" s="204"/>
      <c r="AD237" s="204"/>
      <c r="AE237" s="294"/>
      <c r="AF237" s="295"/>
      <c r="AG237" s="261">
        <f t="shared" ref="AG237:AG276" si="30">Z237</f>
        <v>80</v>
      </c>
      <c r="AH237" s="261"/>
      <c r="AI237" s="23"/>
    </row>
    <row r="238" spans="1:35" ht="33.75" x14ac:dyDescent="0.25">
      <c r="A238" s="322"/>
      <c r="B238" s="209"/>
      <c r="C238" s="209"/>
      <c r="D238" s="209"/>
      <c r="E238" s="209"/>
      <c r="F238" s="221"/>
      <c r="G238" s="265"/>
      <c r="H238" s="209"/>
      <c r="I238" s="209"/>
      <c r="J238" s="209"/>
      <c r="K238" s="209"/>
      <c r="L238" s="209"/>
      <c r="M238" s="221"/>
      <c r="N238" s="265"/>
      <c r="O238" s="209"/>
      <c r="P238" s="221"/>
      <c r="Q238" s="208"/>
      <c r="R238" s="209"/>
      <c r="S238" s="209"/>
      <c r="T238" s="209"/>
      <c r="U238" s="209"/>
      <c r="V238" s="209"/>
      <c r="W238" s="221"/>
      <c r="X238" s="208" t="s">
        <v>4950</v>
      </c>
      <c r="Y238" s="209">
        <v>2015</v>
      </c>
      <c r="Z238" s="209">
        <v>140</v>
      </c>
      <c r="AA238" s="221" t="s">
        <v>4949</v>
      </c>
      <c r="AB238" s="226"/>
      <c r="AC238" s="204"/>
      <c r="AD238" s="204"/>
      <c r="AE238" s="294"/>
      <c r="AF238" s="295"/>
      <c r="AG238" s="261">
        <f>Z238</f>
        <v>140</v>
      </c>
      <c r="AH238" s="261"/>
      <c r="AI238" s="23"/>
    </row>
    <row r="239" spans="1:35" ht="33.75" x14ac:dyDescent="0.25">
      <c r="A239" s="322"/>
      <c r="B239" s="209"/>
      <c r="C239" s="209"/>
      <c r="D239" s="209"/>
      <c r="E239" s="209"/>
      <c r="F239" s="221"/>
      <c r="G239" s="265"/>
      <c r="H239" s="209"/>
      <c r="I239" s="209"/>
      <c r="J239" s="209"/>
      <c r="K239" s="209"/>
      <c r="L239" s="209"/>
      <c r="M239" s="221"/>
      <c r="N239" s="265"/>
      <c r="O239" s="209"/>
      <c r="P239" s="221"/>
      <c r="Q239" s="208"/>
      <c r="R239" s="209"/>
      <c r="S239" s="209"/>
      <c r="T239" s="209"/>
      <c r="U239" s="209"/>
      <c r="V239" s="209"/>
      <c r="W239" s="221"/>
      <c r="X239" s="208" t="s">
        <v>4951</v>
      </c>
      <c r="Y239" s="209">
        <v>1986</v>
      </c>
      <c r="Z239" s="209">
        <v>100</v>
      </c>
      <c r="AA239" s="221" t="s">
        <v>4952</v>
      </c>
      <c r="AB239" s="226"/>
      <c r="AC239" s="204"/>
      <c r="AD239" s="204"/>
      <c r="AE239" s="294"/>
      <c r="AF239" s="295"/>
      <c r="AG239" s="261">
        <f t="shared" si="30"/>
        <v>100</v>
      </c>
      <c r="AH239" s="261"/>
      <c r="AI239" s="23"/>
    </row>
    <row r="240" spans="1:35" ht="33.75" x14ac:dyDescent="0.25">
      <c r="A240" s="322"/>
      <c r="B240" s="209"/>
      <c r="C240" s="209"/>
      <c r="D240" s="209"/>
      <c r="E240" s="209"/>
      <c r="F240" s="221"/>
      <c r="G240" s="265"/>
      <c r="H240" s="209"/>
      <c r="I240" s="209"/>
      <c r="J240" s="209"/>
      <c r="K240" s="209"/>
      <c r="L240" s="209"/>
      <c r="M240" s="221"/>
      <c r="N240" s="265"/>
      <c r="O240" s="209"/>
      <c r="P240" s="221"/>
      <c r="Q240" s="208"/>
      <c r="R240" s="209"/>
      <c r="S240" s="206"/>
      <c r="T240" s="209"/>
      <c r="U240" s="209"/>
      <c r="V240" s="209"/>
      <c r="W240" s="221"/>
      <c r="X240" s="208" t="s">
        <v>4953</v>
      </c>
      <c r="Y240" s="209">
        <v>1986</v>
      </c>
      <c r="Z240" s="209">
        <v>75</v>
      </c>
      <c r="AA240" s="221" t="s">
        <v>358</v>
      </c>
      <c r="AB240" s="226"/>
      <c r="AC240" s="204"/>
      <c r="AD240" s="204"/>
      <c r="AE240" s="294"/>
      <c r="AF240" s="295"/>
      <c r="AG240" s="261">
        <f t="shared" si="30"/>
        <v>75</v>
      </c>
      <c r="AH240" s="261"/>
      <c r="AI240" s="23"/>
    </row>
    <row r="241" spans="1:35" ht="45.75" thickBot="1" x14ac:dyDescent="0.3">
      <c r="A241" s="323"/>
      <c r="B241" s="206"/>
      <c r="C241" s="206"/>
      <c r="D241" s="206"/>
      <c r="E241" s="206"/>
      <c r="F241" s="274"/>
      <c r="G241" s="275"/>
      <c r="H241" s="206"/>
      <c r="I241" s="206"/>
      <c r="J241" s="206"/>
      <c r="K241" s="206"/>
      <c r="L241" s="206"/>
      <c r="M241" s="274"/>
      <c r="N241" s="275"/>
      <c r="O241" s="206"/>
      <c r="P241" s="274"/>
      <c r="Q241" s="210"/>
      <c r="R241" s="206"/>
      <c r="S241" s="206"/>
      <c r="T241" s="206"/>
      <c r="U241" s="206"/>
      <c r="V241" s="206"/>
      <c r="W241" s="274"/>
      <c r="X241" s="210" t="s">
        <v>4954</v>
      </c>
      <c r="Y241" s="206">
        <v>1986</v>
      </c>
      <c r="Z241" s="206">
        <v>100</v>
      </c>
      <c r="AA241" s="268" t="s">
        <v>270</v>
      </c>
      <c r="AB241" s="226"/>
      <c r="AC241" s="205"/>
      <c r="AD241" s="205"/>
      <c r="AE241" s="297"/>
      <c r="AF241" s="298"/>
      <c r="AG241" s="261">
        <f t="shared" si="30"/>
        <v>100</v>
      </c>
      <c r="AH241" s="261"/>
      <c r="AI241" s="277"/>
    </row>
    <row r="242" spans="1:35" ht="15.75" thickBot="1" x14ac:dyDescent="0.3">
      <c r="A242" s="605" t="s">
        <v>4955</v>
      </c>
      <c r="B242" s="606"/>
      <c r="C242" s="606"/>
      <c r="D242" s="606"/>
      <c r="E242" s="606"/>
      <c r="F242" s="606"/>
      <c r="G242" s="606"/>
      <c r="H242" s="606"/>
      <c r="I242" s="606"/>
      <c r="J242" s="606"/>
      <c r="K242" s="606"/>
      <c r="L242" s="606"/>
      <c r="M242" s="606"/>
      <c r="N242" s="606"/>
      <c r="O242" s="606"/>
      <c r="P242" s="606"/>
      <c r="Q242" s="606"/>
      <c r="R242" s="606"/>
      <c r="S242" s="606"/>
      <c r="T242" s="606"/>
      <c r="U242" s="606"/>
      <c r="V242" s="606"/>
      <c r="W242" s="606"/>
      <c r="X242" s="606"/>
      <c r="Y242" s="606"/>
      <c r="Z242" s="606"/>
      <c r="AA242" s="607"/>
      <c r="AB242" s="250"/>
      <c r="AC242" s="202"/>
      <c r="AD242" s="202"/>
      <c r="AE242" s="278"/>
      <c r="AF242" s="279"/>
      <c r="AG242" s="279"/>
      <c r="AH242" s="253"/>
      <c r="AI242" s="254"/>
    </row>
    <row r="243" spans="1:35" ht="33.75" x14ac:dyDescent="0.25">
      <c r="A243" s="321">
        <v>22</v>
      </c>
      <c r="B243" s="211" t="s">
        <v>4956</v>
      </c>
      <c r="C243" s="211">
        <v>1984</v>
      </c>
      <c r="D243" s="211"/>
      <c r="E243" s="211">
        <v>320</v>
      </c>
      <c r="F243" s="212" t="s">
        <v>786</v>
      </c>
      <c r="G243" s="257"/>
      <c r="H243" s="211"/>
      <c r="I243" s="211"/>
      <c r="J243" s="211"/>
      <c r="K243" s="211"/>
      <c r="L243" s="211"/>
      <c r="M243" s="212"/>
      <c r="N243" s="257" t="s">
        <v>2149</v>
      </c>
      <c r="O243" s="211" t="s">
        <v>2895</v>
      </c>
      <c r="P243" s="212">
        <v>400</v>
      </c>
      <c r="Q243" s="216" t="s">
        <v>4957</v>
      </c>
      <c r="R243" s="211">
        <v>2016</v>
      </c>
      <c r="S243" s="211">
        <v>190</v>
      </c>
      <c r="T243" s="211" t="s">
        <v>4958</v>
      </c>
      <c r="U243" s="211">
        <v>7</v>
      </c>
      <c r="V243" s="211" t="s">
        <v>2490</v>
      </c>
      <c r="W243" s="212">
        <v>7</v>
      </c>
      <c r="X243" s="216" t="s">
        <v>4959</v>
      </c>
      <c r="Y243" s="211">
        <v>2016</v>
      </c>
      <c r="Z243" s="211">
        <v>11</v>
      </c>
      <c r="AA243" s="258" t="s">
        <v>633</v>
      </c>
      <c r="AB243" s="226"/>
      <c r="AC243" s="203">
        <v>1</v>
      </c>
      <c r="AD243" s="203">
        <f>P243</f>
        <v>400</v>
      </c>
      <c r="AE243" s="259">
        <f>E243</f>
        <v>320</v>
      </c>
      <c r="AF243" s="260"/>
      <c r="AG243" s="261">
        <f>Z243</f>
        <v>11</v>
      </c>
      <c r="AH243" s="261">
        <f>S243</f>
        <v>190</v>
      </c>
      <c r="AI243" s="262"/>
    </row>
    <row r="244" spans="1:35" ht="45" x14ac:dyDescent="0.25">
      <c r="A244" s="331"/>
      <c r="B244" s="209"/>
      <c r="C244" s="209"/>
      <c r="D244" s="209"/>
      <c r="E244" s="209"/>
      <c r="F244" s="221"/>
      <c r="G244" s="265"/>
      <c r="H244" s="209"/>
      <c r="I244" s="209"/>
      <c r="J244" s="209"/>
      <c r="K244" s="209"/>
      <c r="L244" s="209"/>
      <c r="M244" s="221"/>
      <c r="N244" s="265"/>
      <c r="O244" s="209"/>
      <c r="P244" s="221"/>
      <c r="Q244" s="208"/>
      <c r="R244" s="209"/>
      <c r="S244" s="209"/>
      <c r="T244" s="209"/>
      <c r="U244" s="209"/>
      <c r="V244" s="209"/>
      <c r="W244" s="221"/>
      <c r="X244" s="208" t="s">
        <v>4960</v>
      </c>
      <c r="Y244" s="209">
        <v>1965</v>
      </c>
      <c r="Z244" s="209">
        <v>120</v>
      </c>
      <c r="AA244" s="221" t="s">
        <v>555</v>
      </c>
      <c r="AB244" s="226"/>
      <c r="AC244" s="204"/>
      <c r="AD244" s="204"/>
      <c r="AE244" s="294"/>
      <c r="AF244" s="295"/>
      <c r="AG244" s="261">
        <f t="shared" si="30"/>
        <v>120</v>
      </c>
      <c r="AH244" s="261"/>
      <c r="AI244" s="23"/>
    </row>
    <row r="245" spans="1:35" ht="22.5" x14ac:dyDescent="0.25">
      <c r="A245" s="331"/>
      <c r="B245" s="209"/>
      <c r="C245" s="209"/>
      <c r="D245" s="209"/>
      <c r="E245" s="209"/>
      <c r="F245" s="221"/>
      <c r="G245" s="265"/>
      <c r="H245" s="209"/>
      <c r="I245" s="209"/>
      <c r="J245" s="209"/>
      <c r="K245" s="209"/>
      <c r="L245" s="209"/>
      <c r="M245" s="221"/>
      <c r="N245" s="265"/>
      <c r="O245" s="209"/>
      <c r="P245" s="221"/>
      <c r="Q245" s="208"/>
      <c r="R245" s="209"/>
      <c r="S245" s="209"/>
      <c r="T245" s="209"/>
      <c r="U245" s="209"/>
      <c r="V245" s="209"/>
      <c r="W245" s="221"/>
      <c r="X245" s="208" t="s">
        <v>4961</v>
      </c>
      <c r="Y245" s="209">
        <v>2006</v>
      </c>
      <c r="Z245" s="209">
        <v>200</v>
      </c>
      <c r="AA245" s="221" t="s">
        <v>4962</v>
      </c>
      <c r="AB245" s="226"/>
      <c r="AC245" s="204"/>
      <c r="AD245" s="204"/>
      <c r="AE245" s="294"/>
      <c r="AF245" s="295"/>
      <c r="AG245" s="261">
        <f t="shared" si="30"/>
        <v>200</v>
      </c>
      <c r="AH245" s="261"/>
      <c r="AI245" s="23"/>
    </row>
    <row r="246" spans="1:35" ht="33.75" x14ac:dyDescent="0.25">
      <c r="A246" s="331"/>
      <c r="B246" s="209"/>
      <c r="C246" s="209"/>
      <c r="D246" s="209"/>
      <c r="E246" s="209"/>
      <c r="F246" s="221"/>
      <c r="G246" s="265"/>
      <c r="H246" s="209"/>
      <c r="I246" s="209"/>
      <c r="J246" s="209"/>
      <c r="K246" s="209"/>
      <c r="L246" s="209"/>
      <c r="M246" s="221"/>
      <c r="N246" s="265"/>
      <c r="O246" s="209"/>
      <c r="P246" s="221"/>
      <c r="Q246" s="208"/>
      <c r="R246" s="209"/>
      <c r="S246" s="209"/>
      <c r="T246" s="209"/>
      <c r="U246" s="209"/>
      <c r="V246" s="209"/>
      <c r="W246" s="221"/>
      <c r="X246" s="208" t="s">
        <v>4963</v>
      </c>
      <c r="Y246" s="209">
        <v>1972</v>
      </c>
      <c r="Z246" s="209">
        <v>50</v>
      </c>
      <c r="AA246" s="221" t="s">
        <v>694</v>
      </c>
      <c r="AB246" s="226"/>
      <c r="AC246" s="204"/>
      <c r="AD246" s="204"/>
      <c r="AE246" s="294"/>
      <c r="AF246" s="295"/>
      <c r="AG246" s="261">
        <f t="shared" si="30"/>
        <v>50</v>
      </c>
      <c r="AH246" s="261"/>
      <c r="AI246" s="23"/>
    </row>
    <row r="247" spans="1:35" ht="33.75" x14ac:dyDescent="0.25">
      <c r="A247" s="331"/>
      <c r="B247" s="209"/>
      <c r="C247" s="209"/>
      <c r="D247" s="209"/>
      <c r="E247" s="209"/>
      <c r="F247" s="221"/>
      <c r="G247" s="265"/>
      <c r="H247" s="209"/>
      <c r="I247" s="209"/>
      <c r="J247" s="209"/>
      <c r="K247" s="209"/>
      <c r="L247" s="209"/>
      <c r="M247" s="221"/>
      <c r="N247" s="265"/>
      <c r="O247" s="209"/>
      <c r="P247" s="221"/>
      <c r="Q247" s="208"/>
      <c r="R247" s="209"/>
      <c r="S247" s="209"/>
      <c r="T247" s="209"/>
      <c r="U247" s="209"/>
      <c r="V247" s="209"/>
      <c r="W247" s="221"/>
      <c r="X247" s="208" t="s">
        <v>4964</v>
      </c>
      <c r="Y247" s="209">
        <v>1972</v>
      </c>
      <c r="Z247" s="209">
        <v>100</v>
      </c>
      <c r="AA247" s="328" t="s">
        <v>2030</v>
      </c>
      <c r="AB247" s="333"/>
      <c r="AC247" s="204"/>
      <c r="AD247" s="204"/>
      <c r="AE247" s="294"/>
      <c r="AF247" s="295"/>
      <c r="AG247" s="261">
        <f t="shared" si="30"/>
        <v>100</v>
      </c>
      <c r="AH247" s="261"/>
      <c r="AI247" s="23"/>
    </row>
    <row r="248" spans="1:35" ht="22.5" x14ac:dyDescent="0.25">
      <c r="A248" s="331"/>
      <c r="B248" s="209"/>
      <c r="C248" s="209"/>
      <c r="D248" s="209"/>
      <c r="E248" s="209"/>
      <c r="F248" s="221"/>
      <c r="G248" s="265"/>
      <c r="H248" s="209"/>
      <c r="I248" s="209"/>
      <c r="J248" s="209"/>
      <c r="K248" s="209"/>
      <c r="L248" s="209"/>
      <c r="M248" s="221"/>
      <c r="N248" s="265"/>
      <c r="O248" s="209"/>
      <c r="P248" s="221"/>
      <c r="Q248" s="208"/>
      <c r="R248" s="209"/>
      <c r="S248" s="209"/>
      <c r="T248" s="209"/>
      <c r="U248" s="209"/>
      <c r="V248" s="209"/>
      <c r="W248" s="221"/>
      <c r="X248" s="208" t="s">
        <v>4965</v>
      </c>
      <c r="Y248" s="209">
        <v>2017</v>
      </c>
      <c r="Z248" s="209">
        <v>87</v>
      </c>
      <c r="AA248" s="221" t="s">
        <v>4849</v>
      </c>
      <c r="AB248" s="333"/>
      <c r="AC248" s="204"/>
      <c r="AD248" s="204"/>
      <c r="AE248" s="294"/>
      <c r="AF248" s="295"/>
      <c r="AG248" s="261">
        <f t="shared" si="30"/>
        <v>87</v>
      </c>
      <c r="AH248" s="261"/>
      <c r="AI248" s="23"/>
    </row>
    <row r="249" spans="1:35" ht="22.5" x14ac:dyDescent="0.25">
      <c r="A249" s="331"/>
      <c r="B249" s="209"/>
      <c r="C249" s="209"/>
      <c r="D249" s="209"/>
      <c r="E249" s="209"/>
      <c r="F249" s="221"/>
      <c r="G249" s="265"/>
      <c r="H249" s="209"/>
      <c r="I249" s="209"/>
      <c r="J249" s="209"/>
      <c r="K249" s="209"/>
      <c r="L249" s="209"/>
      <c r="M249" s="221"/>
      <c r="N249" s="265"/>
      <c r="O249" s="209"/>
      <c r="P249" s="221"/>
      <c r="Q249" s="208"/>
      <c r="R249" s="209"/>
      <c r="S249" s="209"/>
      <c r="T249" s="209"/>
      <c r="U249" s="209"/>
      <c r="V249" s="209"/>
      <c r="W249" s="221"/>
      <c r="X249" s="208" t="s">
        <v>4966</v>
      </c>
      <c r="Y249" s="209">
        <v>2006</v>
      </c>
      <c r="Z249" s="209">
        <v>315</v>
      </c>
      <c r="AA249" s="221" t="s">
        <v>4962</v>
      </c>
      <c r="AB249" s="226"/>
      <c r="AC249" s="204"/>
      <c r="AD249" s="204"/>
      <c r="AE249" s="294"/>
      <c r="AF249" s="295"/>
      <c r="AG249" s="261">
        <f t="shared" si="30"/>
        <v>315</v>
      </c>
      <c r="AH249" s="261"/>
      <c r="AI249" s="23"/>
    </row>
    <row r="250" spans="1:35" ht="45" x14ac:dyDescent="0.25">
      <c r="A250" s="322"/>
      <c r="B250" s="209"/>
      <c r="C250" s="209"/>
      <c r="D250" s="209"/>
      <c r="E250" s="209"/>
      <c r="F250" s="221"/>
      <c r="G250" s="265"/>
      <c r="H250" s="209"/>
      <c r="I250" s="209"/>
      <c r="J250" s="209"/>
      <c r="K250" s="209"/>
      <c r="L250" s="209"/>
      <c r="M250" s="221"/>
      <c r="N250" s="265"/>
      <c r="O250" s="209"/>
      <c r="P250" s="221"/>
      <c r="Q250" s="208"/>
      <c r="R250" s="209"/>
      <c r="S250" s="209"/>
      <c r="T250" s="209"/>
      <c r="U250" s="209"/>
      <c r="V250" s="209"/>
      <c r="W250" s="221"/>
      <c r="X250" s="208" t="s">
        <v>4967</v>
      </c>
      <c r="Y250" s="209">
        <v>2006</v>
      </c>
      <c r="Z250" s="209">
        <v>90</v>
      </c>
      <c r="AA250" s="221" t="s">
        <v>4968</v>
      </c>
      <c r="AB250" s="226"/>
      <c r="AC250" s="204"/>
      <c r="AD250" s="204"/>
      <c r="AE250" s="294"/>
      <c r="AF250" s="295"/>
      <c r="AG250" s="261">
        <f t="shared" si="30"/>
        <v>90</v>
      </c>
      <c r="AH250" s="261"/>
      <c r="AI250" s="23"/>
    </row>
    <row r="251" spans="1:35" ht="45" x14ac:dyDescent="0.25">
      <c r="A251" s="322"/>
      <c r="B251" s="209"/>
      <c r="C251" s="209"/>
      <c r="D251" s="209"/>
      <c r="E251" s="209"/>
      <c r="F251" s="221"/>
      <c r="G251" s="265"/>
      <c r="H251" s="209"/>
      <c r="I251" s="209"/>
      <c r="J251" s="209"/>
      <c r="K251" s="209"/>
      <c r="L251" s="209"/>
      <c r="M251" s="221"/>
      <c r="N251" s="265"/>
      <c r="O251" s="209"/>
      <c r="P251" s="221"/>
      <c r="Q251" s="208"/>
      <c r="R251" s="209"/>
      <c r="S251" s="209"/>
      <c r="T251" s="209"/>
      <c r="U251" s="209"/>
      <c r="V251" s="209"/>
      <c r="W251" s="221"/>
      <c r="X251" s="208" t="s">
        <v>4969</v>
      </c>
      <c r="Y251" s="209">
        <v>1972</v>
      </c>
      <c r="Z251" s="209">
        <v>90</v>
      </c>
      <c r="AA251" s="221" t="s">
        <v>4968</v>
      </c>
      <c r="AB251" s="226"/>
      <c r="AC251" s="204"/>
      <c r="AD251" s="204"/>
      <c r="AE251" s="294"/>
      <c r="AF251" s="295"/>
      <c r="AG251" s="261">
        <f t="shared" si="30"/>
        <v>90</v>
      </c>
      <c r="AH251" s="261"/>
      <c r="AI251" s="23"/>
    </row>
    <row r="252" spans="1:35" ht="33.75" x14ac:dyDescent="0.25">
      <c r="A252" s="322"/>
      <c r="B252" s="209" t="s">
        <v>4970</v>
      </c>
      <c r="C252" s="209">
        <v>1990</v>
      </c>
      <c r="D252" s="209"/>
      <c r="E252" s="209">
        <v>358</v>
      </c>
      <c r="F252" s="221" t="s">
        <v>4971</v>
      </c>
      <c r="G252" s="265"/>
      <c r="H252" s="209"/>
      <c r="I252" s="209"/>
      <c r="J252" s="209"/>
      <c r="K252" s="209"/>
      <c r="L252" s="209"/>
      <c r="M252" s="221"/>
      <c r="N252" s="265" t="s">
        <v>4203</v>
      </c>
      <c r="O252" s="209" t="s">
        <v>2895</v>
      </c>
      <c r="P252" s="221">
        <v>250</v>
      </c>
      <c r="Q252" s="208"/>
      <c r="R252" s="209"/>
      <c r="S252" s="209"/>
      <c r="T252" s="209"/>
      <c r="U252" s="209"/>
      <c r="V252" s="209"/>
      <c r="W252" s="221"/>
      <c r="X252" s="208" t="s">
        <v>4972</v>
      </c>
      <c r="Y252" s="209">
        <v>1977</v>
      </c>
      <c r="Z252" s="209">
        <v>300</v>
      </c>
      <c r="AA252" s="221" t="s">
        <v>4973</v>
      </c>
      <c r="AB252" s="226"/>
      <c r="AC252" s="204">
        <v>1</v>
      </c>
      <c r="AD252" s="204">
        <f t="shared" ref="AD252:AD253" si="31">P252</f>
        <v>250</v>
      </c>
      <c r="AE252" s="294">
        <f t="shared" ref="AE252" si="32">E252</f>
        <v>358</v>
      </c>
      <c r="AF252" s="295"/>
      <c r="AG252" s="261">
        <f t="shared" si="30"/>
        <v>300</v>
      </c>
      <c r="AH252" s="261"/>
      <c r="AI252" s="23"/>
    </row>
    <row r="253" spans="1:35" ht="33.75" x14ac:dyDescent="0.25">
      <c r="A253" s="322"/>
      <c r="B253" s="209"/>
      <c r="C253" s="209"/>
      <c r="D253" s="209"/>
      <c r="E253" s="209"/>
      <c r="F253" s="221"/>
      <c r="G253" s="265"/>
      <c r="H253" s="209"/>
      <c r="I253" s="209"/>
      <c r="J253" s="209"/>
      <c r="K253" s="209"/>
      <c r="L253" s="209"/>
      <c r="M253" s="221"/>
      <c r="N253" s="265"/>
      <c r="O253" s="209"/>
      <c r="P253" s="221">
        <v>250</v>
      </c>
      <c r="Q253" s="208"/>
      <c r="R253" s="209"/>
      <c r="S253" s="209"/>
      <c r="T253" s="209"/>
      <c r="U253" s="209"/>
      <c r="V253" s="209"/>
      <c r="W253" s="221"/>
      <c r="X253" s="208" t="s">
        <v>4974</v>
      </c>
      <c r="Y253" s="209">
        <v>1972</v>
      </c>
      <c r="Z253" s="209">
        <v>250</v>
      </c>
      <c r="AA253" s="221" t="s">
        <v>786</v>
      </c>
      <c r="AB253" s="226"/>
      <c r="AC253" s="204"/>
      <c r="AD253" s="204">
        <f t="shared" si="31"/>
        <v>250</v>
      </c>
      <c r="AE253" s="294"/>
      <c r="AF253" s="295"/>
      <c r="AG253" s="261">
        <f t="shared" si="30"/>
        <v>250</v>
      </c>
      <c r="AH253" s="261"/>
      <c r="AI253" s="23"/>
    </row>
    <row r="254" spans="1:35" ht="33.75" x14ac:dyDescent="0.25">
      <c r="A254" s="322"/>
      <c r="B254" s="209"/>
      <c r="C254" s="209"/>
      <c r="D254" s="209"/>
      <c r="E254" s="209"/>
      <c r="F254" s="221"/>
      <c r="G254" s="265"/>
      <c r="H254" s="209"/>
      <c r="I254" s="209"/>
      <c r="J254" s="209"/>
      <c r="K254" s="209"/>
      <c r="L254" s="209"/>
      <c r="M254" s="221"/>
      <c r="N254" s="265"/>
      <c r="O254" s="209"/>
      <c r="P254" s="221"/>
      <c r="Q254" s="208"/>
      <c r="R254" s="209"/>
      <c r="S254" s="209"/>
      <c r="T254" s="209"/>
      <c r="U254" s="209"/>
      <c r="V254" s="209"/>
      <c r="W254" s="221"/>
      <c r="X254" s="208" t="s">
        <v>4975</v>
      </c>
      <c r="Y254" s="209">
        <v>1972</v>
      </c>
      <c r="Z254" s="209">
        <v>200</v>
      </c>
      <c r="AA254" s="221" t="s">
        <v>2974</v>
      </c>
      <c r="AB254" s="226"/>
      <c r="AC254" s="204"/>
      <c r="AD254" s="204"/>
      <c r="AE254" s="294"/>
      <c r="AF254" s="295"/>
      <c r="AG254" s="261">
        <f t="shared" si="30"/>
        <v>200</v>
      </c>
      <c r="AH254" s="261"/>
      <c r="AI254" s="23"/>
    </row>
    <row r="255" spans="1:35" ht="33.75" x14ac:dyDescent="0.25">
      <c r="A255" s="322"/>
      <c r="B255" s="209"/>
      <c r="C255" s="209"/>
      <c r="D255" s="209"/>
      <c r="E255" s="209"/>
      <c r="F255" s="221"/>
      <c r="G255" s="265"/>
      <c r="H255" s="209"/>
      <c r="I255" s="209"/>
      <c r="J255" s="209"/>
      <c r="K255" s="209"/>
      <c r="L255" s="209"/>
      <c r="M255" s="221"/>
      <c r="N255" s="265"/>
      <c r="O255" s="209"/>
      <c r="P255" s="221"/>
      <c r="Q255" s="208"/>
      <c r="R255" s="209"/>
      <c r="S255" s="209"/>
      <c r="T255" s="209"/>
      <c r="U255" s="209"/>
      <c r="V255" s="209"/>
      <c r="W255" s="221"/>
      <c r="X255" s="208" t="s">
        <v>4976</v>
      </c>
      <c r="Y255" s="209">
        <v>1972</v>
      </c>
      <c r="Z255" s="209">
        <v>50</v>
      </c>
      <c r="AA255" s="221" t="s">
        <v>4977</v>
      </c>
      <c r="AB255" s="226"/>
      <c r="AC255" s="204"/>
      <c r="AD255" s="204"/>
      <c r="AE255" s="294"/>
      <c r="AF255" s="295"/>
      <c r="AG255" s="261">
        <f t="shared" si="30"/>
        <v>50</v>
      </c>
      <c r="AH255" s="261"/>
      <c r="AI255" s="23"/>
    </row>
    <row r="256" spans="1:35" ht="22.5" x14ac:dyDescent="0.25">
      <c r="A256" s="322"/>
      <c r="B256" s="209"/>
      <c r="C256" s="209"/>
      <c r="D256" s="209"/>
      <c r="E256" s="209"/>
      <c r="F256" s="221"/>
      <c r="G256" s="265"/>
      <c r="H256" s="209"/>
      <c r="I256" s="209"/>
      <c r="J256" s="209"/>
      <c r="K256" s="209"/>
      <c r="L256" s="209"/>
      <c r="M256" s="221"/>
      <c r="N256" s="265"/>
      <c r="O256" s="209"/>
      <c r="P256" s="221"/>
      <c r="Q256" s="208"/>
      <c r="R256" s="209"/>
      <c r="S256" s="209"/>
      <c r="T256" s="209"/>
      <c r="U256" s="209"/>
      <c r="V256" s="209"/>
      <c r="W256" s="221"/>
      <c r="X256" s="208" t="s">
        <v>4978</v>
      </c>
      <c r="Y256" s="209">
        <v>2017</v>
      </c>
      <c r="Z256" s="209">
        <v>347</v>
      </c>
      <c r="AA256" s="221" t="s">
        <v>4849</v>
      </c>
      <c r="AB256" s="226"/>
      <c r="AC256" s="204"/>
      <c r="AD256" s="204"/>
      <c r="AE256" s="294"/>
      <c r="AF256" s="295"/>
      <c r="AG256" s="261">
        <f t="shared" si="30"/>
        <v>347</v>
      </c>
      <c r="AH256" s="261"/>
      <c r="AI256" s="23"/>
    </row>
    <row r="257" spans="1:35" ht="22.5" x14ac:dyDescent="0.25">
      <c r="A257" s="322"/>
      <c r="B257" s="209"/>
      <c r="C257" s="209"/>
      <c r="D257" s="209"/>
      <c r="E257" s="209"/>
      <c r="F257" s="221"/>
      <c r="G257" s="265"/>
      <c r="H257" s="209"/>
      <c r="I257" s="209"/>
      <c r="J257" s="209"/>
      <c r="K257" s="209"/>
      <c r="L257" s="209"/>
      <c r="M257" s="221"/>
      <c r="N257" s="265"/>
      <c r="O257" s="209"/>
      <c r="P257" s="221"/>
      <c r="Q257" s="208"/>
      <c r="R257" s="209"/>
      <c r="S257" s="206"/>
      <c r="T257" s="209"/>
      <c r="U257" s="209"/>
      <c r="V257" s="209"/>
      <c r="W257" s="221"/>
      <c r="X257" s="208" t="s">
        <v>4979</v>
      </c>
      <c r="Y257" s="209">
        <v>1975</v>
      </c>
      <c r="Z257" s="209">
        <v>500</v>
      </c>
      <c r="AA257" s="221" t="s">
        <v>4980</v>
      </c>
      <c r="AB257" s="226"/>
      <c r="AC257" s="204"/>
      <c r="AD257" s="204"/>
      <c r="AE257" s="294"/>
      <c r="AF257" s="295"/>
      <c r="AG257" s="261">
        <f t="shared" si="30"/>
        <v>500</v>
      </c>
      <c r="AH257" s="261"/>
      <c r="AI257" s="23"/>
    </row>
    <row r="258" spans="1:35" ht="33.75" x14ac:dyDescent="0.25">
      <c r="A258" s="322"/>
      <c r="B258" s="209"/>
      <c r="C258" s="209"/>
      <c r="D258" s="209"/>
      <c r="E258" s="209"/>
      <c r="F258" s="221"/>
      <c r="G258" s="265"/>
      <c r="H258" s="209"/>
      <c r="I258" s="209"/>
      <c r="J258" s="209"/>
      <c r="K258" s="209"/>
      <c r="L258" s="209"/>
      <c r="M258" s="221"/>
      <c r="N258" s="265"/>
      <c r="O258" s="209"/>
      <c r="P258" s="221"/>
      <c r="Q258" s="208"/>
      <c r="R258" s="209"/>
      <c r="S258" s="209"/>
      <c r="T258" s="209"/>
      <c r="U258" s="209"/>
      <c r="V258" s="209"/>
      <c r="W258" s="221"/>
      <c r="X258" s="208" t="s">
        <v>4981</v>
      </c>
      <c r="Y258" s="209">
        <v>2017</v>
      </c>
      <c r="Z258" s="209">
        <v>111</v>
      </c>
      <c r="AA258" s="221" t="s">
        <v>4849</v>
      </c>
      <c r="AB258" s="226"/>
      <c r="AC258" s="204"/>
      <c r="AD258" s="204"/>
      <c r="AE258" s="294"/>
      <c r="AF258" s="295"/>
      <c r="AG258" s="261">
        <f t="shared" si="30"/>
        <v>111</v>
      </c>
      <c r="AH258" s="261"/>
      <c r="AI258" s="23"/>
    </row>
    <row r="259" spans="1:35" ht="33.75" x14ac:dyDescent="0.25">
      <c r="A259" s="322"/>
      <c r="B259" s="209"/>
      <c r="C259" s="209"/>
      <c r="D259" s="209"/>
      <c r="E259" s="209"/>
      <c r="F259" s="221"/>
      <c r="G259" s="265"/>
      <c r="H259" s="209"/>
      <c r="I259" s="209"/>
      <c r="J259" s="209"/>
      <c r="K259" s="209"/>
      <c r="L259" s="209"/>
      <c r="M259" s="221"/>
      <c r="N259" s="265"/>
      <c r="O259" s="209"/>
      <c r="P259" s="221"/>
      <c r="Q259" s="208"/>
      <c r="R259" s="209"/>
      <c r="S259" s="206"/>
      <c r="T259" s="209"/>
      <c r="U259" s="209"/>
      <c r="V259" s="209"/>
      <c r="W259" s="221"/>
      <c r="X259" s="208" t="s">
        <v>4982</v>
      </c>
      <c r="Y259" s="209">
        <v>2017</v>
      </c>
      <c r="Z259" s="209">
        <v>108</v>
      </c>
      <c r="AA259" s="221" t="s">
        <v>4849</v>
      </c>
      <c r="AB259" s="226"/>
      <c r="AC259" s="204"/>
      <c r="AD259" s="204"/>
      <c r="AE259" s="294"/>
      <c r="AF259" s="295"/>
      <c r="AG259" s="261">
        <f t="shared" si="30"/>
        <v>108</v>
      </c>
      <c r="AH259" s="261"/>
      <c r="AI259" s="23"/>
    </row>
    <row r="260" spans="1:35" ht="33.75" x14ac:dyDescent="0.25">
      <c r="A260" s="322"/>
      <c r="B260" s="209"/>
      <c r="C260" s="209"/>
      <c r="D260" s="209"/>
      <c r="E260" s="209"/>
      <c r="F260" s="221"/>
      <c r="G260" s="265"/>
      <c r="H260" s="209"/>
      <c r="I260" s="209"/>
      <c r="J260" s="209"/>
      <c r="K260" s="209"/>
      <c r="L260" s="209"/>
      <c r="M260" s="221"/>
      <c r="N260" s="265"/>
      <c r="O260" s="209"/>
      <c r="P260" s="221"/>
      <c r="Q260" s="208"/>
      <c r="R260" s="209"/>
      <c r="S260" s="209"/>
      <c r="T260" s="209"/>
      <c r="U260" s="209"/>
      <c r="V260" s="209"/>
      <c r="W260" s="221"/>
      <c r="X260" s="208" t="s">
        <v>4983</v>
      </c>
      <c r="Y260" s="209">
        <v>2017</v>
      </c>
      <c r="Z260" s="209">
        <v>102</v>
      </c>
      <c r="AA260" s="221" t="s">
        <v>4849</v>
      </c>
      <c r="AB260" s="226"/>
      <c r="AC260" s="204"/>
      <c r="AD260" s="204"/>
      <c r="AE260" s="294"/>
      <c r="AF260" s="295"/>
      <c r="AG260" s="261">
        <f t="shared" si="30"/>
        <v>102</v>
      </c>
      <c r="AH260" s="261"/>
      <c r="AI260" s="23"/>
    </row>
    <row r="261" spans="1:35" ht="67.5" x14ac:dyDescent="0.25">
      <c r="A261" s="323"/>
      <c r="B261" s="206"/>
      <c r="C261" s="206"/>
      <c r="D261" s="206"/>
      <c r="E261" s="206"/>
      <c r="F261" s="268"/>
      <c r="G261" s="275"/>
      <c r="H261" s="206"/>
      <c r="I261" s="206"/>
      <c r="J261" s="206"/>
      <c r="K261" s="206"/>
      <c r="L261" s="206"/>
      <c r="M261" s="268"/>
      <c r="N261" s="275"/>
      <c r="O261" s="206"/>
      <c r="P261" s="268"/>
      <c r="Q261" s="210"/>
      <c r="R261" s="206"/>
      <c r="S261" s="206"/>
      <c r="T261" s="206"/>
      <c r="U261" s="206"/>
      <c r="V261" s="206"/>
      <c r="W261" s="268"/>
      <c r="X261" s="210" t="s">
        <v>4984</v>
      </c>
      <c r="Y261" s="206">
        <v>1976</v>
      </c>
      <c r="Z261" s="206">
        <v>300</v>
      </c>
      <c r="AA261" s="268" t="s">
        <v>4973</v>
      </c>
      <c r="AB261" s="226"/>
      <c r="AC261" s="205"/>
      <c r="AD261" s="205"/>
      <c r="AE261" s="297"/>
      <c r="AF261" s="298"/>
      <c r="AG261" s="261">
        <f t="shared" si="30"/>
        <v>300</v>
      </c>
      <c r="AH261" s="261"/>
      <c r="AI261" s="277"/>
    </row>
    <row r="262" spans="1:35" ht="34.5" thickBot="1" x14ac:dyDescent="0.3">
      <c r="A262" s="323"/>
      <c r="B262" s="206"/>
      <c r="C262" s="206"/>
      <c r="D262" s="206"/>
      <c r="E262" s="206"/>
      <c r="F262" s="274"/>
      <c r="G262" s="275"/>
      <c r="H262" s="206"/>
      <c r="I262" s="206"/>
      <c r="J262" s="206"/>
      <c r="K262" s="206"/>
      <c r="L262" s="206"/>
      <c r="M262" s="274"/>
      <c r="N262" s="275"/>
      <c r="O262" s="206"/>
      <c r="P262" s="274"/>
      <c r="Q262" s="210"/>
      <c r="R262" s="206"/>
      <c r="S262" s="206"/>
      <c r="T262" s="206"/>
      <c r="U262" s="206"/>
      <c r="V262" s="206"/>
      <c r="W262" s="274"/>
      <c r="X262" s="210" t="s">
        <v>4985</v>
      </c>
      <c r="Y262" s="206">
        <v>1980</v>
      </c>
      <c r="Z262" s="206">
        <v>200</v>
      </c>
      <c r="AA262" s="268" t="s">
        <v>4986</v>
      </c>
      <c r="AB262" s="226"/>
      <c r="AC262" s="205"/>
      <c r="AD262" s="205"/>
      <c r="AE262" s="297"/>
      <c r="AF262" s="298"/>
      <c r="AG262" s="261">
        <f t="shared" si="30"/>
        <v>200</v>
      </c>
      <c r="AH262" s="261"/>
      <c r="AI262" s="277"/>
    </row>
    <row r="263" spans="1:35" ht="15.75" thickBot="1" x14ac:dyDescent="0.3">
      <c r="A263" s="605" t="s">
        <v>4987</v>
      </c>
      <c r="B263" s="606"/>
      <c r="C263" s="606"/>
      <c r="D263" s="606"/>
      <c r="E263" s="606"/>
      <c r="F263" s="606"/>
      <c r="G263" s="606"/>
      <c r="H263" s="606"/>
      <c r="I263" s="606"/>
      <c r="J263" s="606"/>
      <c r="K263" s="606"/>
      <c r="L263" s="606"/>
      <c r="M263" s="606"/>
      <c r="N263" s="606"/>
      <c r="O263" s="606"/>
      <c r="P263" s="606"/>
      <c r="Q263" s="606"/>
      <c r="R263" s="606"/>
      <c r="S263" s="606"/>
      <c r="T263" s="606"/>
      <c r="U263" s="606"/>
      <c r="V263" s="606"/>
      <c r="W263" s="606"/>
      <c r="X263" s="606"/>
      <c r="Y263" s="606"/>
      <c r="Z263" s="606"/>
      <c r="AA263" s="607"/>
      <c r="AB263" s="250"/>
      <c r="AC263" s="202"/>
      <c r="AD263" s="202"/>
      <c r="AE263" s="278"/>
      <c r="AF263" s="279"/>
      <c r="AG263" s="279"/>
      <c r="AH263" s="279"/>
      <c r="AI263" s="254"/>
    </row>
    <row r="264" spans="1:35" ht="45" x14ac:dyDescent="0.25">
      <c r="A264" s="321">
        <v>23</v>
      </c>
      <c r="B264" s="211" t="s">
        <v>4988</v>
      </c>
      <c r="C264" s="211">
        <v>2017</v>
      </c>
      <c r="D264" s="211" t="s">
        <v>4815</v>
      </c>
      <c r="E264" s="211">
        <v>290</v>
      </c>
      <c r="F264" s="212" t="s">
        <v>4989</v>
      </c>
      <c r="G264" s="257"/>
      <c r="H264" s="211"/>
      <c r="I264" s="211"/>
      <c r="J264" s="211"/>
      <c r="K264" s="211"/>
      <c r="L264" s="211"/>
      <c r="M264" s="212"/>
      <c r="N264" s="257"/>
      <c r="O264" s="211"/>
      <c r="P264" s="212"/>
      <c r="Q264" s="216"/>
      <c r="R264" s="211"/>
      <c r="S264" s="211"/>
      <c r="T264" s="211"/>
      <c r="U264" s="211"/>
      <c r="V264" s="211"/>
      <c r="W264" s="212"/>
      <c r="X264" s="216"/>
      <c r="Y264" s="211"/>
      <c r="Z264" s="211"/>
      <c r="AA264" s="258"/>
      <c r="AB264" s="226"/>
      <c r="AC264" s="203"/>
      <c r="AD264" s="203"/>
      <c r="AE264" s="297">
        <f>E264</f>
        <v>290</v>
      </c>
      <c r="AF264" s="260">
        <f>I264</f>
        <v>0</v>
      </c>
      <c r="AG264" s="261"/>
      <c r="AH264" s="261"/>
      <c r="AI264" s="262"/>
    </row>
    <row r="265" spans="1:35" ht="23.25" thickBot="1" x14ac:dyDescent="0.3">
      <c r="A265" s="323"/>
      <c r="B265" s="206"/>
      <c r="C265" s="206"/>
      <c r="D265" s="206"/>
      <c r="E265" s="206"/>
      <c r="F265" s="274"/>
      <c r="G265" s="275"/>
      <c r="H265" s="206"/>
      <c r="I265" s="206"/>
      <c r="J265" s="206"/>
      <c r="K265" s="206"/>
      <c r="L265" s="206"/>
      <c r="M265" s="274"/>
      <c r="N265" s="275" t="s">
        <v>4990</v>
      </c>
      <c r="O265" s="206" t="s">
        <v>2837</v>
      </c>
      <c r="P265" s="274">
        <v>250</v>
      </c>
      <c r="Q265" s="210"/>
      <c r="R265" s="206"/>
      <c r="S265" s="206"/>
      <c r="T265" s="206"/>
      <c r="U265" s="206"/>
      <c r="V265" s="206"/>
      <c r="W265" s="274"/>
      <c r="X265" s="210" t="s">
        <v>4991</v>
      </c>
      <c r="Y265" s="206">
        <v>1972</v>
      </c>
      <c r="Z265" s="206">
        <v>120</v>
      </c>
      <c r="AA265" s="268" t="s">
        <v>555</v>
      </c>
      <c r="AB265" s="226"/>
      <c r="AC265" s="205">
        <v>1</v>
      </c>
      <c r="AD265" s="205">
        <f>P265</f>
        <v>250</v>
      </c>
      <c r="AE265" s="297">
        <f>E265</f>
        <v>0</v>
      </c>
      <c r="AF265" s="298"/>
      <c r="AG265" s="261">
        <f t="shared" si="30"/>
        <v>120</v>
      </c>
      <c r="AH265" s="276"/>
      <c r="AI265" s="277"/>
    </row>
    <row r="266" spans="1:35" ht="15.75" thickBot="1" x14ac:dyDescent="0.3">
      <c r="A266" s="605" t="s">
        <v>4992</v>
      </c>
      <c r="B266" s="606"/>
      <c r="C266" s="606"/>
      <c r="D266" s="606"/>
      <c r="E266" s="606"/>
      <c r="F266" s="606"/>
      <c r="G266" s="606"/>
      <c r="H266" s="606"/>
      <c r="I266" s="606"/>
      <c r="J266" s="606"/>
      <c r="K266" s="606"/>
      <c r="L266" s="606"/>
      <c r="M266" s="606"/>
      <c r="N266" s="606"/>
      <c r="O266" s="606"/>
      <c r="P266" s="606"/>
      <c r="Q266" s="606"/>
      <c r="R266" s="606"/>
      <c r="S266" s="606"/>
      <c r="T266" s="606"/>
      <c r="U266" s="606"/>
      <c r="V266" s="606"/>
      <c r="W266" s="606"/>
      <c r="X266" s="606"/>
      <c r="Y266" s="606"/>
      <c r="Z266" s="606"/>
      <c r="AA266" s="607"/>
      <c r="AB266" s="250"/>
      <c r="AC266" s="202"/>
      <c r="AD266" s="202"/>
      <c r="AE266" s="278"/>
      <c r="AF266" s="279"/>
      <c r="AG266" s="279"/>
      <c r="AH266" s="279"/>
      <c r="AI266" s="254"/>
    </row>
    <row r="267" spans="1:35" ht="33.75" x14ac:dyDescent="0.25">
      <c r="A267" s="321">
        <v>24</v>
      </c>
      <c r="B267" s="211" t="s">
        <v>4993</v>
      </c>
      <c r="C267" s="211">
        <v>1990</v>
      </c>
      <c r="D267" s="211"/>
      <c r="E267" s="211">
        <v>186</v>
      </c>
      <c r="F267" s="212" t="s">
        <v>2902</v>
      </c>
      <c r="G267" s="257"/>
      <c r="H267" s="211"/>
      <c r="I267" s="211"/>
      <c r="J267" s="211"/>
      <c r="K267" s="211"/>
      <c r="L267" s="211"/>
      <c r="M267" s="212"/>
      <c r="N267" s="257" t="s">
        <v>4117</v>
      </c>
      <c r="O267" s="211" t="s">
        <v>2895</v>
      </c>
      <c r="P267" s="212">
        <v>250</v>
      </c>
      <c r="Q267" s="216"/>
      <c r="R267" s="211"/>
      <c r="S267" s="211"/>
      <c r="T267" s="211"/>
      <c r="U267" s="211"/>
      <c r="V267" s="211"/>
      <c r="W267" s="212"/>
      <c r="X267" s="216" t="s">
        <v>4994</v>
      </c>
      <c r="Y267" s="211">
        <v>1990</v>
      </c>
      <c r="Z267" s="211">
        <v>70</v>
      </c>
      <c r="AA267" s="258" t="s">
        <v>4995</v>
      </c>
      <c r="AB267" s="226"/>
      <c r="AC267" s="203">
        <v>1</v>
      </c>
      <c r="AD267" s="207">
        <f>P267</f>
        <v>250</v>
      </c>
      <c r="AE267" s="259">
        <f>E267</f>
        <v>186</v>
      </c>
      <c r="AF267" s="260"/>
      <c r="AG267" s="261">
        <f t="shared" si="30"/>
        <v>70</v>
      </c>
      <c r="AH267" s="261"/>
      <c r="AI267" s="262"/>
    </row>
    <row r="268" spans="1:35" ht="33.75" thickBot="1" x14ac:dyDescent="0.3">
      <c r="A268" s="323"/>
      <c r="B268" s="206"/>
      <c r="C268" s="206"/>
      <c r="D268" s="206"/>
      <c r="E268" s="206"/>
      <c r="F268" s="274"/>
      <c r="G268" s="275"/>
      <c r="H268" s="206"/>
      <c r="I268" s="206"/>
      <c r="J268" s="206"/>
      <c r="K268" s="206"/>
      <c r="L268" s="206"/>
      <c r="M268" s="274"/>
      <c r="N268" s="275"/>
      <c r="O268" s="206"/>
      <c r="P268" s="274">
        <v>250</v>
      </c>
      <c r="Q268" s="210"/>
      <c r="R268" s="206"/>
      <c r="S268" s="206"/>
      <c r="T268" s="206"/>
      <c r="U268" s="206"/>
      <c r="V268" s="206"/>
      <c r="W268" s="274"/>
      <c r="X268" s="210" t="s">
        <v>4996</v>
      </c>
      <c r="Y268" s="206">
        <v>1990</v>
      </c>
      <c r="Z268" s="206">
        <v>70</v>
      </c>
      <c r="AA268" s="268" t="s">
        <v>4995</v>
      </c>
      <c r="AB268" s="226"/>
      <c r="AC268" s="205"/>
      <c r="AD268" s="205">
        <f>P268</f>
        <v>250</v>
      </c>
      <c r="AE268" s="297"/>
      <c r="AF268" s="298"/>
      <c r="AG268" s="261">
        <f t="shared" si="30"/>
        <v>70</v>
      </c>
      <c r="AH268" s="276"/>
      <c r="AI268" s="277"/>
    </row>
    <row r="269" spans="1:35" ht="15.75" thickBot="1" x14ac:dyDescent="0.3">
      <c r="A269" s="605" t="s">
        <v>4997</v>
      </c>
      <c r="B269" s="606"/>
      <c r="C269" s="606"/>
      <c r="D269" s="606"/>
      <c r="E269" s="606"/>
      <c r="F269" s="606"/>
      <c r="G269" s="606"/>
      <c r="H269" s="606"/>
      <c r="I269" s="606"/>
      <c r="J269" s="606"/>
      <c r="K269" s="606"/>
      <c r="L269" s="606"/>
      <c r="M269" s="606"/>
      <c r="N269" s="606"/>
      <c r="O269" s="606"/>
      <c r="P269" s="606"/>
      <c r="Q269" s="606"/>
      <c r="R269" s="606"/>
      <c r="S269" s="606"/>
      <c r="T269" s="606"/>
      <c r="U269" s="606"/>
      <c r="V269" s="606"/>
      <c r="W269" s="606"/>
      <c r="X269" s="606"/>
      <c r="Y269" s="606"/>
      <c r="Z269" s="606"/>
      <c r="AA269" s="607"/>
      <c r="AB269" s="250"/>
      <c r="AC269" s="202"/>
      <c r="AD269" s="202"/>
      <c r="AE269" s="278"/>
      <c r="AF269" s="279"/>
      <c r="AG269" s="279"/>
      <c r="AH269" s="279"/>
      <c r="AI269" s="254"/>
    </row>
    <row r="270" spans="1:35" ht="33.75" x14ac:dyDescent="0.25">
      <c r="A270" s="321">
        <v>25</v>
      </c>
      <c r="B270" s="211" t="s">
        <v>4998</v>
      </c>
      <c r="C270" s="211">
        <v>1990</v>
      </c>
      <c r="D270" s="211"/>
      <c r="E270" s="211">
        <v>157</v>
      </c>
      <c r="F270" s="212" t="s">
        <v>2902</v>
      </c>
      <c r="G270" s="257"/>
      <c r="H270" s="211"/>
      <c r="I270" s="211"/>
      <c r="J270" s="211"/>
      <c r="K270" s="211"/>
      <c r="L270" s="211"/>
      <c r="M270" s="212"/>
      <c r="N270" s="257" t="s">
        <v>2118</v>
      </c>
      <c r="O270" s="211" t="s">
        <v>2895</v>
      </c>
      <c r="P270" s="212">
        <v>250</v>
      </c>
      <c r="Q270" s="216"/>
      <c r="R270" s="211"/>
      <c r="S270" s="209"/>
      <c r="T270" s="211"/>
      <c r="U270" s="211"/>
      <c r="V270" s="211"/>
      <c r="W270" s="212"/>
      <c r="X270" s="216" t="s">
        <v>4999</v>
      </c>
      <c r="Y270" s="211">
        <v>1972</v>
      </c>
      <c r="Z270" s="211">
        <v>50</v>
      </c>
      <c r="AA270" s="258" t="s">
        <v>1028</v>
      </c>
      <c r="AB270" s="226"/>
      <c r="AC270" s="203">
        <v>1</v>
      </c>
      <c r="AD270" s="203">
        <f>P270</f>
        <v>250</v>
      </c>
      <c r="AE270" s="259">
        <f>E270</f>
        <v>157</v>
      </c>
      <c r="AF270" s="260"/>
      <c r="AG270" s="261">
        <f t="shared" si="30"/>
        <v>50</v>
      </c>
      <c r="AH270" s="261"/>
      <c r="AI270" s="262"/>
    </row>
    <row r="271" spans="1:35" ht="33.75" x14ac:dyDescent="0.25">
      <c r="A271" s="331"/>
      <c r="B271" s="209"/>
      <c r="C271" s="209"/>
      <c r="D271" s="209"/>
      <c r="E271" s="209"/>
      <c r="F271" s="221"/>
      <c r="G271" s="265"/>
      <c r="H271" s="209"/>
      <c r="I271" s="209"/>
      <c r="J271" s="209"/>
      <c r="K271" s="209"/>
      <c r="L271" s="209"/>
      <c r="M271" s="221"/>
      <c r="N271" s="265"/>
      <c r="O271" s="209"/>
      <c r="P271" s="221"/>
      <c r="Q271" s="208"/>
      <c r="R271" s="209"/>
      <c r="S271" s="206"/>
      <c r="T271" s="209"/>
      <c r="U271" s="209"/>
      <c r="V271" s="209"/>
      <c r="W271" s="221"/>
      <c r="X271" s="208" t="s">
        <v>5000</v>
      </c>
      <c r="Y271" s="209">
        <v>1972</v>
      </c>
      <c r="Z271" s="209">
        <v>50</v>
      </c>
      <c r="AA271" s="221" t="s">
        <v>273</v>
      </c>
      <c r="AB271" s="226"/>
      <c r="AC271" s="204"/>
      <c r="AD271" s="204"/>
      <c r="AE271" s="294"/>
      <c r="AF271" s="295"/>
      <c r="AG271" s="261">
        <f t="shared" si="30"/>
        <v>50</v>
      </c>
      <c r="AH271" s="269"/>
      <c r="AI271" s="23"/>
    </row>
    <row r="272" spans="1:35" ht="56.25" x14ac:dyDescent="0.25">
      <c r="A272" s="332"/>
      <c r="B272" s="206"/>
      <c r="C272" s="206"/>
      <c r="D272" s="206"/>
      <c r="E272" s="206"/>
      <c r="F272" s="268"/>
      <c r="G272" s="275"/>
      <c r="H272" s="206"/>
      <c r="I272" s="206"/>
      <c r="J272" s="206"/>
      <c r="K272" s="206"/>
      <c r="L272" s="206"/>
      <c r="M272" s="268"/>
      <c r="N272" s="275"/>
      <c r="O272" s="206"/>
      <c r="P272" s="268"/>
      <c r="Q272" s="210"/>
      <c r="R272" s="206"/>
      <c r="S272" s="206"/>
      <c r="T272" s="206"/>
      <c r="U272" s="206"/>
      <c r="V272" s="206"/>
      <c r="W272" s="268"/>
      <c r="X272" s="208" t="s">
        <v>5001</v>
      </c>
      <c r="Y272" s="209">
        <v>2014</v>
      </c>
      <c r="Z272" s="209">
        <v>112</v>
      </c>
      <c r="AA272" s="328" t="s">
        <v>493</v>
      </c>
      <c r="AB272" s="226"/>
      <c r="AC272" s="204"/>
      <c r="AD272" s="204"/>
      <c r="AE272" s="294"/>
      <c r="AF272" s="295"/>
      <c r="AG272" s="261">
        <f t="shared" si="30"/>
        <v>112</v>
      </c>
      <c r="AH272" s="269"/>
      <c r="AI272" s="23"/>
    </row>
    <row r="273" spans="1:35" ht="57" thickBot="1" x14ac:dyDescent="0.3">
      <c r="A273" s="332"/>
      <c r="B273" s="206"/>
      <c r="C273" s="206"/>
      <c r="D273" s="206"/>
      <c r="E273" s="206"/>
      <c r="F273" s="274"/>
      <c r="G273" s="275"/>
      <c r="H273" s="206"/>
      <c r="I273" s="206"/>
      <c r="J273" s="206"/>
      <c r="K273" s="206"/>
      <c r="L273" s="206"/>
      <c r="M273" s="274"/>
      <c r="N273" s="275"/>
      <c r="O273" s="206"/>
      <c r="P273" s="274"/>
      <c r="Q273" s="210"/>
      <c r="R273" s="206"/>
      <c r="S273" s="206"/>
      <c r="T273" s="206"/>
      <c r="U273" s="206"/>
      <c r="V273" s="206"/>
      <c r="W273" s="274"/>
      <c r="X273" s="303" t="s">
        <v>5002</v>
      </c>
      <c r="Y273" s="218">
        <v>2014</v>
      </c>
      <c r="Z273" s="218">
        <v>68</v>
      </c>
      <c r="AA273" s="344" t="s">
        <v>493</v>
      </c>
      <c r="AB273" s="333"/>
      <c r="AC273" s="205"/>
      <c r="AD273" s="205"/>
      <c r="AE273" s="297"/>
      <c r="AF273" s="298"/>
      <c r="AG273" s="261">
        <f t="shared" si="30"/>
        <v>68</v>
      </c>
      <c r="AH273" s="276"/>
      <c r="AI273" s="277"/>
    </row>
    <row r="274" spans="1:35" ht="33.75" x14ac:dyDescent="0.25">
      <c r="A274" s="331"/>
      <c r="B274" s="209" t="s">
        <v>5003</v>
      </c>
      <c r="C274" s="209"/>
      <c r="D274" s="209"/>
      <c r="E274" s="209"/>
      <c r="F274" s="221"/>
      <c r="G274" s="265">
        <v>2017</v>
      </c>
      <c r="H274" s="209"/>
      <c r="I274" s="209">
        <v>230</v>
      </c>
      <c r="J274" s="209" t="s">
        <v>1225</v>
      </c>
      <c r="K274" s="209">
        <v>1</v>
      </c>
      <c r="L274" s="209">
        <v>6</v>
      </c>
      <c r="M274" s="221">
        <v>7</v>
      </c>
      <c r="N274" s="265" t="s">
        <v>4412</v>
      </c>
      <c r="O274" s="209" t="s">
        <v>2843</v>
      </c>
      <c r="P274" s="221">
        <v>100</v>
      </c>
      <c r="Q274" s="208" t="s">
        <v>5004</v>
      </c>
      <c r="R274" s="209">
        <v>2017</v>
      </c>
      <c r="S274" s="206">
        <v>120</v>
      </c>
      <c r="T274" s="267" t="s">
        <v>1382</v>
      </c>
      <c r="U274" s="209"/>
      <c r="V274" s="209">
        <v>4</v>
      </c>
      <c r="W274" s="221">
        <v>4</v>
      </c>
      <c r="X274" s="208" t="s">
        <v>5005</v>
      </c>
      <c r="Y274" s="209">
        <v>2017</v>
      </c>
      <c r="Z274" s="209">
        <v>35</v>
      </c>
      <c r="AA274" s="221" t="s">
        <v>633</v>
      </c>
      <c r="AB274" s="226"/>
      <c r="AC274" s="204">
        <v>1</v>
      </c>
      <c r="AD274" s="204"/>
      <c r="AE274" s="294"/>
      <c r="AF274" s="295">
        <f>I273</f>
        <v>0</v>
      </c>
      <c r="AG274" s="261">
        <f t="shared" si="30"/>
        <v>35</v>
      </c>
      <c r="AH274" s="269">
        <f>S274</f>
        <v>120</v>
      </c>
      <c r="AI274" s="23"/>
    </row>
    <row r="275" spans="1:35" ht="22.5" x14ac:dyDescent="0.25">
      <c r="A275" s="331"/>
      <c r="B275" s="209"/>
      <c r="C275" s="209"/>
      <c r="D275" s="209"/>
      <c r="E275" s="209"/>
      <c r="F275" s="221"/>
      <c r="G275" s="265"/>
      <c r="H275" s="209"/>
      <c r="I275" s="209"/>
      <c r="J275" s="209"/>
      <c r="K275" s="209"/>
      <c r="L275" s="209"/>
      <c r="M275" s="221"/>
      <c r="N275" s="265"/>
      <c r="O275" s="209"/>
      <c r="P275" s="221"/>
      <c r="Q275" s="208" t="s">
        <v>5006</v>
      </c>
      <c r="R275" s="209">
        <v>2017</v>
      </c>
      <c r="S275" s="206">
        <v>355</v>
      </c>
      <c r="T275" s="267" t="s">
        <v>1382</v>
      </c>
      <c r="U275" s="209"/>
      <c r="V275" s="209">
        <v>7</v>
      </c>
      <c r="W275" s="221">
        <v>7</v>
      </c>
      <c r="X275" s="208"/>
      <c r="Y275" s="209"/>
      <c r="Z275" s="209"/>
      <c r="AA275" s="221"/>
      <c r="AB275" s="226"/>
      <c r="AC275" s="204"/>
      <c r="AD275" s="204"/>
      <c r="AE275" s="294"/>
      <c r="AF275" s="295">
        <f>I274</f>
        <v>230</v>
      </c>
      <c r="AG275" s="261">
        <f t="shared" si="30"/>
        <v>0</v>
      </c>
      <c r="AH275" s="269">
        <f>S275</f>
        <v>355</v>
      </c>
      <c r="AI275" s="23"/>
    </row>
    <row r="276" spans="1:35" ht="34.5" thickBot="1" x14ac:dyDescent="0.3">
      <c r="A276" s="332"/>
      <c r="B276" s="206"/>
      <c r="C276" s="206"/>
      <c r="D276" s="206"/>
      <c r="E276" s="206"/>
      <c r="F276" s="268"/>
      <c r="G276" s="275"/>
      <c r="H276" s="206"/>
      <c r="I276" s="206"/>
      <c r="J276" s="206"/>
      <c r="K276" s="206"/>
      <c r="L276" s="206"/>
      <c r="M276" s="268"/>
      <c r="N276" s="275"/>
      <c r="O276" s="206"/>
      <c r="P276" s="268"/>
      <c r="Q276" s="210" t="s">
        <v>5007</v>
      </c>
      <c r="R276" s="206">
        <v>2017</v>
      </c>
      <c r="S276" s="206">
        <v>120</v>
      </c>
      <c r="T276" s="267" t="s">
        <v>1382</v>
      </c>
      <c r="U276" s="206"/>
      <c r="V276" s="206">
        <v>3</v>
      </c>
      <c r="W276" s="268">
        <v>3</v>
      </c>
      <c r="X276" s="208"/>
      <c r="Y276" s="209"/>
      <c r="Z276" s="209"/>
      <c r="AA276" s="328"/>
      <c r="AB276" s="226"/>
      <c r="AC276" s="204"/>
      <c r="AD276" s="204"/>
      <c r="AE276" s="294"/>
      <c r="AF276" s="295">
        <f>I275</f>
        <v>0</v>
      </c>
      <c r="AG276" s="261">
        <f t="shared" si="30"/>
        <v>0</v>
      </c>
      <c r="AH276" s="269">
        <f>S276</f>
        <v>120</v>
      </c>
      <c r="AI276" s="23"/>
    </row>
    <row r="277" spans="1:35" ht="15.75" thickBot="1" x14ac:dyDescent="0.3">
      <c r="A277" s="605" t="s">
        <v>5008</v>
      </c>
      <c r="B277" s="606"/>
      <c r="C277" s="606"/>
      <c r="D277" s="606"/>
      <c r="E277" s="606"/>
      <c r="F277" s="606"/>
      <c r="G277" s="606"/>
      <c r="H277" s="606"/>
      <c r="I277" s="606"/>
      <c r="J277" s="606"/>
      <c r="K277" s="606"/>
      <c r="L277" s="606"/>
      <c r="M277" s="606"/>
      <c r="N277" s="606"/>
      <c r="O277" s="606"/>
      <c r="P277" s="606"/>
      <c r="Q277" s="606"/>
      <c r="R277" s="606"/>
      <c r="S277" s="606"/>
      <c r="T277" s="606"/>
      <c r="U277" s="606"/>
      <c r="V277" s="606"/>
      <c r="W277" s="606"/>
      <c r="X277" s="606"/>
      <c r="Y277" s="606"/>
      <c r="Z277" s="606"/>
      <c r="AA277" s="607"/>
      <c r="AB277" s="250"/>
      <c r="AC277" s="202"/>
      <c r="AD277" s="202"/>
      <c r="AE277" s="278"/>
      <c r="AF277" s="279"/>
      <c r="AG277" s="279"/>
      <c r="AH277" s="279"/>
      <c r="AI277" s="254"/>
    </row>
    <row r="278" spans="1:35" ht="45" x14ac:dyDescent="0.25">
      <c r="A278" s="321">
        <v>26</v>
      </c>
      <c r="B278" s="211" t="s">
        <v>5009</v>
      </c>
      <c r="C278" s="211"/>
      <c r="D278" s="211"/>
      <c r="E278" s="211"/>
      <c r="F278" s="212"/>
      <c r="G278" s="257">
        <v>1978</v>
      </c>
      <c r="H278" s="211" t="s">
        <v>4815</v>
      </c>
      <c r="I278" s="211">
        <v>300</v>
      </c>
      <c r="J278" s="211" t="s">
        <v>2977</v>
      </c>
      <c r="K278" s="211">
        <v>6</v>
      </c>
      <c r="L278" s="211" t="s">
        <v>4502</v>
      </c>
      <c r="M278" s="212">
        <v>6</v>
      </c>
      <c r="N278" s="257"/>
      <c r="O278" s="211"/>
      <c r="P278" s="212"/>
      <c r="Q278" s="216"/>
      <c r="R278" s="211"/>
      <c r="S278" s="209"/>
      <c r="T278" s="211"/>
      <c r="U278" s="211"/>
      <c r="V278" s="211"/>
      <c r="W278" s="212"/>
      <c r="X278" s="216"/>
      <c r="Y278" s="211"/>
      <c r="Z278" s="211"/>
      <c r="AA278" s="258"/>
      <c r="AB278" s="226"/>
      <c r="AC278" s="203"/>
      <c r="AD278" s="203"/>
      <c r="AE278" s="259"/>
      <c r="AF278" s="260">
        <f>I278</f>
        <v>300</v>
      </c>
      <c r="AG278" s="261"/>
      <c r="AH278" s="261"/>
      <c r="AI278" s="262"/>
    </row>
    <row r="279" spans="1:35" ht="45" x14ac:dyDescent="0.25">
      <c r="A279" s="322"/>
      <c r="B279" s="209" t="s">
        <v>5010</v>
      </c>
      <c r="C279" s="209">
        <v>1988</v>
      </c>
      <c r="D279" s="209"/>
      <c r="E279" s="209">
        <v>45</v>
      </c>
      <c r="F279" s="221" t="s">
        <v>3090</v>
      </c>
      <c r="G279" s="265"/>
      <c r="H279" s="209"/>
      <c r="I279" s="209"/>
      <c r="J279" s="209"/>
      <c r="K279" s="209"/>
      <c r="L279" s="209"/>
      <c r="M279" s="221"/>
      <c r="N279" s="265" t="s">
        <v>4076</v>
      </c>
      <c r="O279" s="209" t="s">
        <v>2895</v>
      </c>
      <c r="P279" s="221">
        <v>250</v>
      </c>
      <c r="Q279" s="208"/>
      <c r="R279" s="209"/>
      <c r="S279" s="209"/>
      <c r="T279" s="209"/>
      <c r="U279" s="209"/>
      <c r="V279" s="209"/>
      <c r="W279" s="221"/>
      <c r="X279" s="208"/>
      <c r="Y279" s="209"/>
      <c r="Z279" s="209"/>
      <c r="AA279" s="221"/>
      <c r="AB279" s="226"/>
      <c r="AC279" s="204">
        <v>1</v>
      </c>
      <c r="AD279" s="204">
        <f t="shared" ref="AD279:AD280" si="33">P279</f>
        <v>250</v>
      </c>
      <c r="AE279" s="294">
        <f t="shared" ref="AE279:AE285" si="34">E279</f>
        <v>45</v>
      </c>
      <c r="AF279" s="295"/>
      <c r="AG279" s="261"/>
      <c r="AH279" s="269"/>
      <c r="AI279" s="23"/>
    </row>
    <row r="280" spans="1:35" ht="45" x14ac:dyDescent="0.25">
      <c r="A280" s="322"/>
      <c r="B280" s="209" t="s">
        <v>5011</v>
      </c>
      <c r="C280" s="209">
        <v>1988</v>
      </c>
      <c r="D280" s="209"/>
      <c r="E280" s="209">
        <v>45</v>
      </c>
      <c r="F280" s="221" t="s">
        <v>3646</v>
      </c>
      <c r="G280" s="265"/>
      <c r="H280" s="209"/>
      <c r="I280" s="209"/>
      <c r="J280" s="209"/>
      <c r="K280" s="209"/>
      <c r="L280" s="209"/>
      <c r="M280" s="221"/>
      <c r="N280" s="265"/>
      <c r="O280" s="209"/>
      <c r="P280" s="221"/>
      <c r="Q280" s="208"/>
      <c r="R280" s="209"/>
      <c r="S280" s="209"/>
      <c r="T280" s="209"/>
      <c r="U280" s="209"/>
      <c r="V280" s="209"/>
      <c r="W280" s="221"/>
      <c r="X280" s="208"/>
      <c r="Y280" s="209"/>
      <c r="Z280" s="209"/>
      <c r="AA280" s="221"/>
      <c r="AB280" s="226"/>
      <c r="AC280" s="204"/>
      <c r="AD280" s="204">
        <f t="shared" si="33"/>
        <v>0</v>
      </c>
      <c r="AE280" s="294">
        <f t="shared" si="34"/>
        <v>45</v>
      </c>
      <c r="AF280" s="295"/>
      <c r="AG280" s="261"/>
      <c r="AH280" s="269"/>
      <c r="AI280" s="23"/>
    </row>
    <row r="281" spans="1:35" ht="56.25" x14ac:dyDescent="0.25">
      <c r="A281" s="322"/>
      <c r="B281" s="209" t="s">
        <v>5012</v>
      </c>
      <c r="C281" s="209"/>
      <c r="D281" s="209"/>
      <c r="E281" s="209"/>
      <c r="F281" s="221"/>
      <c r="G281" s="265">
        <v>1978</v>
      </c>
      <c r="H281" s="209" t="s">
        <v>4815</v>
      </c>
      <c r="I281" s="209">
        <v>792</v>
      </c>
      <c r="J281" s="209" t="s">
        <v>27</v>
      </c>
      <c r="K281" s="209">
        <v>11</v>
      </c>
      <c r="L281" s="209" t="s">
        <v>4502</v>
      </c>
      <c r="M281" s="221">
        <v>11</v>
      </c>
      <c r="N281" s="265"/>
      <c r="O281" s="209"/>
      <c r="P281" s="221"/>
      <c r="Q281" s="208"/>
      <c r="R281" s="209"/>
      <c r="S281" s="209"/>
      <c r="T281" s="209"/>
      <c r="U281" s="209"/>
      <c r="V281" s="209"/>
      <c r="W281" s="221"/>
      <c r="X281" s="208"/>
      <c r="Y281" s="209"/>
      <c r="Z281" s="209"/>
      <c r="AA281" s="221"/>
      <c r="AB281" s="226"/>
      <c r="AC281" s="204"/>
      <c r="AD281" s="204"/>
      <c r="AE281" s="294"/>
      <c r="AF281" s="295">
        <f t="shared" ref="AF281:AF284" si="35">I281</f>
        <v>792</v>
      </c>
      <c r="AG281" s="261"/>
      <c r="AH281" s="269"/>
      <c r="AI281" s="23"/>
    </row>
    <row r="282" spans="1:35" ht="45" x14ac:dyDescent="0.25">
      <c r="A282" s="322"/>
      <c r="B282" s="209" t="s">
        <v>5013</v>
      </c>
      <c r="C282" s="209">
        <v>1976</v>
      </c>
      <c r="D282" s="209"/>
      <c r="E282" s="209">
        <v>137</v>
      </c>
      <c r="F282" s="221" t="s">
        <v>2974</v>
      </c>
      <c r="G282" s="265"/>
      <c r="H282" s="209"/>
      <c r="I282" s="209"/>
      <c r="J282" s="209"/>
      <c r="K282" s="209"/>
      <c r="L282" s="209"/>
      <c r="M282" s="221"/>
      <c r="N282" s="265"/>
      <c r="O282" s="209"/>
      <c r="P282" s="221"/>
      <c r="Q282" s="208"/>
      <c r="R282" s="209"/>
      <c r="S282" s="209"/>
      <c r="T282" s="209"/>
      <c r="U282" s="209"/>
      <c r="V282" s="209"/>
      <c r="W282" s="221"/>
      <c r="X282" s="208"/>
      <c r="Y282" s="209"/>
      <c r="Z282" s="209"/>
      <c r="AA282" s="221"/>
      <c r="AB282" s="226"/>
      <c r="AC282" s="204"/>
      <c r="AD282" s="204"/>
      <c r="AE282" s="294">
        <f t="shared" si="34"/>
        <v>137</v>
      </c>
      <c r="AF282" s="295"/>
      <c r="AG282" s="261"/>
      <c r="AH282" s="269"/>
      <c r="AI282" s="23"/>
    </row>
    <row r="283" spans="1:35" ht="56.25" x14ac:dyDescent="0.25">
      <c r="A283" s="322"/>
      <c r="B283" s="209" t="s">
        <v>5014</v>
      </c>
      <c r="C283" s="209"/>
      <c r="D283" s="209"/>
      <c r="E283" s="209"/>
      <c r="F283" s="221"/>
      <c r="G283" s="265">
        <v>1978</v>
      </c>
      <c r="H283" s="209"/>
      <c r="I283" s="209">
        <v>146</v>
      </c>
      <c r="J283" s="209" t="s">
        <v>243</v>
      </c>
      <c r="K283" s="209">
        <v>3</v>
      </c>
      <c r="L283" s="209" t="s">
        <v>4502</v>
      </c>
      <c r="M283" s="221">
        <v>3</v>
      </c>
      <c r="N283" s="265"/>
      <c r="O283" s="209"/>
      <c r="P283" s="221"/>
      <c r="Q283" s="208"/>
      <c r="R283" s="209"/>
      <c r="S283" s="209"/>
      <c r="T283" s="209"/>
      <c r="U283" s="209"/>
      <c r="V283" s="209"/>
      <c r="W283" s="221"/>
      <c r="X283" s="208"/>
      <c r="Y283" s="209"/>
      <c r="Z283" s="209"/>
      <c r="AA283" s="221"/>
      <c r="AB283" s="226"/>
      <c r="AC283" s="204"/>
      <c r="AD283" s="204"/>
      <c r="AE283" s="294"/>
      <c r="AF283" s="295">
        <f t="shared" si="35"/>
        <v>146</v>
      </c>
      <c r="AG283" s="261"/>
      <c r="AH283" s="269"/>
      <c r="AI283" s="23"/>
    </row>
    <row r="284" spans="1:35" ht="33.75" x14ac:dyDescent="0.25">
      <c r="A284" s="322"/>
      <c r="B284" s="209" t="s">
        <v>5015</v>
      </c>
      <c r="C284" s="209"/>
      <c r="D284" s="209"/>
      <c r="E284" s="209"/>
      <c r="F284" s="221"/>
      <c r="G284" s="265">
        <v>1978</v>
      </c>
      <c r="H284" s="209" t="s">
        <v>4815</v>
      </c>
      <c r="I284" s="209">
        <v>290</v>
      </c>
      <c r="J284" s="209" t="s">
        <v>236</v>
      </c>
      <c r="K284" s="209">
        <v>6</v>
      </c>
      <c r="L284" s="209" t="s">
        <v>4502</v>
      </c>
      <c r="M284" s="221">
        <v>6</v>
      </c>
      <c r="N284" s="265"/>
      <c r="O284" s="209"/>
      <c r="P284" s="221"/>
      <c r="Q284" s="208"/>
      <c r="R284" s="209"/>
      <c r="S284" s="206"/>
      <c r="T284" s="209"/>
      <c r="U284" s="209"/>
      <c r="V284" s="209"/>
      <c r="W284" s="221"/>
      <c r="X284" s="208"/>
      <c r="Y284" s="209"/>
      <c r="Z284" s="209"/>
      <c r="AA284" s="221"/>
      <c r="AB284" s="226"/>
      <c r="AC284" s="204"/>
      <c r="AD284" s="204"/>
      <c r="AE284" s="294"/>
      <c r="AF284" s="295">
        <f t="shared" si="35"/>
        <v>290</v>
      </c>
      <c r="AG284" s="261"/>
      <c r="AH284" s="269"/>
      <c r="AI284" s="23"/>
    </row>
    <row r="285" spans="1:35" ht="45.75" thickBot="1" x14ac:dyDescent="0.3">
      <c r="A285" s="323"/>
      <c r="B285" s="206" t="s">
        <v>5016</v>
      </c>
      <c r="C285" s="206">
        <v>1986</v>
      </c>
      <c r="D285" s="206"/>
      <c r="E285" s="206">
        <v>30</v>
      </c>
      <c r="F285" s="274" t="s">
        <v>5017</v>
      </c>
      <c r="G285" s="275"/>
      <c r="H285" s="206"/>
      <c r="I285" s="206"/>
      <c r="J285" s="206"/>
      <c r="K285" s="206"/>
      <c r="L285" s="206"/>
      <c r="M285" s="274"/>
      <c r="N285" s="275"/>
      <c r="O285" s="206"/>
      <c r="P285" s="274"/>
      <c r="Q285" s="210"/>
      <c r="R285" s="206"/>
      <c r="S285" s="206"/>
      <c r="T285" s="206"/>
      <c r="U285" s="206"/>
      <c r="V285" s="206"/>
      <c r="W285" s="274"/>
      <c r="X285" s="210"/>
      <c r="Y285" s="206"/>
      <c r="Z285" s="206"/>
      <c r="AA285" s="268"/>
      <c r="AB285" s="226"/>
      <c r="AC285" s="205"/>
      <c r="AD285" s="205"/>
      <c r="AE285" s="297">
        <f t="shared" si="34"/>
        <v>30</v>
      </c>
      <c r="AF285" s="298"/>
      <c r="AG285" s="261"/>
      <c r="AH285" s="276"/>
      <c r="AI285" s="277"/>
    </row>
    <row r="286" spans="1:35" ht="15.75" thickBot="1" x14ac:dyDescent="0.3">
      <c r="A286" s="605" t="s">
        <v>5018</v>
      </c>
      <c r="B286" s="606"/>
      <c r="C286" s="606"/>
      <c r="D286" s="606"/>
      <c r="E286" s="606"/>
      <c r="F286" s="606"/>
      <c r="G286" s="606"/>
      <c r="H286" s="606"/>
      <c r="I286" s="606"/>
      <c r="J286" s="606"/>
      <c r="K286" s="606"/>
      <c r="L286" s="606"/>
      <c r="M286" s="606"/>
      <c r="N286" s="606"/>
      <c r="O286" s="606"/>
      <c r="P286" s="606"/>
      <c r="Q286" s="606"/>
      <c r="R286" s="606"/>
      <c r="S286" s="606"/>
      <c r="T286" s="606"/>
      <c r="U286" s="606"/>
      <c r="V286" s="606"/>
      <c r="W286" s="606"/>
      <c r="X286" s="606"/>
      <c r="Y286" s="606"/>
      <c r="Z286" s="606"/>
      <c r="AA286" s="607"/>
      <c r="AB286" s="250"/>
      <c r="AC286" s="202"/>
      <c r="AD286" s="202"/>
      <c r="AE286" s="278"/>
      <c r="AF286" s="279"/>
      <c r="AG286" s="279"/>
      <c r="AH286" s="279"/>
      <c r="AI286" s="254"/>
    </row>
    <row r="287" spans="1:35" ht="45" x14ac:dyDescent="0.25">
      <c r="A287" s="321">
        <v>27</v>
      </c>
      <c r="B287" s="211" t="s">
        <v>5019</v>
      </c>
      <c r="C287" s="211"/>
      <c r="D287" s="211"/>
      <c r="E287" s="211"/>
      <c r="F287" s="212"/>
      <c r="G287" s="257">
        <v>2004</v>
      </c>
      <c r="H287" s="211" t="s">
        <v>4529</v>
      </c>
      <c r="I287" s="211" t="s">
        <v>5020</v>
      </c>
      <c r="J287" s="211" t="s">
        <v>5021</v>
      </c>
      <c r="K287" s="211">
        <v>21</v>
      </c>
      <c r="L287" s="211" t="s">
        <v>4502</v>
      </c>
      <c r="M287" s="212">
        <v>21</v>
      </c>
      <c r="N287" s="257" t="s">
        <v>3331</v>
      </c>
      <c r="O287" s="211" t="s">
        <v>2837</v>
      </c>
      <c r="P287" s="212">
        <v>250</v>
      </c>
      <c r="Q287" s="216" t="s">
        <v>5022</v>
      </c>
      <c r="R287" s="211">
        <v>2015</v>
      </c>
      <c r="S287" s="211">
        <v>263</v>
      </c>
      <c r="T287" s="211" t="s">
        <v>5023</v>
      </c>
      <c r="U287" s="211">
        <v>7</v>
      </c>
      <c r="V287" s="211">
        <v>3</v>
      </c>
      <c r="W287" s="212">
        <v>10</v>
      </c>
      <c r="X287" s="216" t="s">
        <v>4740</v>
      </c>
      <c r="Y287" s="211">
        <v>2015</v>
      </c>
      <c r="Z287" s="211">
        <v>30</v>
      </c>
      <c r="AA287" s="258" t="s">
        <v>633</v>
      </c>
      <c r="AB287" s="226"/>
      <c r="AC287" s="203">
        <v>1</v>
      </c>
      <c r="AD287" s="203">
        <f>P287</f>
        <v>250</v>
      </c>
      <c r="AE287" s="259"/>
      <c r="AF287" s="260">
        <v>585</v>
      </c>
      <c r="AG287" s="261"/>
      <c r="AH287" s="261">
        <f>S287</f>
        <v>263</v>
      </c>
      <c r="AI287" s="262"/>
    </row>
    <row r="288" spans="1:35" ht="45" x14ac:dyDescent="0.25">
      <c r="A288" s="322"/>
      <c r="B288" s="209" t="s">
        <v>5024</v>
      </c>
      <c r="C288" s="209">
        <v>2004</v>
      </c>
      <c r="D288" s="209"/>
      <c r="E288" s="209">
        <v>20</v>
      </c>
      <c r="F288" s="221" t="s">
        <v>1652</v>
      </c>
      <c r="G288" s="265"/>
      <c r="H288" s="209"/>
      <c r="I288" s="209"/>
      <c r="J288" s="209"/>
      <c r="K288" s="209"/>
      <c r="L288" s="209"/>
      <c r="M288" s="221"/>
      <c r="N288" s="265"/>
      <c r="O288" s="209"/>
      <c r="P288" s="221"/>
      <c r="Q288" s="208" t="s">
        <v>5025</v>
      </c>
      <c r="R288" s="209">
        <v>2011</v>
      </c>
      <c r="S288" s="209">
        <v>337</v>
      </c>
      <c r="T288" s="209" t="s">
        <v>5026</v>
      </c>
      <c r="U288" s="209">
        <v>9</v>
      </c>
      <c r="V288" s="209">
        <v>3</v>
      </c>
      <c r="W288" s="221">
        <v>16</v>
      </c>
      <c r="X288" s="208" t="s">
        <v>4745</v>
      </c>
      <c r="Y288" s="209">
        <v>2009</v>
      </c>
      <c r="Z288" s="209">
        <v>30</v>
      </c>
      <c r="AA288" s="221" t="s">
        <v>4962</v>
      </c>
      <c r="AB288" s="226"/>
      <c r="AC288" s="204"/>
      <c r="AD288" s="204"/>
      <c r="AE288" s="294">
        <f t="shared" ref="AE288:AE292" si="36">E288</f>
        <v>20</v>
      </c>
      <c r="AF288" s="295"/>
      <c r="AG288" s="261"/>
      <c r="AH288" s="261">
        <f t="shared" ref="AH288:AH290" si="37">S288</f>
        <v>337</v>
      </c>
      <c r="AI288" s="23"/>
    </row>
    <row r="289" spans="1:35" ht="90" x14ac:dyDescent="0.25">
      <c r="A289" s="322"/>
      <c r="B289" s="209"/>
      <c r="C289" s="209"/>
      <c r="D289" s="209"/>
      <c r="E289" s="209"/>
      <c r="F289" s="221"/>
      <c r="G289" s="265"/>
      <c r="H289" s="209"/>
      <c r="I289" s="209"/>
      <c r="J289" s="209"/>
      <c r="K289" s="209"/>
      <c r="L289" s="209"/>
      <c r="M289" s="221"/>
      <c r="N289" s="265"/>
      <c r="O289" s="209"/>
      <c r="P289" s="221"/>
      <c r="Q289" s="208" t="s">
        <v>5027</v>
      </c>
      <c r="R289" s="345">
        <v>1988</v>
      </c>
      <c r="S289" s="209">
        <v>864</v>
      </c>
      <c r="T289" s="209" t="s">
        <v>5028</v>
      </c>
      <c r="U289" s="209">
        <v>13</v>
      </c>
      <c r="V289" s="209">
        <v>11</v>
      </c>
      <c r="W289" s="221">
        <v>24</v>
      </c>
      <c r="X289" s="208"/>
      <c r="Y289" s="209"/>
      <c r="Z289" s="209"/>
      <c r="AA289" s="221"/>
      <c r="AB289" s="226"/>
      <c r="AC289" s="204"/>
      <c r="AD289" s="204"/>
      <c r="AE289" s="294"/>
      <c r="AF289" s="295"/>
      <c r="AG289" s="261"/>
      <c r="AH289" s="261">
        <f t="shared" si="37"/>
        <v>864</v>
      </c>
      <c r="AI289" s="23"/>
    </row>
    <row r="290" spans="1:35" ht="78.75" x14ac:dyDescent="0.25">
      <c r="A290" s="322"/>
      <c r="B290" s="209"/>
      <c r="C290" s="209"/>
      <c r="D290" s="209"/>
      <c r="E290" s="209"/>
      <c r="F290" s="221"/>
      <c r="G290" s="265"/>
      <c r="H290" s="209"/>
      <c r="I290" s="209"/>
      <c r="J290" s="209"/>
      <c r="K290" s="209"/>
      <c r="L290" s="209"/>
      <c r="M290" s="221"/>
      <c r="N290" s="265"/>
      <c r="O290" s="209"/>
      <c r="P290" s="221"/>
      <c r="Q290" s="208" t="s">
        <v>5029</v>
      </c>
      <c r="R290" s="345">
        <v>2016</v>
      </c>
      <c r="S290" s="209">
        <v>396</v>
      </c>
      <c r="T290" s="209" t="s">
        <v>5030</v>
      </c>
      <c r="U290" s="209">
        <v>7</v>
      </c>
      <c r="V290" s="209">
        <v>7</v>
      </c>
      <c r="W290" s="221">
        <v>14</v>
      </c>
      <c r="X290" s="208" t="s">
        <v>4503</v>
      </c>
      <c r="Y290" s="209">
        <v>2009</v>
      </c>
      <c r="Z290" s="209">
        <v>30</v>
      </c>
      <c r="AA290" s="221" t="s">
        <v>493</v>
      </c>
      <c r="AB290" s="226"/>
      <c r="AC290" s="204"/>
      <c r="AD290" s="204"/>
      <c r="AE290" s="294"/>
      <c r="AF290" s="295"/>
      <c r="AG290" s="261"/>
      <c r="AH290" s="261">
        <f t="shared" si="37"/>
        <v>396</v>
      </c>
      <c r="AI290" s="23"/>
    </row>
    <row r="291" spans="1:35" ht="22.5" x14ac:dyDescent="0.25">
      <c r="A291" s="322"/>
      <c r="B291" s="209"/>
      <c r="C291" s="209"/>
      <c r="D291" s="209"/>
      <c r="E291" s="209"/>
      <c r="F291" s="221"/>
      <c r="G291" s="265"/>
      <c r="H291" s="209"/>
      <c r="I291" s="209"/>
      <c r="J291" s="209"/>
      <c r="K291" s="209"/>
      <c r="L291" s="209"/>
      <c r="M291" s="221"/>
      <c r="N291" s="265"/>
      <c r="O291" s="209"/>
      <c r="P291" s="221"/>
      <c r="Q291" s="208" t="s">
        <v>4497</v>
      </c>
      <c r="R291" s="209"/>
      <c r="S291" s="209">
        <v>455</v>
      </c>
      <c r="T291" s="209" t="s">
        <v>5031</v>
      </c>
      <c r="U291" s="209"/>
      <c r="V291" s="209"/>
      <c r="W291" s="221"/>
      <c r="X291" s="208"/>
      <c r="Y291" s="209"/>
      <c r="Z291" s="209"/>
      <c r="AA291" s="221"/>
      <c r="AB291" s="226"/>
      <c r="AC291" s="204"/>
      <c r="AD291" s="204"/>
      <c r="AE291" s="294"/>
      <c r="AF291" s="295"/>
      <c r="AG291" s="261"/>
      <c r="AH291" s="269"/>
      <c r="AI291" s="23">
        <v>455</v>
      </c>
    </row>
    <row r="292" spans="1:35" ht="45" x14ac:dyDescent="0.25">
      <c r="A292" s="322"/>
      <c r="B292" s="209" t="s">
        <v>5032</v>
      </c>
      <c r="C292" s="209">
        <v>2004</v>
      </c>
      <c r="D292" s="209"/>
      <c r="E292" s="209">
        <v>45</v>
      </c>
      <c r="F292" s="221" t="s">
        <v>1652</v>
      </c>
      <c r="G292" s="265"/>
      <c r="H292" s="209"/>
      <c r="I292" s="209"/>
      <c r="J292" s="209"/>
      <c r="K292" s="209"/>
      <c r="L292" s="209"/>
      <c r="M292" s="221"/>
      <c r="N292" s="265" t="s">
        <v>4155</v>
      </c>
      <c r="O292" s="209" t="s">
        <v>2837</v>
      </c>
      <c r="P292" s="221">
        <v>250</v>
      </c>
      <c r="Q292" s="208" t="s">
        <v>5033</v>
      </c>
      <c r="R292" s="209">
        <v>2009</v>
      </c>
      <c r="S292" s="209">
        <v>423</v>
      </c>
      <c r="T292" s="267" t="s">
        <v>5034</v>
      </c>
      <c r="U292" s="209">
        <v>8</v>
      </c>
      <c r="V292" s="209" t="s">
        <v>4795</v>
      </c>
      <c r="W292" s="221">
        <v>17</v>
      </c>
      <c r="X292" s="208" t="s">
        <v>4751</v>
      </c>
      <c r="Y292" s="209">
        <v>2009</v>
      </c>
      <c r="Z292" s="209">
        <v>30</v>
      </c>
      <c r="AA292" s="221" t="s">
        <v>5035</v>
      </c>
      <c r="AB292" s="226"/>
      <c r="AC292" s="204">
        <v>1</v>
      </c>
      <c r="AD292" s="204">
        <f t="shared" ref="AD292" si="38">P292</f>
        <v>250</v>
      </c>
      <c r="AE292" s="294">
        <f t="shared" si="36"/>
        <v>45</v>
      </c>
      <c r="AF292" s="295"/>
      <c r="AG292" s="261"/>
      <c r="AH292" s="269">
        <f>S292</f>
        <v>423</v>
      </c>
      <c r="AI292" s="23"/>
    </row>
    <row r="293" spans="1:35" ht="45" x14ac:dyDescent="0.25">
      <c r="A293" s="322"/>
      <c r="B293" s="209"/>
      <c r="C293" s="209"/>
      <c r="D293" s="209"/>
      <c r="E293" s="209"/>
      <c r="F293" s="221"/>
      <c r="G293" s="265"/>
      <c r="H293" s="209"/>
      <c r="I293" s="209"/>
      <c r="J293" s="209"/>
      <c r="K293" s="209"/>
      <c r="L293" s="209"/>
      <c r="M293" s="221"/>
      <c r="N293" s="265"/>
      <c r="O293" s="209"/>
      <c r="P293" s="221"/>
      <c r="Q293" s="208" t="s">
        <v>5036</v>
      </c>
      <c r="R293" s="209">
        <v>2009</v>
      </c>
      <c r="S293" s="209">
        <v>565</v>
      </c>
      <c r="T293" s="267" t="s">
        <v>5037</v>
      </c>
      <c r="U293" s="209">
        <v>11</v>
      </c>
      <c r="V293" s="209" t="s">
        <v>4571</v>
      </c>
      <c r="W293" s="221">
        <v>21</v>
      </c>
      <c r="X293" s="208" t="s">
        <v>4740</v>
      </c>
      <c r="Y293" s="209">
        <v>1972</v>
      </c>
      <c r="Z293" s="209">
        <v>30</v>
      </c>
      <c r="AA293" s="221" t="s">
        <v>5035</v>
      </c>
      <c r="AB293" s="226"/>
      <c r="AC293" s="204"/>
      <c r="AD293" s="204"/>
      <c r="AE293" s="294"/>
      <c r="AF293" s="295"/>
      <c r="AG293" s="261"/>
      <c r="AH293" s="269">
        <f>S293</f>
        <v>565</v>
      </c>
      <c r="AI293" s="23"/>
    </row>
    <row r="294" spans="1:35" ht="33.75" x14ac:dyDescent="0.25">
      <c r="A294" s="628"/>
      <c r="B294" s="629"/>
      <c r="C294" s="296"/>
      <c r="D294" s="296"/>
      <c r="E294" s="296"/>
      <c r="F294" s="336"/>
      <c r="G294" s="337"/>
      <c r="H294" s="296"/>
      <c r="I294" s="296"/>
      <c r="J294" s="296"/>
      <c r="K294" s="296"/>
      <c r="L294" s="296"/>
      <c r="M294" s="336"/>
      <c r="N294" s="337"/>
      <c r="O294" s="296"/>
      <c r="P294" s="336"/>
      <c r="Q294" s="337" t="s">
        <v>5038</v>
      </c>
      <c r="R294" s="267">
        <v>2009</v>
      </c>
      <c r="S294" s="267">
        <v>228</v>
      </c>
      <c r="T294" s="296" t="s">
        <v>5039</v>
      </c>
      <c r="U294" s="267">
        <v>7</v>
      </c>
      <c r="V294" s="296" t="s">
        <v>4571</v>
      </c>
      <c r="W294" s="328">
        <v>7</v>
      </c>
      <c r="X294" s="337" t="s">
        <v>4503</v>
      </c>
      <c r="Y294" s="267">
        <v>1990</v>
      </c>
      <c r="Z294" s="267">
        <v>50</v>
      </c>
      <c r="AA294" s="336" t="s">
        <v>298</v>
      </c>
      <c r="AB294" s="226"/>
      <c r="AC294" s="204"/>
      <c r="AD294" s="204"/>
      <c r="AE294" s="294"/>
      <c r="AF294" s="295"/>
      <c r="AG294" s="261"/>
      <c r="AH294" s="269">
        <f>S294</f>
        <v>228</v>
      </c>
      <c r="AI294" s="23"/>
    </row>
    <row r="295" spans="1:35" ht="33.75" x14ac:dyDescent="0.25">
      <c r="A295" s="628"/>
      <c r="B295" s="629"/>
      <c r="C295" s="296"/>
      <c r="D295" s="296"/>
      <c r="E295" s="296"/>
      <c r="F295" s="336"/>
      <c r="G295" s="337"/>
      <c r="H295" s="296"/>
      <c r="I295" s="296"/>
      <c r="J295" s="296"/>
      <c r="K295" s="296"/>
      <c r="L295" s="296"/>
      <c r="M295" s="336"/>
      <c r="N295" s="337"/>
      <c r="O295" s="296"/>
      <c r="P295" s="336"/>
      <c r="Q295" s="208" t="s">
        <v>5040</v>
      </c>
      <c r="R295" s="209">
        <v>2009</v>
      </c>
      <c r="S295" s="209">
        <v>347</v>
      </c>
      <c r="T295" s="209" t="s">
        <v>5041</v>
      </c>
      <c r="U295" s="209">
        <v>10</v>
      </c>
      <c r="V295" s="209" t="s">
        <v>4571</v>
      </c>
      <c r="W295" s="221">
        <v>11</v>
      </c>
      <c r="X295" s="208" t="s">
        <v>4745</v>
      </c>
      <c r="Y295" s="267">
        <v>2009</v>
      </c>
      <c r="Z295" s="209">
        <v>30</v>
      </c>
      <c r="AA295" s="221" t="s">
        <v>5035</v>
      </c>
      <c r="AB295" s="226"/>
      <c r="AC295" s="204"/>
      <c r="AD295" s="204"/>
      <c r="AE295" s="294"/>
      <c r="AF295" s="295"/>
      <c r="AG295" s="261"/>
      <c r="AH295" s="269">
        <f>S295</f>
        <v>347</v>
      </c>
      <c r="AI295" s="23"/>
    </row>
    <row r="296" spans="1:35" ht="23.25" thickBot="1" x14ac:dyDescent="0.3">
      <c r="A296" s="323"/>
      <c r="B296" s="206"/>
      <c r="C296" s="206"/>
      <c r="D296" s="206"/>
      <c r="E296" s="206"/>
      <c r="F296" s="274"/>
      <c r="G296" s="275"/>
      <c r="H296" s="206"/>
      <c r="I296" s="206"/>
      <c r="J296" s="206"/>
      <c r="K296" s="206"/>
      <c r="L296" s="206"/>
      <c r="M296" s="274"/>
      <c r="N296" s="275"/>
      <c r="O296" s="206"/>
      <c r="P296" s="274"/>
      <c r="Q296" s="210" t="s">
        <v>4497</v>
      </c>
      <c r="R296" s="206"/>
      <c r="S296" s="206">
        <v>724</v>
      </c>
      <c r="T296" s="206" t="s">
        <v>5042</v>
      </c>
      <c r="U296" s="206"/>
      <c r="V296" s="206"/>
      <c r="W296" s="274"/>
      <c r="X296" s="210" t="s">
        <v>4497</v>
      </c>
      <c r="Y296" s="206"/>
      <c r="Z296" s="206">
        <v>20</v>
      </c>
      <c r="AA296" s="268" t="s">
        <v>5043</v>
      </c>
      <c r="AB296" s="226"/>
      <c r="AC296" s="205"/>
      <c r="AD296" s="205"/>
      <c r="AE296" s="297"/>
      <c r="AF296" s="298"/>
      <c r="AG296" s="261"/>
      <c r="AH296" s="276"/>
      <c r="AI296" s="277">
        <v>724</v>
      </c>
    </row>
    <row r="297" spans="1:35" ht="45.75" thickBot="1" x14ac:dyDescent="0.3">
      <c r="A297" s="323"/>
      <c r="B297" s="206" t="s">
        <v>5044</v>
      </c>
      <c r="C297" s="206"/>
      <c r="D297" s="206"/>
      <c r="E297" s="206"/>
      <c r="F297" s="274"/>
      <c r="G297" s="275">
        <v>2017</v>
      </c>
      <c r="H297" s="206" t="s">
        <v>4529</v>
      </c>
      <c r="I297" s="206">
        <v>450</v>
      </c>
      <c r="J297" s="206" t="s">
        <v>236</v>
      </c>
      <c r="K297" s="206">
        <v>13</v>
      </c>
      <c r="L297" s="206"/>
      <c r="M297" s="274">
        <v>13</v>
      </c>
      <c r="N297" s="275" t="s">
        <v>4421</v>
      </c>
      <c r="O297" s="206" t="s">
        <v>2843</v>
      </c>
      <c r="P297" s="274">
        <v>100</v>
      </c>
      <c r="Q297" s="210" t="s">
        <v>5045</v>
      </c>
      <c r="R297" s="206">
        <v>2018</v>
      </c>
      <c r="S297" s="206">
        <v>60</v>
      </c>
      <c r="T297" s="206" t="s">
        <v>5046</v>
      </c>
      <c r="U297" s="206">
        <v>3</v>
      </c>
      <c r="V297" s="206"/>
      <c r="W297" s="274">
        <v>3</v>
      </c>
      <c r="X297" s="210" t="s">
        <v>5047</v>
      </c>
      <c r="Y297" s="206">
        <v>2018</v>
      </c>
      <c r="Z297" s="206">
        <v>20</v>
      </c>
      <c r="AA297" s="336" t="s">
        <v>493</v>
      </c>
      <c r="AB297" s="226"/>
      <c r="AC297" s="205">
        <v>1</v>
      </c>
      <c r="AD297" s="205">
        <f>P297</f>
        <v>100</v>
      </c>
      <c r="AE297" s="297"/>
      <c r="AF297" s="298">
        <f>I297</f>
        <v>450</v>
      </c>
      <c r="AG297" s="261">
        <f>Z297</f>
        <v>20</v>
      </c>
      <c r="AH297" s="346">
        <f>S297</f>
        <v>60</v>
      </c>
      <c r="AI297" s="277"/>
    </row>
    <row r="298" spans="1:35" ht="15.75" thickBot="1" x14ac:dyDescent="0.3">
      <c r="A298" s="605" t="s">
        <v>5048</v>
      </c>
      <c r="B298" s="606"/>
      <c r="C298" s="606"/>
      <c r="D298" s="606"/>
      <c r="E298" s="606"/>
      <c r="F298" s="606"/>
      <c r="G298" s="606"/>
      <c r="H298" s="606"/>
      <c r="I298" s="606"/>
      <c r="J298" s="606"/>
      <c r="K298" s="606"/>
      <c r="L298" s="606"/>
      <c r="M298" s="606"/>
      <c r="N298" s="606"/>
      <c r="O298" s="606"/>
      <c r="P298" s="606"/>
      <c r="Q298" s="606"/>
      <c r="R298" s="606"/>
      <c r="S298" s="606"/>
      <c r="T298" s="606"/>
      <c r="U298" s="606"/>
      <c r="V298" s="606"/>
      <c r="W298" s="606"/>
      <c r="X298" s="606"/>
      <c r="Y298" s="606"/>
      <c r="Z298" s="606"/>
      <c r="AA298" s="607"/>
      <c r="AB298" s="250"/>
      <c r="AC298" s="202"/>
      <c r="AD298" s="202"/>
      <c r="AE298" s="278"/>
      <c r="AF298" s="279"/>
      <c r="AG298" s="279"/>
      <c r="AH298" s="279"/>
      <c r="AI298" s="254"/>
    </row>
    <row r="299" spans="1:35" ht="45" x14ac:dyDescent="0.25">
      <c r="A299" s="321">
        <v>28</v>
      </c>
      <c r="B299" s="211" t="s">
        <v>5049</v>
      </c>
      <c r="C299" s="211"/>
      <c r="D299" s="211"/>
      <c r="E299" s="211"/>
      <c r="F299" s="212"/>
      <c r="G299" s="257">
        <v>1970</v>
      </c>
      <c r="H299" s="211" t="s">
        <v>5050</v>
      </c>
      <c r="I299" s="211">
        <v>1112</v>
      </c>
      <c r="J299" s="211" t="s">
        <v>5051</v>
      </c>
      <c r="K299" s="211">
        <v>20</v>
      </c>
      <c r="L299" s="211" t="s">
        <v>4502</v>
      </c>
      <c r="M299" s="212">
        <v>20</v>
      </c>
      <c r="N299" s="257" t="s">
        <v>1681</v>
      </c>
      <c r="O299" s="211" t="s">
        <v>2895</v>
      </c>
      <c r="P299" s="212">
        <v>400</v>
      </c>
      <c r="Q299" s="216" t="s">
        <v>5052</v>
      </c>
      <c r="R299" s="211">
        <v>1978</v>
      </c>
      <c r="S299" s="211">
        <v>447</v>
      </c>
      <c r="T299" s="299" t="s">
        <v>5053</v>
      </c>
      <c r="U299" s="211">
        <v>18</v>
      </c>
      <c r="V299" s="211" t="s">
        <v>4502</v>
      </c>
      <c r="W299" s="212">
        <v>18</v>
      </c>
      <c r="X299" s="216" t="s">
        <v>4757</v>
      </c>
      <c r="Y299" s="211">
        <v>2012</v>
      </c>
      <c r="Z299" s="211">
        <v>108</v>
      </c>
      <c r="AA299" s="258" t="s">
        <v>633</v>
      </c>
      <c r="AB299" s="226"/>
      <c r="AC299" s="203">
        <v>1</v>
      </c>
      <c r="AD299" s="203">
        <f t="shared" ref="AD299:AD300" si="39">P299</f>
        <v>400</v>
      </c>
      <c r="AE299" s="259"/>
      <c r="AF299" s="260">
        <f>I299</f>
        <v>1112</v>
      </c>
      <c r="AG299" s="261"/>
      <c r="AH299" s="261">
        <f>S299+108</f>
        <v>555</v>
      </c>
      <c r="AI299" s="262"/>
    </row>
    <row r="300" spans="1:35" ht="56.25" x14ac:dyDescent="0.25">
      <c r="A300" s="322"/>
      <c r="B300" s="209" t="s">
        <v>5054</v>
      </c>
      <c r="C300" s="209">
        <v>1976</v>
      </c>
      <c r="D300" s="209"/>
      <c r="E300" s="209">
        <v>130</v>
      </c>
      <c r="F300" s="221" t="s">
        <v>5055</v>
      </c>
      <c r="G300" s="265"/>
      <c r="H300" s="209"/>
      <c r="I300" s="209"/>
      <c r="J300" s="209"/>
      <c r="K300" s="209"/>
      <c r="L300" s="209"/>
      <c r="M300" s="221"/>
      <c r="N300" s="265"/>
      <c r="O300" s="209"/>
      <c r="P300" s="221">
        <v>400</v>
      </c>
      <c r="Q300" s="208" t="s">
        <v>5056</v>
      </c>
      <c r="R300" s="209">
        <v>1978</v>
      </c>
      <c r="S300" s="209">
        <v>180</v>
      </c>
      <c r="T300" s="267" t="s">
        <v>5057</v>
      </c>
      <c r="U300" s="209">
        <v>8</v>
      </c>
      <c r="V300" s="209" t="s">
        <v>4502</v>
      </c>
      <c r="W300" s="221">
        <v>8</v>
      </c>
      <c r="X300" s="208" t="s">
        <v>5058</v>
      </c>
      <c r="Y300" s="209">
        <v>1978</v>
      </c>
      <c r="Z300" s="209">
        <v>65</v>
      </c>
      <c r="AA300" s="221" t="s">
        <v>3917</v>
      </c>
      <c r="AB300" s="226"/>
      <c r="AC300" s="204"/>
      <c r="AD300" s="204">
        <f t="shared" si="39"/>
        <v>400</v>
      </c>
      <c r="AE300" s="294">
        <f t="shared" ref="AE300:AE304" si="40">E300</f>
        <v>130</v>
      </c>
      <c r="AF300" s="295"/>
      <c r="AG300" s="261"/>
      <c r="AH300" s="261">
        <f>S300+65</f>
        <v>245</v>
      </c>
      <c r="AI300" s="23"/>
    </row>
    <row r="301" spans="1:35" ht="45" x14ac:dyDescent="0.25">
      <c r="A301" s="322"/>
      <c r="B301" s="209" t="s">
        <v>5059</v>
      </c>
      <c r="C301" s="209">
        <v>2007</v>
      </c>
      <c r="D301" s="209"/>
      <c r="E301" s="209">
        <v>181</v>
      </c>
      <c r="F301" s="221" t="s">
        <v>5060</v>
      </c>
      <c r="G301" s="265"/>
      <c r="H301" s="209"/>
      <c r="I301" s="209"/>
      <c r="J301" s="209"/>
      <c r="K301" s="209"/>
      <c r="L301" s="209"/>
      <c r="M301" s="221"/>
      <c r="N301" s="265"/>
      <c r="O301" s="209"/>
      <c r="P301" s="221"/>
      <c r="Q301" s="208"/>
      <c r="R301" s="209"/>
      <c r="S301" s="209"/>
      <c r="T301" s="209"/>
      <c r="U301" s="209"/>
      <c r="V301" s="209"/>
      <c r="W301" s="221"/>
      <c r="X301" s="208" t="s">
        <v>5061</v>
      </c>
      <c r="Y301" s="209">
        <v>1974</v>
      </c>
      <c r="Z301" s="209">
        <v>160</v>
      </c>
      <c r="AA301" s="221" t="s">
        <v>1987</v>
      </c>
      <c r="AB301" s="226"/>
      <c r="AC301" s="204"/>
      <c r="AD301" s="204"/>
      <c r="AE301" s="294">
        <f t="shared" si="40"/>
        <v>181</v>
      </c>
      <c r="AF301" s="295"/>
      <c r="AG301" s="261">
        <f t="shared" ref="AG301:AG365" si="41">Z301</f>
        <v>160</v>
      </c>
      <c r="AH301" s="261"/>
      <c r="AI301" s="23"/>
    </row>
    <row r="302" spans="1:35" ht="45" x14ac:dyDescent="0.25">
      <c r="A302" s="322"/>
      <c r="B302" s="209" t="s">
        <v>5062</v>
      </c>
      <c r="C302" s="209">
        <v>1980</v>
      </c>
      <c r="D302" s="209"/>
      <c r="E302" s="209">
        <v>60</v>
      </c>
      <c r="F302" s="221" t="s">
        <v>3256</v>
      </c>
      <c r="G302" s="265"/>
      <c r="H302" s="209"/>
      <c r="I302" s="209"/>
      <c r="J302" s="209"/>
      <c r="K302" s="209"/>
      <c r="L302" s="209"/>
      <c r="M302" s="221"/>
      <c r="N302" s="265"/>
      <c r="O302" s="209"/>
      <c r="P302" s="221"/>
      <c r="Q302" s="208"/>
      <c r="R302" s="209"/>
      <c r="S302" s="209"/>
      <c r="T302" s="209"/>
      <c r="U302" s="209"/>
      <c r="V302" s="209"/>
      <c r="W302" s="221"/>
      <c r="X302" s="208" t="s">
        <v>5063</v>
      </c>
      <c r="Y302" s="209">
        <v>1974</v>
      </c>
      <c r="Z302" s="209">
        <v>60</v>
      </c>
      <c r="AA302" s="221" t="s">
        <v>1987</v>
      </c>
      <c r="AB302" s="226"/>
      <c r="AC302" s="204"/>
      <c r="AD302" s="204"/>
      <c r="AE302" s="294">
        <f t="shared" si="40"/>
        <v>60</v>
      </c>
      <c r="AF302" s="295"/>
      <c r="AG302" s="261">
        <f t="shared" si="41"/>
        <v>60</v>
      </c>
      <c r="AH302" s="261"/>
      <c r="AI302" s="23"/>
    </row>
    <row r="303" spans="1:35" ht="33.75" x14ac:dyDescent="0.25">
      <c r="A303" s="322"/>
      <c r="B303" s="209" t="s">
        <v>5064</v>
      </c>
      <c r="C303" s="209"/>
      <c r="D303" s="209"/>
      <c r="E303" s="209"/>
      <c r="F303" s="221"/>
      <c r="G303" s="265">
        <v>1970</v>
      </c>
      <c r="H303" s="209"/>
      <c r="I303" s="209">
        <v>150</v>
      </c>
      <c r="J303" s="209" t="s">
        <v>5065</v>
      </c>
      <c r="K303" s="209">
        <v>3</v>
      </c>
      <c r="L303" s="209" t="s">
        <v>4571</v>
      </c>
      <c r="M303" s="221">
        <v>3</v>
      </c>
      <c r="N303" s="265"/>
      <c r="O303" s="209"/>
      <c r="P303" s="221"/>
      <c r="Q303" s="208"/>
      <c r="R303" s="209"/>
      <c r="S303" s="209"/>
      <c r="T303" s="209"/>
      <c r="U303" s="209"/>
      <c r="V303" s="209"/>
      <c r="W303" s="221"/>
      <c r="X303" s="208" t="s">
        <v>5066</v>
      </c>
      <c r="Y303" s="209">
        <v>1974</v>
      </c>
      <c r="Z303" s="209">
        <v>120</v>
      </c>
      <c r="AA303" s="221" t="s">
        <v>358</v>
      </c>
      <c r="AB303" s="226"/>
      <c r="AC303" s="204"/>
      <c r="AD303" s="204"/>
      <c r="AE303" s="294"/>
      <c r="AF303" s="295">
        <f t="shared" ref="AF303" si="42">I303</f>
        <v>150</v>
      </c>
      <c r="AG303" s="261">
        <f t="shared" si="41"/>
        <v>120</v>
      </c>
      <c r="AH303" s="261"/>
      <c r="AI303" s="23"/>
    </row>
    <row r="304" spans="1:35" ht="45" x14ac:dyDescent="0.25">
      <c r="A304" s="322"/>
      <c r="B304" s="209" t="s">
        <v>5067</v>
      </c>
      <c r="C304" s="209">
        <v>1982</v>
      </c>
      <c r="D304" s="209"/>
      <c r="E304" s="209">
        <v>80</v>
      </c>
      <c r="F304" s="221" t="s">
        <v>5068</v>
      </c>
      <c r="G304" s="265"/>
      <c r="H304" s="209"/>
      <c r="I304" s="209"/>
      <c r="J304" s="209"/>
      <c r="K304" s="209"/>
      <c r="L304" s="209"/>
      <c r="M304" s="221"/>
      <c r="N304" s="265"/>
      <c r="O304" s="209"/>
      <c r="P304" s="221"/>
      <c r="Q304" s="208"/>
      <c r="R304" s="209"/>
      <c r="S304" s="209"/>
      <c r="T304" s="209"/>
      <c r="U304" s="209"/>
      <c r="V304" s="209"/>
      <c r="W304" s="221"/>
      <c r="X304" s="208" t="s">
        <v>5069</v>
      </c>
      <c r="Y304" s="209">
        <v>1974</v>
      </c>
      <c r="Z304" s="209">
        <v>70</v>
      </c>
      <c r="AA304" s="221" t="s">
        <v>358</v>
      </c>
      <c r="AB304" s="226"/>
      <c r="AC304" s="204"/>
      <c r="AD304" s="204"/>
      <c r="AE304" s="294">
        <f t="shared" si="40"/>
        <v>80</v>
      </c>
      <c r="AF304" s="295"/>
      <c r="AG304" s="261">
        <f t="shared" si="41"/>
        <v>70</v>
      </c>
      <c r="AH304" s="261"/>
      <c r="AI304" s="23"/>
    </row>
    <row r="305" spans="1:35" ht="33.75" x14ac:dyDescent="0.25">
      <c r="A305" s="322"/>
      <c r="B305" s="209"/>
      <c r="C305" s="209"/>
      <c r="D305" s="209"/>
      <c r="E305" s="209"/>
      <c r="F305" s="221"/>
      <c r="G305" s="265"/>
      <c r="H305" s="209"/>
      <c r="I305" s="209"/>
      <c r="J305" s="209"/>
      <c r="K305" s="209"/>
      <c r="L305" s="209"/>
      <c r="M305" s="221"/>
      <c r="N305" s="265"/>
      <c r="O305" s="209"/>
      <c r="P305" s="221"/>
      <c r="Q305" s="208"/>
      <c r="R305" s="209"/>
      <c r="S305" s="209"/>
      <c r="T305" s="209"/>
      <c r="U305" s="209"/>
      <c r="V305" s="209"/>
      <c r="W305" s="221"/>
      <c r="X305" s="208" t="s">
        <v>5070</v>
      </c>
      <c r="Y305" s="209">
        <v>1974</v>
      </c>
      <c r="Z305" s="209">
        <v>55</v>
      </c>
      <c r="AA305" s="221" t="s">
        <v>358</v>
      </c>
      <c r="AB305" s="226"/>
      <c r="AC305" s="204"/>
      <c r="AD305" s="204"/>
      <c r="AE305" s="294"/>
      <c r="AF305" s="295"/>
      <c r="AG305" s="261">
        <f t="shared" si="41"/>
        <v>55</v>
      </c>
      <c r="AH305" s="261"/>
      <c r="AI305" s="23"/>
    </row>
    <row r="306" spans="1:35" ht="33.75" x14ac:dyDescent="0.25">
      <c r="A306" s="322"/>
      <c r="B306" s="209"/>
      <c r="C306" s="209"/>
      <c r="D306" s="209"/>
      <c r="E306" s="209"/>
      <c r="F306" s="221"/>
      <c r="G306" s="265"/>
      <c r="H306" s="209"/>
      <c r="I306" s="209"/>
      <c r="J306" s="209"/>
      <c r="K306" s="209"/>
      <c r="L306" s="209"/>
      <c r="M306" s="221"/>
      <c r="N306" s="265"/>
      <c r="O306" s="209"/>
      <c r="P306" s="221"/>
      <c r="Q306" s="208"/>
      <c r="R306" s="209"/>
      <c r="S306" s="209"/>
      <c r="T306" s="209"/>
      <c r="U306" s="209"/>
      <c r="V306" s="209"/>
      <c r="W306" s="221"/>
      <c r="X306" s="208" t="s">
        <v>5071</v>
      </c>
      <c r="Y306" s="209">
        <v>2018</v>
      </c>
      <c r="Z306" s="209">
        <v>60</v>
      </c>
      <c r="AA306" s="258" t="s">
        <v>633</v>
      </c>
      <c r="AB306" s="226"/>
      <c r="AC306" s="204"/>
      <c r="AD306" s="204"/>
      <c r="AE306" s="294"/>
      <c r="AF306" s="295"/>
      <c r="AG306" s="261">
        <f t="shared" si="41"/>
        <v>60</v>
      </c>
      <c r="AH306" s="261"/>
      <c r="AI306" s="23"/>
    </row>
    <row r="307" spans="1:35" ht="33.75" x14ac:dyDescent="0.25">
      <c r="A307" s="322"/>
      <c r="B307" s="209"/>
      <c r="C307" s="209"/>
      <c r="D307" s="209"/>
      <c r="E307" s="209"/>
      <c r="F307" s="221"/>
      <c r="G307" s="265"/>
      <c r="H307" s="209"/>
      <c r="I307" s="209"/>
      <c r="J307" s="209"/>
      <c r="K307" s="209"/>
      <c r="L307" s="209"/>
      <c r="M307" s="221"/>
      <c r="N307" s="265"/>
      <c r="O307" s="209"/>
      <c r="P307" s="221"/>
      <c r="Q307" s="208"/>
      <c r="R307" s="209"/>
      <c r="S307" s="209"/>
      <c r="T307" s="209"/>
      <c r="U307" s="209"/>
      <c r="V307" s="209"/>
      <c r="W307" s="221"/>
      <c r="X307" s="208" t="s">
        <v>5072</v>
      </c>
      <c r="Y307" s="209">
        <v>1974</v>
      </c>
      <c r="Z307" s="209">
        <v>220</v>
      </c>
      <c r="AA307" s="221" t="s">
        <v>786</v>
      </c>
      <c r="AB307" s="226"/>
      <c r="AC307" s="204"/>
      <c r="AD307" s="204"/>
      <c r="AE307" s="294"/>
      <c r="AF307" s="295"/>
      <c r="AG307" s="261">
        <f t="shared" si="41"/>
        <v>220</v>
      </c>
      <c r="AH307" s="261"/>
      <c r="AI307" s="23"/>
    </row>
    <row r="308" spans="1:35" ht="22.5" x14ac:dyDescent="0.25">
      <c r="A308" s="322"/>
      <c r="B308" s="209"/>
      <c r="C308" s="209"/>
      <c r="D308" s="209"/>
      <c r="E308" s="209"/>
      <c r="F308" s="221"/>
      <c r="G308" s="265"/>
      <c r="H308" s="209"/>
      <c r="I308" s="209"/>
      <c r="J308" s="209"/>
      <c r="K308" s="209"/>
      <c r="L308" s="209"/>
      <c r="M308" s="221"/>
      <c r="N308" s="265"/>
      <c r="O308" s="209"/>
      <c r="P308" s="221"/>
      <c r="Q308" s="208"/>
      <c r="R308" s="209"/>
      <c r="S308" s="209"/>
      <c r="T308" s="209"/>
      <c r="U308" s="209"/>
      <c r="V308" s="209"/>
      <c r="W308" s="221"/>
      <c r="X308" s="208" t="s">
        <v>5073</v>
      </c>
      <c r="Y308" s="209">
        <v>1974</v>
      </c>
      <c r="Z308" s="209">
        <v>90</v>
      </c>
      <c r="AA308" s="221" t="s">
        <v>3959</v>
      </c>
      <c r="AB308" s="226"/>
      <c r="AC308" s="204"/>
      <c r="AD308" s="204"/>
      <c r="AE308" s="294"/>
      <c r="AF308" s="295"/>
      <c r="AG308" s="261">
        <f t="shared" si="41"/>
        <v>90</v>
      </c>
      <c r="AH308" s="261"/>
      <c r="AI308" s="23"/>
    </row>
    <row r="309" spans="1:35" ht="33.75" x14ac:dyDescent="0.25">
      <c r="A309" s="322"/>
      <c r="B309" s="209"/>
      <c r="C309" s="209"/>
      <c r="D309" s="209"/>
      <c r="E309" s="209"/>
      <c r="F309" s="221"/>
      <c r="G309" s="265"/>
      <c r="H309" s="209"/>
      <c r="I309" s="209"/>
      <c r="J309" s="209"/>
      <c r="K309" s="209"/>
      <c r="L309" s="209"/>
      <c r="M309" s="221"/>
      <c r="N309" s="265"/>
      <c r="O309" s="209"/>
      <c r="P309" s="221"/>
      <c r="Q309" s="208"/>
      <c r="R309" s="209"/>
      <c r="S309" s="209"/>
      <c r="T309" s="209"/>
      <c r="U309" s="209"/>
      <c r="V309" s="209"/>
      <c r="W309" s="221"/>
      <c r="X309" s="208" t="s">
        <v>5074</v>
      </c>
      <c r="Y309" s="209">
        <v>1974</v>
      </c>
      <c r="Z309" s="209">
        <v>115</v>
      </c>
      <c r="AA309" s="221" t="s">
        <v>3959</v>
      </c>
      <c r="AB309" s="226"/>
      <c r="AC309" s="204"/>
      <c r="AD309" s="204"/>
      <c r="AE309" s="294"/>
      <c r="AF309" s="295"/>
      <c r="AG309" s="261">
        <f t="shared" si="41"/>
        <v>115</v>
      </c>
      <c r="AH309" s="261"/>
      <c r="AI309" s="23"/>
    </row>
    <row r="310" spans="1:35" ht="22.5" x14ac:dyDescent="0.25">
      <c r="A310" s="322"/>
      <c r="B310" s="209"/>
      <c r="C310" s="209"/>
      <c r="D310" s="209"/>
      <c r="E310" s="209"/>
      <c r="F310" s="221"/>
      <c r="G310" s="265"/>
      <c r="H310" s="209"/>
      <c r="I310" s="209"/>
      <c r="J310" s="209"/>
      <c r="K310" s="209"/>
      <c r="L310" s="209"/>
      <c r="M310" s="221"/>
      <c r="N310" s="265"/>
      <c r="O310" s="209"/>
      <c r="P310" s="221"/>
      <c r="Q310" s="208"/>
      <c r="R310" s="209"/>
      <c r="S310" s="209"/>
      <c r="T310" s="209"/>
      <c r="U310" s="209"/>
      <c r="V310" s="209"/>
      <c r="W310" s="221"/>
      <c r="X310" s="208" t="s">
        <v>5075</v>
      </c>
      <c r="Y310" s="209">
        <v>1974</v>
      </c>
      <c r="Z310" s="209">
        <v>190</v>
      </c>
      <c r="AA310" s="221" t="s">
        <v>3959</v>
      </c>
      <c r="AB310" s="226"/>
      <c r="AC310" s="204"/>
      <c r="AD310" s="204"/>
      <c r="AE310" s="294"/>
      <c r="AF310" s="295"/>
      <c r="AG310" s="261">
        <f t="shared" si="41"/>
        <v>190</v>
      </c>
      <c r="AH310" s="261"/>
      <c r="AI310" s="23"/>
    </row>
    <row r="311" spans="1:35" ht="22.5" x14ac:dyDescent="0.25">
      <c r="A311" s="322"/>
      <c r="B311" s="209"/>
      <c r="C311" s="209"/>
      <c r="D311" s="209"/>
      <c r="E311" s="209"/>
      <c r="F311" s="221"/>
      <c r="G311" s="265"/>
      <c r="H311" s="209"/>
      <c r="I311" s="209"/>
      <c r="J311" s="209"/>
      <c r="K311" s="209"/>
      <c r="L311" s="209"/>
      <c r="M311" s="221"/>
      <c r="N311" s="265"/>
      <c r="O311" s="209"/>
      <c r="P311" s="221"/>
      <c r="Q311" s="208"/>
      <c r="R311" s="209"/>
      <c r="S311" s="209"/>
      <c r="T311" s="209"/>
      <c r="U311" s="209"/>
      <c r="V311" s="209"/>
      <c r="W311" s="221"/>
      <c r="X311" s="208" t="s">
        <v>5076</v>
      </c>
      <c r="Y311" s="209">
        <v>2007</v>
      </c>
      <c r="Z311" s="209">
        <v>210</v>
      </c>
      <c r="AA311" s="221" t="s">
        <v>5077</v>
      </c>
      <c r="AB311" s="226"/>
      <c r="AC311" s="204"/>
      <c r="AD311" s="204"/>
      <c r="AE311" s="294"/>
      <c r="AF311" s="295"/>
      <c r="AG311" s="261">
        <f t="shared" si="41"/>
        <v>210</v>
      </c>
      <c r="AH311" s="261"/>
      <c r="AI311" s="23"/>
    </row>
    <row r="312" spans="1:35" ht="33.75" x14ac:dyDescent="0.25">
      <c r="A312" s="322"/>
      <c r="B312" s="209"/>
      <c r="C312" s="209"/>
      <c r="D312" s="209"/>
      <c r="E312" s="209"/>
      <c r="F312" s="221"/>
      <c r="G312" s="265"/>
      <c r="H312" s="209"/>
      <c r="I312" s="209"/>
      <c r="J312" s="209"/>
      <c r="K312" s="209"/>
      <c r="L312" s="209"/>
      <c r="M312" s="221"/>
      <c r="N312" s="265"/>
      <c r="O312" s="209"/>
      <c r="P312" s="221"/>
      <c r="Q312" s="208"/>
      <c r="R312" s="209"/>
      <c r="S312" s="209"/>
      <c r="T312" s="209"/>
      <c r="U312" s="209"/>
      <c r="V312" s="209"/>
      <c r="W312" s="221"/>
      <c r="X312" s="208" t="s">
        <v>5078</v>
      </c>
      <c r="Y312" s="209">
        <v>2007</v>
      </c>
      <c r="Z312" s="209">
        <v>50</v>
      </c>
      <c r="AA312" s="221" t="s">
        <v>5079</v>
      </c>
      <c r="AB312" s="226"/>
      <c r="AC312" s="204"/>
      <c r="AD312" s="204"/>
      <c r="AE312" s="294"/>
      <c r="AF312" s="295"/>
      <c r="AG312" s="261">
        <f t="shared" si="41"/>
        <v>50</v>
      </c>
      <c r="AH312" s="261"/>
      <c r="AI312" s="23"/>
    </row>
    <row r="313" spans="1:35" ht="22.5" x14ac:dyDescent="0.25">
      <c r="A313" s="322"/>
      <c r="B313" s="209"/>
      <c r="C313" s="209"/>
      <c r="D313" s="209"/>
      <c r="E313" s="209"/>
      <c r="F313" s="221"/>
      <c r="G313" s="265"/>
      <c r="H313" s="209"/>
      <c r="I313" s="209"/>
      <c r="J313" s="209"/>
      <c r="K313" s="209"/>
      <c r="L313" s="209"/>
      <c r="M313" s="221"/>
      <c r="N313" s="265"/>
      <c r="O313" s="209"/>
      <c r="P313" s="221"/>
      <c r="Q313" s="208"/>
      <c r="R313" s="209"/>
      <c r="S313" s="209"/>
      <c r="T313" s="209"/>
      <c r="U313" s="209"/>
      <c r="V313" s="209"/>
      <c r="W313" s="221"/>
      <c r="X313" s="208" t="s">
        <v>5080</v>
      </c>
      <c r="Y313" s="209">
        <v>1984</v>
      </c>
      <c r="Z313" s="209">
        <v>90</v>
      </c>
      <c r="AA313" s="221" t="s">
        <v>30</v>
      </c>
      <c r="AB313" s="226"/>
      <c r="AC313" s="204"/>
      <c r="AD313" s="204"/>
      <c r="AE313" s="294"/>
      <c r="AF313" s="295"/>
      <c r="AG313" s="261">
        <f t="shared" si="41"/>
        <v>90</v>
      </c>
      <c r="AH313" s="261"/>
      <c r="AI313" s="23"/>
    </row>
    <row r="314" spans="1:35" ht="22.5" x14ac:dyDescent="0.25">
      <c r="A314" s="322"/>
      <c r="B314" s="209"/>
      <c r="C314" s="209"/>
      <c r="D314" s="209"/>
      <c r="E314" s="209"/>
      <c r="F314" s="221"/>
      <c r="G314" s="265"/>
      <c r="H314" s="209"/>
      <c r="I314" s="209"/>
      <c r="J314" s="209"/>
      <c r="K314" s="209"/>
      <c r="L314" s="209"/>
      <c r="M314" s="221"/>
      <c r="N314" s="265"/>
      <c r="O314" s="209"/>
      <c r="P314" s="221"/>
      <c r="Q314" s="208"/>
      <c r="R314" s="209"/>
      <c r="S314" s="157"/>
      <c r="T314" s="209"/>
      <c r="U314" s="209"/>
      <c r="V314" s="209"/>
      <c r="W314" s="221"/>
      <c r="X314" s="208" t="s">
        <v>5081</v>
      </c>
      <c r="Y314" s="209">
        <v>1984</v>
      </c>
      <c r="Z314" s="209">
        <v>90</v>
      </c>
      <c r="AA314" s="221" t="s">
        <v>30</v>
      </c>
      <c r="AB314" s="226"/>
      <c r="AC314" s="204"/>
      <c r="AD314" s="204"/>
      <c r="AE314" s="294"/>
      <c r="AF314" s="295"/>
      <c r="AG314" s="261">
        <f t="shared" si="41"/>
        <v>90</v>
      </c>
      <c r="AH314" s="261"/>
      <c r="AI314" s="23"/>
    </row>
    <row r="315" spans="1:35" ht="23.25" thickBot="1" x14ac:dyDescent="0.3">
      <c r="A315" s="323"/>
      <c r="B315" s="206"/>
      <c r="C315" s="206"/>
      <c r="D315" s="206"/>
      <c r="E315" s="206"/>
      <c r="F315" s="274"/>
      <c r="G315" s="275"/>
      <c r="H315" s="206"/>
      <c r="I315" s="206"/>
      <c r="J315" s="206"/>
      <c r="K315" s="206"/>
      <c r="L315" s="206"/>
      <c r="M315" s="274"/>
      <c r="N315" s="275"/>
      <c r="O315" s="206"/>
      <c r="P315" s="274"/>
      <c r="Q315" s="210" t="s">
        <v>4497</v>
      </c>
      <c r="R315" s="206"/>
      <c r="S315" s="206" t="s">
        <v>5082</v>
      </c>
      <c r="T315" s="206" t="s">
        <v>5083</v>
      </c>
      <c r="U315" s="206"/>
      <c r="V315" s="206"/>
      <c r="W315" s="274"/>
      <c r="X315" s="210" t="s">
        <v>4497</v>
      </c>
      <c r="Y315" s="206"/>
      <c r="Z315" s="206">
        <v>46</v>
      </c>
      <c r="AA315" s="268" t="s">
        <v>5084</v>
      </c>
      <c r="AB315" s="226"/>
      <c r="AC315" s="205"/>
      <c r="AD315" s="205"/>
      <c r="AE315" s="297"/>
      <c r="AF315" s="298"/>
      <c r="AG315" s="261"/>
      <c r="AH315" s="276"/>
      <c r="AI315" s="277">
        <v>46</v>
      </c>
    </row>
    <row r="316" spans="1:35" ht="15.75" thickBot="1" x14ac:dyDescent="0.3">
      <c r="A316" s="605" t="s">
        <v>5085</v>
      </c>
      <c r="B316" s="606"/>
      <c r="C316" s="606"/>
      <c r="D316" s="606"/>
      <c r="E316" s="606"/>
      <c r="F316" s="606"/>
      <c r="G316" s="606"/>
      <c r="H316" s="606"/>
      <c r="I316" s="606"/>
      <c r="J316" s="606"/>
      <c r="K316" s="606"/>
      <c r="L316" s="606"/>
      <c r="M316" s="606"/>
      <c r="N316" s="606"/>
      <c r="O316" s="606"/>
      <c r="P316" s="606"/>
      <c r="Q316" s="606"/>
      <c r="R316" s="606"/>
      <c r="S316" s="606"/>
      <c r="T316" s="606"/>
      <c r="U316" s="606"/>
      <c r="V316" s="606"/>
      <c r="W316" s="606"/>
      <c r="X316" s="606"/>
      <c r="Y316" s="606"/>
      <c r="Z316" s="606"/>
      <c r="AA316" s="607"/>
      <c r="AB316" s="250"/>
      <c r="AC316" s="202"/>
      <c r="AD316" s="202"/>
      <c r="AE316" s="278"/>
      <c r="AF316" s="279"/>
      <c r="AG316" s="279"/>
      <c r="AH316" s="279"/>
      <c r="AI316" s="254"/>
    </row>
    <row r="317" spans="1:35" ht="67.5" x14ac:dyDescent="0.25">
      <c r="A317" s="321">
        <v>29</v>
      </c>
      <c r="B317" s="211" t="s">
        <v>5086</v>
      </c>
      <c r="C317" s="211">
        <v>1983</v>
      </c>
      <c r="D317" s="211"/>
      <c r="E317" s="211">
        <v>300</v>
      </c>
      <c r="F317" s="212" t="s">
        <v>5087</v>
      </c>
      <c r="G317" s="257"/>
      <c r="H317" s="211"/>
      <c r="I317" s="211"/>
      <c r="J317" s="211"/>
      <c r="K317" s="211"/>
      <c r="L317" s="211"/>
      <c r="M317" s="212"/>
      <c r="N317" s="257" t="s">
        <v>2066</v>
      </c>
      <c r="O317" s="211" t="s">
        <v>2895</v>
      </c>
      <c r="P317" s="212">
        <v>630</v>
      </c>
      <c r="Q317" s="216" t="s">
        <v>5088</v>
      </c>
      <c r="R317" s="211">
        <v>2015</v>
      </c>
      <c r="S317" s="211">
        <v>990</v>
      </c>
      <c r="T317" s="299" t="s">
        <v>5089</v>
      </c>
      <c r="U317" s="211">
        <v>39</v>
      </c>
      <c r="V317" s="211" t="s">
        <v>4502</v>
      </c>
      <c r="W317" s="212">
        <v>39</v>
      </c>
      <c r="X317" s="216" t="s">
        <v>5090</v>
      </c>
      <c r="Y317" s="211">
        <v>2008</v>
      </c>
      <c r="Z317" s="211">
        <v>164</v>
      </c>
      <c r="AA317" s="258" t="s">
        <v>5035</v>
      </c>
      <c r="AB317" s="226"/>
      <c r="AC317" s="203">
        <v>1</v>
      </c>
      <c r="AD317" s="203">
        <f>P317</f>
        <v>630</v>
      </c>
      <c r="AE317" s="259">
        <f>E317</f>
        <v>300</v>
      </c>
      <c r="AF317" s="260"/>
      <c r="AG317" s="261"/>
      <c r="AH317" s="261">
        <f>S317</f>
        <v>990</v>
      </c>
      <c r="AI317" s="262"/>
    </row>
    <row r="318" spans="1:35" ht="67.5" x14ac:dyDescent="0.25">
      <c r="A318" s="322"/>
      <c r="B318" s="209"/>
      <c r="C318" s="209"/>
      <c r="D318" s="209"/>
      <c r="E318" s="209"/>
      <c r="F318" s="221"/>
      <c r="G318" s="265"/>
      <c r="H318" s="209"/>
      <c r="I318" s="209"/>
      <c r="J318" s="209"/>
      <c r="K318" s="209"/>
      <c r="L318" s="209"/>
      <c r="M318" s="221"/>
      <c r="N318" s="265"/>
      <c r="O318" s="209"/>
      <c r="P318" s="221">
        <v>630</v>
      </c>
      <c r="Q318" s="208" t="s">
        <v>5091</v>
      </c>
      <c r="R318" s="209">
        <v>2015</v>
      </c>
      <c r="S318" s="209">
        <v>654</v>
      </c>
      <c r="T318" s="267" t="s">
        <v>5092</v>
      </c>
      <c r="U318" s="209">
        <v>20</v>
      </c>
      <c r="V318" s="209" t="s">
        <v>4502</v>
      </c>
      <c r="W318" s="221">
        <v>20</v>
      </c>
      <c r="X318" s="208" t="s">
        <v>5093</v>
      </c>
      <c r="Y318" s="209">
        <v>1968</v>
      </c>
      <c r="Z318" s="209">
        <v>150</v>
      </c>
      <c r="AA318" s="221" t="s">
        <v>339</v>
      </c>
      <c r="AB318" s="226"/>
      <c r="AC318" s="204"/>
      <c r="AD318" s="204">
        <f>P318</f>
        <v>630</v>
      </c>
      <c r="AE318" s="294"/>
      <c r="AF318" s="295"/>
      <c r="AG318" s="261"/>
      <c r="AH318" s="269">
        <f>S318</f>
        <v>654</v>
      </c>
      <c r="AI318" s="23"/>
    </row>
    <row r="319" spans="1:35" ht="34.5" thickBot="1" x14ac:dyDescent="0.3">
      <c r="A319" s="323"/>
      <c r="B319" s="206"/>
      <c r="C319" s="206"/>
      <c r="D319" s="206"/>
      <c r="E319" s="206"/>
      <c r="F319" s="274"/>
      <c r="G319" s="275"/>
      <c r="H319" s="206"/>
      <c r="I319" s="206"/>
      <c r="J319" s="206"/>
      <c r="K319" s="206"/>
      <c r="L319" s="206"/>
      <c r="M319" s="274"/>
      <c r="N319" s="275"/>
      <c r="O319" s="206"/>
      <c r="P319" s="274"/>
      <c r="Q319" s="210" t="s">
        <v>4497</v>
      </c>
      <c r="R319" s="206"/>
      <c r="S319" s="206">
        <v>1224</v>
      </c>
      <c r="T319" s="347"/>
      <c r="U319" s="206"/>
      <c r="V319" s="206"/>
      <c r="W319" s="274"/>
      <c r="X319" s="210" t="s">
        <v>5094</v>
      </c>
      <c r="Y319" s="206">
        <v>2008</v>
      </c>
      <c r="Z319" s="206">
        <v>150</v>
      </c>
      <c r="AA319" s="221" t="s">
        <v>339</v>
      </c>
      <c r="AB319" s="226"/>
      <c r="AC319" s="205"/>
      <c r="AD319" s="205"/>
      <c r="AE319" s="297"/>
      <c r="AF319" s="298"/>
      <c r="AG319" s="261"/>
      <c r="AH319" s="276"/>
      <c r="AI319" s="277">
        <v>1224</v>
      </c>
    </row>
    <row r="320" spans="1:35" ht="15.75" thickBot="1" x14ac:dyDescent="0.3">
      <c r="A320" s="605" t="s">
        <v>5095</v>
      </c>
      <c r="B320" s="606"/>
      <c r="C320" s="606"/>
      <c r="D320" s="606"/>
      <c r="E320" s="606"/>
      <c r="F320" s="606"/>
      <c r="G320" s="606"/>
      <c r="H320" s="606"/>
      <c r="I320" s="606"/>
      <c r="J320" s="606"/>
      <c r="K320" s="606"/>
      <c r="L320" s="606"/>
      <c r="M320" s="606"/>
      <c r="N320" s="606"/>
      <c r="O320" s="606"/>
      <c r="P320" s="606"/>
      <c r="Q320" s="606"/>
      <c r="R320" s="606"/>
      <c r="S320" s="606"/>
      <c r="T320" s="606"/>
      <c r="U320" s="606"/>
      <c r="V320" s="606"/>
      <c r="W320" s="606"/>
      <c r="X320" s="606"/>
      <c r="Y320" s="606"/>
      <c r="Z320" s="606"/>
      <c r="AA320" s="607"/>
      <c r="AB320" s="250"/>
      <c r="AC320" s="202"/>
      <c r="AD320" s="202"/>
      <c r="AE320" s="278"/>
      <c r="AF320" s="279"/>
      <c r="AG320" s="279"/>
      <c r="AH320" s="279"/>
      <c r="AI320" s="254"/>
    </row>
    <row r="321" spans="1:35" ht="33.75" x14ac:dyDescent="0.25">
      <c r="A321" s="321">
        <v>30</v>
      </c>
      <c r="B321" s="211" t="s">
        <v>5096</v>
      </c>
      <c r="C321" s="211">
        <v>1982</v>
      </c>
      <c r="D321" s="211"/>
      <c r="E321" s="211">
        <v>130</v>
      </c>
      <c r="F321" s="212" t="s">
        <v>358</v>
      </c>
      <c r="G321" s="257"/>
      <c r="H321" s="211"/>
      <c r="I321" s="211"/>
      <c r="J321" s="211"/>
      <c r="K321" s="211"/>
      <c r="L321" s="211"/>
      <c r="M321" s="212"/>
      <c r="N321" s="257" t="s">
        <v>4214</v>
      </c>
      <c r="O321" s="211" t="s">
        <v>2895</v>
      </c>
      <c r="P321" s="212">
        <v>400</v>
      </c>
      <c r="Q321" s="216" t="s">
        <v>5097</v>
      </c>
      <c r="R321" s="211">
        <v>2013</v>
      </c>
      <c r="S321" s="211">
        <v>319</v>
      </c>
      <c r="T321" s="211" t="s">
        <v>5098</v>
      </c>
      <c r="U321" s="211">
        <v>2</v>
      </c>
      <c r="V321" s="211">
        <v>9</v>
      </c>
      <c r="W321" s="212">
        <v>11</v>
      </c>
      <c r="X321" s="216" t="s">
        <v>5099</v>
      </c>
      <c r="Y321" s="211">
        <v>2013</v>
      </c>
      <c r="Z321" s="211">
        <v>22</v>
      </c>
      <c r="AA321" s="258" t="s">
        <v>298</v>
      </c>
      <c r="AB321" s="226"/>
      <c r="AC321" s="203">
        <v>1</v>
      </c>
      <c r="AD321" s="203">
        <f>P321</f>
        <v>400</v>
      </c>
      <c r="AE321" s="259">
        <f>E321</f>
        <v>130</v>
      </c>
      <c r="AF321" s="260"/>
      <c r="AG321" s="261"/>
      <c r="AH321" s="261">
        <f>S321</f>
        <v>319</v>
      </c>
      <c r="AI321" s="262"/>
    </row>
    <row r="322" spans="1:35" ht="22.5" x14ac:dyDescent="0.25">
      <c r="A322" s="322"/>
      <c r="B322" s="209"/>
      <c r="C322" s="209"/>
      <c r="D322" s="209"/>
      <c r="E322" s="209"/>
      <c r="F322" s="221"/>
      <c r="G322" s="265"/>
      <c r="H322" s="209"/>
      <c r="I322" s="209"/>
      <c r="J322" s="209"/>
      <c r="K322" s="209"/>
      <c r="L322" s="209"/>
      <c r="M322" s="221"/>
      <c r="N322" s="265"/>
      <c r="O322" s="209"/>
      <c r="P322" s="221"/>
      <c r="Q322" s="208"/>
      <c r="R322" s="209"/>
      <c r="S322" s="209"/>
      <c r="T322" s="209"/>
      <c r="U322" s="209"/>
      <c r="V322" s="209"/>
      <c r="W322" s="221"/>
      <c r="X322" s="208" t="s">
        <v>5100</v>
      </c>
      <c r="Y322" s="209">
        <v>1972</v>
      </c>
      <c r="Z322" s="209">
        <v>200</v>
      </c>
      <c r="AA322" s="221" t="s">
        <v>5101</v>
      </c>
      <c r="AB322" s="226"/>
      <c r="AC322" s="204"/>
      <c r="AD322" s="204"/>
      <c r="AE322" s="294"/>
      <c r="AF322" s="295"/>
      <c r="AG322" s="261">
        <f t="shared" si="41"/>
        <v>200</v>
      </c>
      <c r="AH322" s="261"/>
      <c r="AI322" s="23"/>
    </row>
    <row r="323" spans="1:35" ht="33.75" x14ac:dyDescent="0.25">
      <c r="A323" s="322"/>
      <c r="B323" s="209"/>
      <c r="C323" s="209"/>
      <c r="D323" s="209"/>
      <c r="E323" s="209"/>
      <c r="F323" s="221"/>
      <c r="G323" s="265"/>
      <c r="H323" s="209"/>
      <c r="I323" s="209"/>
      <c r="J323" s="209"/>
      <c r="K323" s="209"/>
      <c r="L323" s="209"/>
      <c r="M323" s="221"/>
      <c r="N323" s="265"/>
      <c r="O323" s="209"/>
      <c r="P323" s="221"/>
      <c r="Q323" s="208"/>
      <c r="R323" s="209"/>
      <c r="S323" s="209"/>
      <c r="T323" s="209"/>
      <c r="U323" s="209"/>
      <c r="V323" s="209"/>
      <c r="W323" s="221"/>
      <c r="X323" s="208" t="s">
        <v>5102</v>
      </c>
      <c r="Y323" s="209">
        <v>1972</v>
      </c>
      <c r="Z323" s="209">
        <v>123</v>
      </c>
      <c r="AA323" s="221" t="s">
        <v>5103</v>
      </c>
      <c r="AB323" s="226"/>
      <c r="AC323" s="204"/>
      <c r="AD323" s="204"/>
      <c r="AE323" s="294"/>
      <c r="AF323" s="295"/>
      <c r="AG323" s="261">
        <f t="shared" si="41"/>
        <v>123</v>
      </c>
      <c r="AH323" s="261"/>
      <c r="AI323" s="23"/>
    </row>
    <row r="324" spans="1:35" ht="33.75" x14ac:dyDescent="0.25">
      <c r="A324" s="322"/>
      <c r="B324" s="209"/>
      <c r="C324" s="209"/>
      <c r="D324" s="209"/>
      <c r="E324" s="209"/>
      <c r="F324" s="221"/>
      <c r="G324" s="265"/>
      <c r="H324" s="209"/>
      <c r="I324" s="209"/>
      <c r="J324" s="209"/>
      <c r="K324" s="209"/>
      <c r="L324" s="209"/>
      <c r="M324" s="221"/>
      <c r="N324" s="265"/>
      <c r="O324" s="209"/>
      <c r="P324" s="221"/>
      <c r="Q324" s="208"/>
      <c r="R324" s="209"/>
      <c r="S324" s="209"/>
      <c r="T324" s="209"/>
      <c r="U324" s="209"/>
      <c r="V324" s="209"/>
      <c r="W324" s="221"/>
      <c r="X324" s="208" t="s">
        <v>5104</v>
      </c>
      <c r="Y324" s="209">
        <v>1972</v>
      </c>
      <c r="Z324" s="209">
        <v>122</v>
      </c>
      <c r="AA324" s="221" t="s">
        <v>484</v>
      </c>
      <c r="AB324" s="226"/>
      <c r="AC324" s="204"/>
      <c r="AD324" s="204"/>
      <c r="AE324" s="294"/>
      <c r="AF324" s="295"/>
      <c r="AG324" s="261">
        <f t="shared" si="41"/>
        <v>122</v>
      </c>
      <c r="AH324" s="261"/>
      <c r="AI324" s="23"/>
    </row>
    <row r="325" spans="1:35" ht="33.75" x14ac:dyDescent="0.25">
      <c r="A325" s="322"/>
      <c r="B325" s="209"/>
      <c r="C325" s="209"/>
      <c r="D325" s="209"/>
      <c r="E325" s="209"/>
      <c r="F325" s="221"/>
      <c r="G325" s="265"/>
      <c r="H325" s="209"/>
      <c r="I325" s="209"/>
      <c r="J325" s="209"/>
      <c r="K325" s="209"/>
      <c r="L325" s="209"/>
      <c r="M325" s="221"/>
      <c r="N325" s="265"/>
      <c r="O325" s="209"/>
      <c r="P325" s="221"/>
      <c r="Q325" s="208"/>
      <c r="R325" s="209"/>
      <c r="S325" s="209"/>
      <c r="T325" s="209"/>
      <c r="U325" s="209"/>
      <c r="V325" s="209"/>
      <c r="W325" s="221"/>
      <c r="X325" s="208" t="s">
        <v>5105</v>
      </c>
      <c r="Y325" s="209">
        <v>1972</v>
      </c>
      <c r="Z325" s="209">
        <v>70</v>
      </c>
      <c r="AA325" s="221" t="s">
        <v>491</v>
      </c>
      <c r="AB325" s="226"/>
      <c r="AC325" s="204"/>
      <c r="AD325" s="204"/>
      <c r="AE325" s="294"/>
      <c r="AF325" s="295"/>
      <c r="AG325" s="261">
        <f t="shared" si="41"/>
        <v>70</v>
      </c>
      <c r="AH325" s="261"/>
      <c r="AI325" s="23"/>
    </row>
    <row r="326" spans="1:35" ht="45" x14ac:dyDescent="0.25">
      <c r="A326" s="322"/>
      <c r="B326" s="209"/>
      <c r="C326" s="209"/>
      <c r="D326" s="209"/>
      <c r="E326" s="209"/>
      <c r="F326" s="221"/>
      <c r="G326" s="265"/>
      <c r="H326" s="209"/>
      <c r="I326" s="209"/>
      <c r="J326" s="209"/>
      <c r="K326" s="209"/>
      <c r="L326" s="209"/>
      <c r="M326" s="221"/>
      <c r="N326" s="265"/>
      <c r="O326" s="209"/>
      <c r="P326" s="221"/>
      <c r="Q326" s="208"/>
      <c r="R326" s="209"/>
      <c r="S326" s="209"/>
      <c r="T326" s="209"/>
      <c r="U326" s="209"/>
      <c r="V326" s="209"/>
      <c r="W326" s="221"/>
      <c r="X326" s="208" t="s">
        <v>5106</v>
      </c>
      <c r="Y326" s="209">
        <v>1972</v>
      </c>
      <c r="Z326" s="209">
        <v>45</v>
      </c>
      <c r="AA326" s="221" t="s">
        <v>339</v>
      </c>
      <c r="AB326" s="226"/>
      <c r="AC326" s="204"/>
      <c r="AD326" s="204"/>
      <c r="AE326" s="294"/>
      <c r="AF326" s="295"/>
      <c r="AG326" s="261">
        <f t="shared" si="41"/>
        <v>45</v>
      </c>
      <c r="AH326" s="261"/>
      <c r="AI326" s="23"/>
    </row>
    <row r="327" spans="1:35" ht="33.75" x14ac:dyDescent="0.25">
      <c r="A327" s="322"/>
      <c r="B327" s="209"/>
      <c r="C327" s="209"/>
      <c r="D327" s="209"/>
      <c r="E327" s="209"/>
      <c r="F327" s="221"/>
      <c r="G327" s="265"/>
      <c r="H327" s="209"/>
      <c r="I327" s="209"/>
      <c r="J327" s="209"/>
      <c r="K327" s="209"/>
      <c r="L327" s="209"/>
      <c r="M327" s="221"/>
      <c r="N327" s="265"/>
      <c r="O327" s="209"/>
      <c r="P327" s="221"/>
      <c r="Q327" s="208"/>
      <c r="R327" s="209"/>
      <c r="S327" s="209"/>
      <c r="T327" s="209"/>
      <c r="U327" s="209"/>
      <c r="V327" s="209"/>
      <c r="W327" s="221"/>
      <c r="X327" s="208" t="s">
        <v>5107</v>
      </c>
      <c r="Y327" s="209">
        <v>1972</v>
      </c>
      <c r="Z327" s="209">
        <v>62</v>
      </c>
      <c r="AA327" s="221" t="s">
        <v>5103</v>
      </c>
      <c r="AB327" s="226"/>
      <c r="AC327" s="204"/>
      <c r="AD327" s="204"/>
      <c r="AE327" s="294"/>
      <c r="AF327" s="295"/>
      <c r="AG327" s="261">
        <f t="shared" si="41"/>
        <v>62</v>
      </c>
      <c r="AH327" s="261"/>
      <c r="AI327" s="23"/>
    </row>
    <row r="328" spans="1:35" ht="33.75" x14ac:dyDescent="0.25">
      <c r="A328" s="322"/>
      <c r="B328" s="209"/>
      <c r="C328" s="209"/>
      <c r="D328" s="209"/>
      <c r="E328" s="209"/>
      <c r="F328" s="221"/>
      <c r="G328" s="265"/>
      <c r="H328" s="209"/>
      <c r="I328" s="209"/>
      <c r="J328" s="209"/>
      <c r="K328" s="209"/>
      <c r="L328" s="209"/>
      <c r="M328" s="221"/>
      <c r="N328" s="265"/>
      <c r="O328" s="209"/>
      <c r="P328" s="221"/>
      <c r="Q328" s="208"/>
      <c r="R328" s="209"/>
      <c r="S328" s="209"/>
      <c r="T328" s="209"/>
      <c r="U328" s="209"/>
      <c r="V328" s="209"/>
      <c r="W328" s="221"/>
      <c r="X328" s="208" t="s">
        <v>5108</v>
      </c>
      <c r="Y328" s="209">
        <v>2014</v>
      </c>
      <c r="Z328" s="209">
        <v>130</v>
      </c>
      <c r="AA328" s="221" t="s">
        <v>633</v>
      </c>
      <c r="AB328" s="226"/>
      <c r="AC328" s="204"/>
      <c r="AD328" s="204"/>
      <c r="AE328" s="294"/>
      <c r="AF328" s="295"/>
      <c r="AG328" s="261">
        <f t="shared" si="41"/>
        <v>130</v>
      </c>
      <c r="AH328" s="261"/>
      <c r="AI328" s="23"/>
    </row>
    <row r="329" spans="1:35" ht="22.5" x14ac:dyDescent="0.25">
      <c r="A329" s="322"/>
      <c r="B329" s="209"/>
      <c r="C329" s="209"/>
      <c r="D329" s="209"/>
      <c r="E329" s="209"/>
      <c r="F329" s="221"/>
      <c r="G329" s="265"/>
      <c r="H329" s="209"/>
      <c r="I329" s="209"/>
      <c r="J329" s="209"/>
      <c r="K329" s="209"/>
      <c r="L329" s="209"/>
      <c r="M329" s="221"/>
      <c r="N329" s="265"/>
      <c r="O329" s="209"/>
      <c r="P329" s="221"/>
      <c r="Q329" s="208"/>
      <c r="R329" s="209"/>
      <c r="S329" s="209"/>
      <c r="T329" s="209"/>
      <c r="U329" s="209"/>
      <c r="V329" s="209"/>
      <c r="W329" s="221"/>
      <c r="X329" s="208" t="s">
        <v>5109</v>
      </c>
      <c r="Y329" s="209">
        <v>1972</v>
      </c>
      <c r="Z329" s="209">
        <v>145</v>
      </c>
      <c r="AA329" s="221" t="s">
        <v>343</v>
      </c>
      <c r="AB329" s="226"/>
      <c r="AC329" s="204"/>
      <c r="AD329" s="204"/>
      <c r="AE329" s="294"/>
      <c r="AF329" s="295"/>
      <c r="AG329" s="261">
        <f t="shared" si="41"/>
        <v>145</v>
      </c>
      <c r="AH329" s="261"/>
      <c r="AI329" s="23"/>
    </row>
    <row r="330" spans="1:35" ht="22.5" x14ac:dyDescent="0.25">
      <c r="A330" s="322"/>
      <c r="B330" s="209"/>
      <c r="C330" s="209"/>
      <c r="D330" s="209"/>
      <c r="E330" s="209"/>
      <c r="F330" s="221"/>
      <c r="G330" s="265"/>
      <c r="H330" s="209"/>
      <c r="I330" s="209"/>
      <c r="J330" s="209"/>
      <c r="K330" s="209"/>
      <c r="L330" s="209"/>
      <c r="M330" s="221"/>
      <c r="N330" s="265"/>
      <c r="O330" s="209"/>
      <c r="P330" s="221"/>
      <c r="Q330" s="208"/>
      <c r="R330" s="209"/>
      <c r="S330" s="209"/>
      <c r="T330" s="209"/>
      <c r="U330" s="209"/>
      <c r="V330" s="209"/>
      <c r="W330" s="221"/>
      <c r="X330" s="208" t="s">
        <v>5110</v>
      </c>
      <c r="Y330" s="209">
        <v>1972</v>
      </c>
      <c r="Z330" s="209">
        <v>145</v>
      </c>
      <c r="AA330" s="221" t="s">
        <v>343</v>
      </c>
      <c r="AB330" s="226"/>
      <c r="AC330" s="204"/>
      <c r="AD330" s="204"/>
      <c r="AE330" s="294"/>
      <c r="AF330" s="295"/>
      <c r="AG330" s="261">
        <f t="shared" si="41"/>
        <v>145</v>
      </c>
      <c r="AH330" s="261"/>
      <c r="AI330" s="23"/>
    </row>
    <row r="331" spans="1:35" ht="33.75" x14ac:dyDescent="0.25">
      <c r="A331" s="322"/>
      <c r="B331" s="209"/>
      <c r="C331" s="209"/>
      <c r="D331" s="209"/>
      <c r="E331" s="209"/>
      <c r="F331" s="221"/>
      <c r="G331" s="265"/>
      <c r="H331" s="209"/>
      <c r="I331" s="209"/>
      <c r="J331" s="209"/>
      <c r="K331" s="209"/>
      <c r="L331" s="209"/>
      <c r="M331" s="221"/>
      <c r="N331" s="265"/>
      <c r="O331" s="209"/>
      <c r="P331" s="221"/>
      <c r="Q331" s="208"/>
      <c r="R331" s="209"/>
      <c r="S331" s="157"/>
      <c r="T331" s="209"/>
      <c r="U331" s="209"/>
      <c r="V331" s="209"/>
      <c r="W331" s="221"/>
      <c r="X331" s="208" t="s">
        <v>5111</v>
      </c>
      <c r="Y331" s="209">
        <v>2008</v>
      </c>
      <c r="Z331" s="209">
        <v>50</v>
      </c>
      <c r="AA331" s="221" t="s">
        <v>5077</v>
      </c>
      <c r="AB331" s="226"/>
      <c r="AC331" s="204"/>
      <c r="AD331" s="204"/>
      <c r="AE331" s="294"/>
      <c r="AF331" s="295"/>
      <c r="AG331" s="261">
        <f t="shared" si="41"/>
        <v>50</v>
      </c>
      <c r="AH331" s="261"/>
      <c r="AI331" s="23"/>
    </row>
    <row r="332" spans="1:35" ht="23.25" thickBot="1" x14ac:dyDescent="0.3">
      <c r="A332" s="323"/>
      <c r="B332" s="206"/>
      <c r="C332" s="206"/>
      <c r="D332" s="206"/>
      <c r="E332" s="206"/>
      <c r="F332" s="274"/>
      <c r="G332" s="275"/>
      <c r="H332" s="206"/>
      <c r="I332" s="206"/>
      <c r="J332" s="206"/>
      <c r="K332" s="206"/>
      <c r="L332" s="206"/>
      <c r="M332" s="274"/>
      <c r="N332" s="275"/>
      <c r="O332" s="206"/>
      <c r="P332" s="274"/>
      <c r="Q332" s="210"/>
      <c r="R332" s="206"/>
      <c r="S332" s="206"/>
      <c r="T332" s="206"/>
      <c r="U332" s="206"/>
      <c r="V332" s="206"/>
      <c r="W332" s="274"/>
      <c r="X332" s="210" t="s">
        <v>4497</v>
      </c>
      <c r="Y332" s="206"/>
      <c r="Z332" s="206" t="s">
        <v>5112</v>
      </c>
      <c r="AA332" s="264" t="s">
        <v>5113</v>
      </c>
      <c r="AB332" s="333"/>
      <c r="AC332" s="205"/>
      <c r="AD332" s="205"/>
      <c r="AE332" s="297"/>
      <c r="AF332" s="298"/>
      <c r="AG332" s="261"/>
      <c r="AH332" s="261"/>
      <c r="AI332" s="277">
        <v>28</v>
      </c>
    </row>
    <row r="333" spans="1:35" ht="15.75" thickBot="1" x14ac:dyDescent="0.3">
      <c r="A333" s="605" t="s">
        <v>5114</v>
      </c>
      <c r="B333" s="606"/>
      <c r="C333" s="606"/>
      <c r="D333" s="606"/>
      <c r="E333" s="606"/>
      <c r="F333" s="606"/>
      <c r="G333" s="606"/>
      <c r="H333" s="606"/>
      <c r="I333" s="606"/>
      <c r="J333" s="606"/>
      <c r="K333" s="606"/>
      <c r="L333" s="606"/>
      <c r="M333" s="606"/>
      <c r="N333" s="606"/>
      <c r="O333" s="606"/>
      <c r="P333" s="606"/>
      <c r="Q333" s="606"/>
      <c r="R333" s="606"/>
      <c r="S333" s="606"/>
      <c r="T333" s="606"/>
      <c r="U333" s="606"/>
      <c r="V333" s="606"/>
      <c r="W333" s="606"/>
      <c r="X333" s="606"/>
      <c r="Y333" s="606"/>
      <c r="Z333" s="606"/>
      <c r="AA333" s="607"/>
      <c r="AB333" s="250"/>
      <c r="AC333" s="202"/>
      <c r="AD333" s="202"/>
      <c r="AE333" s="278"/>
      <c r="AF333" s="279"/>
      <c r="AG333" s="279"/>
      <c r="AH333" s="253"/>
      <c r="AI333" s="254"/>
    </row>
    <row r="334" spans="1:35" ht="33.75" x14ac:dyDescent="0.25">
      <c r="A334" s="348">
        <v>31</v>
      </c>
      <c r="B334" s="218" t="s">
        <v>5115</v>
      </c>
      <c r="C334" s="218">
        <v>1975</v>
      </c>
      <c r="D334" s="218"/>
      <c r="E334" s="218">
        <v>280</v>
      </c>
      <c r="F334" s="220" t="s">
        <v>5116</v>
      </c>
      <c r="G334" s="302"/>
      <c r="H334" s="218"/>
      <c r="I334" s="218"/>
      <c r="J334" s="218"/>
      <c r="K334" s="218"/>
      <c r="L334" s="218"/>
      <c r="M334" s="220"/>
      <c r="N334" s="302" t="s">
        <v>4104</v>
      </c>
      <c r="O334" s="218" t="s">
        <v>2895</v>
      </c>
      <c r="P334" s="220">
        <v>400</v>
      </c>
      <c r="Q334" s="303"/>
      <c r="R334" s="218"/>
      <c r="S334" s="206"/>
      <c r="T334" s="218"/>
      <c r="U334" s="218"/>
      <c r="V334" s="218"/>
      <c r="W334" s="220"/>
      <c r="X334" s="303" t="s">
        <v>5117</v>
      </c>
      <c r="Y334" s="218">
        <v>1975</v>
      </c>
      <c r="Z334" s="218">
        <v>95</v>
      </c>
      <c r="AA334" s="223" t="s">
        <v>275</v>
      </c>
      <c r="AB334" s="226"/>
      <c r="AC334" s="203">
        <v>1</v>
      </c>
      <c r="AD334" s="203">
        <f t="shared" ref="AD334:AD335" si="43">P334</f>
        <v>400</v>
      </c>
      <c r="AE334" s="259">
        <f>E334</f>
        <v>280</v>
      </c>
      <c r="AF334" s="260"/>
      <c r="AG334" s="261">
        <f t="shared" si="41"/>
        <v>95</v>
      </c>
      <c r="AH334" s="261"/>
      <c r="AI334" s="262"/>
    </row>
    <row r="335" spans="1:35" ht="33.75" x14ac:dyDescent="0.25">
      <c r="A335" s="349"/>
      <c r="B335" s="206"/>
      <c r="C335" s="206"/>
      <c r="D335" s="206"/>
      <c r="E335" s="206"/>
      <c r="F335" s="268"/>
      <c r="G335" s="275"/>
      <c r="H335" s="206"/>
      <c r="I335" s="206"/>
      <c r="J335" s="206"/>
      <c r="K335" s="206"/>
      <c r="L335" s="206"/>
      <c r="M335" s="268"/>
      <c r="N335" s="275"/>
      <c r="O335" s="206"/>
      <c r="P335" s="268">
        <v>400</v>
      </c>
      <c r="Q335" s="210"/>
      <c r="R335" s="206"/>
      <c r="S335" s="206"/>
      <c r="T335" s="206"/>
      <c r="U335" s="206"/>
      <c r="V335" s="206"/>
      <c r="W335" s="268"/>
      <c r="X335" s="210" t="s">
        <v>5118</v>
      </c>
      <c r="Y335" s="206">
        <v>1975</v>
      </c>
      <c r="Z335" s="206">
        <v>160</v>
      </c>
      <c r="AA335" s="350" t="s">
        <v>1853</v>
      </c>
      <c r="AB335" s="226"/>
      <c r="AC335" s="204"/>
      <c r="AD335" s="204">
        <f t="shared" si="43"/>
        <v>400</v>
      </c>
      <c r="AE335" s="294"/>
      <c r="AF335" s="295"/>
      <c r="AG335" s="261">
        <f t="shared" si="41"/>
        <v>160</v>
      </c>
      <c r="AH335" s="261"/>
      <c r="AI335" s="23"/>
    </row>
    <row r="336" spans="1:35" ht="33.75" x14ac:dyDescent="0.25">
      <c r="A336" s="349"/>
      <c r="B336" s="206"/>
      <c r="C336" s="206"/>
      <c r="D336" s="206"/>
      <c r="E336" s="206"/>
      <c r="F336" s="268"/>
      <c r="G336" s="275"/>
      <c r="H336" s="206"/>
      <c r="I336" s="206"/>
      <c r="J336" s="206"/>
      <c r="K336" s="206"/>
      <c r="L336" s="206"/>
      <c r="M336" s="268"/>
      <c r="N336" s="275"/>
      <c r="O336" s="206"/>
      <c r="P336" s="268"/>
      <c r="Q336" s="210"/>
      <c r="R336" s="206"/>
      <c r="S336" s="206"/>
      <c r="T336" s="206"/>
      <c r="U336" s="206"/>
      <c r="V336" s="206"/>
      <c r="W336" s="268"/>
      <c r="X336" s="210" t="s">
        <v>5119</v>
      </c>
      <c r="Y336" s="206">
        <v>1975</v>
      </c>
      <c r="Z336" s="206">
        <v>160</v>
      </c>
      <c r="AA336" s="350" t="s">
        <v>1853</v>
      </c>
      <c r="AB336" s="226"/>
      <c r="AC336" s="204"/>
      <c r="AD336" s="204"/>
      <c r="AE336" s="294"/>
      <c r="AF336" s="295"/>
      <c r="AG336" s="261">
        <f t="shared" si="41"/>
        <v>160</v>
      </c>
      <c r="AH336" s="261"/>
      <c r="AI336" s="23"/>
    </row>
    <row r="337" spans="1:35" ht="22.5" x14ac:dyDescent="0.25">
      <c r="A337" s="349"/>
      <c r="B337" s="206"/>
      <c r="C337" s="206"/>
      <c r="D337" s="206"/>
      <c r="E337" s="206"/>
      <c r="F337" s="268"/>
      <c r="G337" s="275"/>
      <c r="H337" s="206"/>
      <c r="I337" s="206"/>
      <c r="J337" s="206"/>
      <c r="K337" s="206"/>
      <c r="L337" s="206"/>
      <c r="M337" s="268"/>
      <c r="N337" s="275"/>
      <c r="O337" s="206"/>
      <c r="P337" s="268"/>
      <c r="Q337" s="210"/>
      <c r="R337" s="206"/>
      <c r="S337" s="206"/>
      <c r="T337" s="206"/>
      <c r="U337" s="206"/>
      <c r="V337" s="206"/>
      <c r="W337" s="268"/>
      <c r="X337" s="210" t="s">
        <v>5120</v>
      </c>
      <c r="Y337" s="206">
        <v>1975</v>
      </c>
      <c r="Z337" s="206">
        <v>250</v>
      </c>
      <c r="AA337" s="350" t="s">
        <v>1679</v>
      </c>
      <c r="AB337" s="226"/>
      <c r="AC337" s="204"/>
      <c r="AD337" s="204"/>
      <c r="AE337" s="294"/>
      <c r="AF337" s="295"/>
      <c r="AG337" s="261">
        <f t="shared" si="41"/>
        <v>250</v>
      </c>
      <c r="AH337" s="261"/>
      <c r="AI337" s="23"/>
    </row>
    <row r="338" spans="1:35" ht="15.75" x14ac:dyDescent="0.25">
      <c r="A338" s="349"/>
      <c r="B338" s="206"/>
      <c r="C338" s="206"/>
      <c r="D338" s="206"/>
      <c r="E338" s="206"/>
      <c r="F338" s="268"/>
      <c r="G338" s="275"/>
      <c r="H338" s="206"/>
      <c r="I338" s="206"/>
      <c r="J338" s="206"/>
      <c r="K338" s="206"/>
      <c r="L338" s="206"/>
      <c r="M338" s="268"/>
      <c r="N338" s="275"/>
      <c r="O338" s="206"/>
      <c r="P338" s="268"/>
      <c r="Q338" s="210"/>
      <c r="R338" s="206"/>
      <c r="S338" s="206"/>
      <c r="T338" s="206"/>
      <c r="U338" s="206"/>
      <c r="V338" s="206"/>
      <c r="W338" s="268"/>
      <c r="X338" s="210" t="s">
        <v>5121</v>
      </c>
      <c r="Y338" s="206">
        <v>1975</v>
      </c>
      <c r="Z338" s="206">
        <v>250</v>
      </c>
      <c r="AA338" s="350" t="s">
        <v>5122</v>
      </c>
      <c r="AB338" s="226"/>
      <c r="AC338" s="204"/>
      <c r="AD338" s="204"/>
      <c r="AE338" s="294"/>
      <c r="AF338" s="295"/>
      <c r="AG338" s="261">
        <f t="shared" si="41"/>
        <v>250</v>
      </c>
      <c r="AH338" s="261"/>
      <c r="AI338" s="23"/>
    </row>
    <row r="339" spans="1:35" ht="22.5" x14ac:dyDescent="0.25">
      <c r="A339" s="349"/>
      <c r="B339" s="206"/>
      <c r="C339" s="206"/>
      <c r="D339" s="206"/>
      <c r="E339" s="206"/>
      <c r="F339" s="268"/>
      <c r="G339" s="275"/>
      <c r="H339" s="206"/>
      <c r="I339" s="206"/>
      <c r="J339" s="206"/>
      <c r="K339" s="206"/>
      <c r="L339" s="206"/>
      <c r="M339" s="268"/>
      <c r="N339" s="275"/>
      <c r="O339" s="206"/>
      <c r="P339" s="268"/>
      <c r="Q339" s="210"/>
      <c r="R339" s="206"/>
      <c r="S339" s="209"/>
      <c r="T339" s="206"/>
      <c r="U339" s="206"/>
      <c r="V339" s="206"/>
      <c r="W339" s="268"/>
      <c r="X339" s="210" t="s">
        <v>5123</v>
      </c>
      <c r="Y339" s="206">
        <v>1975</v>
      </c>
      <c r="Z339" s="206">
        <v>95</v>
      </c>
      <c r="AA339" s="350" t="s">
        <v>275</v>
      </c>
      <c r="AB339" s="226"/>
      <c r="AC339" s="204"/>
      <c r="AD339" s="204"/>
      <c r="AE339" s="294"/>
      <c r="AF339" s="295"/>
      <c r="AG339" s="261">
        <f t="shared" si="41"/>
        <v>95</v>
      </c>
      <c r="AH339" s="261"/>
      <c r="AI339" s="23"/>
    </row>
    <row r="340" spans="1:35" ht="22.5" x14ac:dyDescent="0.25">
      <c r="A340" s="351"/>
      <c r="B340" s="209"/>
      <c r="C340" s="209"/>
      <c r="D340" s="209"/>
      <c r="E340" s="209"/>
      <c r="F340" s="221"/>
      <c r="G340" s="265"/>
      <c r="H340" s="209"/>
      <c r="I340" s="209"/>
      <c r="J340" s="209"/>
      <c r="K340" s="209"/>
      <c r="L340" s="209"/>
      <c r="M340" s="221"/>
      <c r="N340" s="265"/>
      <c r="O340" s="209"/>
      <c r="P340" s="221"/>
      <c r="Q340" s="208"/>
      <c r="R340" s="209"/>
      <c r="S340" s="209"/>
      <c r="T340" s="209"/>
      <c r="U340" s="209"/>
      <c r="V340" s="209"/>
      <c r="W340" s="221"/>
      <c r="X340" s="208" t="s">
        <v>5124</v>
      </c>
      <c r="Y340" s="209">
        <v>1975</v>
      </c>
      <c r="Z340" s="209">
        <v>90</v>
      </c>
      <c r="AA340" s="352" t="s">
        <v>815</v>
      </c>
      <c r="AB340" s="226"/>
      <c r="AC340" s="204"/>
      <c r="AD340" s="204"/>
      <c r="AE340" s="294"/>
      <c r="AF340" s="295"/>
      <c r="AG340" s="261">
        <f t="shared" si="41"/>
        <v>90</v>
      </c>
      <c r="AH340" s="261"/>
      <c r="AI340" s="23"/>
    </row>
    <row r="341" spans="1:35" ht="45" x14ac:dyDescent="0.25">
      <c r="A341" s="351"/>
      <c r="B341" s="209"/>
      <c r="C341" s="209"/>
      <c r="D341" s="209"/>
      <c r="E341" s="209"/>
      <c r="F341" s="221"/>
      <c r="G341" s="265"/>
      <c r="H341" s="209"/>
      <c r="I341" s="209"/>
      <c r="J341" s="209"/>
      <c r="K341" s="209"/>
      <c r="L341" s="209"/>
      <c r="M341" s="221"/>
      <c r="N341" s="265"/>
      <c r="O341" s="209"/>
      <c r="P341" s="221"/>
      <c r="Q341" s="208"/>
      <c r="R341" s="209"/>
      <c r="S341" s="209"/>
      <c r="T341" s="209"/>
      <c r="U341" s="209"/>
      <c r="V341" s="209"/>
      <c r="W341" s="221"/>
      <c r="X341" s="208" t="s">
        <v>5125</v>
      </c>
      <c r="Y341" s="209">
        <v>1975</v>
      </c>
      <c r="Z341" s="209">
        <v>100</v>
      </c>
      <c r="AA341" s="352" t="s">
        <v>423</v>
      </c>
      <c r="AB341" s="226"/>
      <c r="AC341" s="204"/>
      <c r="AD341" s="204"/>
      <c r="AE341" s="294"/>
      <c r="AF341" s="295"/>
      <c r="AG341" s="261">
        <f t="shared" si="41"/>
        <v>100</v>
      </c>
      <c r="AH341" s="261"/>
      <c r="AI341" s="23"/>
    </row>
    <row r="342" spans="1:35" ht="33.75" x14ac:dyDescent="0.25">
      <c r="A342" s="351"/>
      <c r="B342" s="209"/>
      <c r="C342" s="209"/>
      <c r="D342" s="209"/>
      <c r="E342" s="209"/>
      <c r="F342" s="221"/>
      <c r="G342" s="265"/>
      <c r="H342" s="209"/>
      <c r="I342" s="209"/>
      <c r="J342" s="209"/>
      <c r="K342" s="209"/>
      <c r="L342" s="209"/>
      <c r="M342" s="221"/>
      <c r="N342" s="265"/>
      <c r="O342" s="209"/>
      <c r="P342" s="221"/>
      <c r="Q342" s="208"/>
      <c r="R342" s="209"/>
      <c r="S342" s="209"/>
      <c r="T342" s="209"/>
      <c r="U342" s="209"/>
      <c r="V342" s="209"/>
      <c r="W342" s="221"/>
      <c r="X342" s="208" t="s">
        <v>5126</v>
      </c>
      <c r="Y342" s="209">
        <v>1975</v>
      </c>
      <c r="Z342" s="209">
        <v>10</v>
      </c>
      <c r="AA342" s="352" t="s">
        <v>423</v>
      </c>
      <c r="AB342" s="226"/>
      <c r="AC342" s="204"/>
      <c r="AD342" s="204"/>
      <c r="AE342" s="294"/>
      <c r="AF342" s="295"/>
      <c r="AG342" s="261">
        <f t="shared" si="41"/>
        <v>10</v>
      </c>
      <c r="AH342" s="261"/>
      <c r="AI342" s="23"/>
    </row>
    <row r="343" spans="1:35" ht="45" x14ac:dyDescent="0.25">
      <c r="A343" s="351"/>
      <c r="B343" s="209"/>
      <c r="C343" s="209"/>
      <c r="D343" s="209"/>
      <c r="E343" s="209"/>
      <c r="F343" s="221"/>
      <c r="G343" s="265"/>
      <c r="H343" s="209"/>
      <c r="I343" s="209"/>
      <c r="J343" s="209"/>
      <c r="K343" s="209"/>
      <c r="L343" s="209"/>
      <c r="M343" s="221"/>
      <c r="N343" s="265"/>
      <c r="O343" s="209"/>
      <c r="P343" s="221"/>
      <c r="Q343" s="208"/>
      <c r="R343" s="209"/>
      <c r="S343" s="209"/>
      <c r="T343" s="209"/>
      <c r="U343" s="209"/>
      <c r="V343" s="209"/>
      <c r="W343" s="221"/>
      <c r="X343" s="208" t="s">
        <v>5127</v>
      </c>
      <c r="Y343" s="209">
        <v>1975</v>
      </c>
      <c r="Z343" s="209">
        <v>250</v>
      </c>
      <c r="AA343" s="352" t="s">
        <v>270</v>
      </c>
      <c r="AB343" s="226"/>
      <c r="AC343" s="204"/>
      <c r="AD343" s="204"/>
      <c r="AE343" s="294"/>
      <c r="AF343" s="295"/>
      <c r="AG343" s="261">
        <f t="shared" si="41"/>
        <v>250</v>
      </c>
      <c r="AH343" s="261"/>
      <c r="AI343" s="23"/>
    </row>
    <row r="344" spans="1:35" ht="45" x14ac:dyDescent="0.25">
      <c r="A344" s="351"/>
      <c r="B344" s="209"/>
      <c r="C344" s="209"/>
      <c r="D344" s="209"/>
      <c r="E344" s="209"/>
      <c r="F344" s="221"/>
      <c r="G344" s="265"/>
      <c r="H344" s="209"/>
      <c r="I344" s="209"/>
      <c r="J344" s="209"/>
      <c r="K344" s="209"/>
      <c r="L344" s="209"/>
      <c r="M344" s="221"/>
      <c r="N344" s="265"/>
      <c r="O344" s="209"/>
      <c r="P344" s="221"/>
      <c r="Q344" s="208"/>
      <c r="R344" s="209"/>
      <c r="S344" s="206"/>
      <c r="T344" s="209"/>
      <c r="U344" s="209"/>
      <c r="V344" s="209"/>
      <c r="W344" s="221"/>
      <c r="X344" s="208" t="s">
        <v>5128</v>
      </c>
      <c r="Y344" s="209">
        <v>1975</v>
      </c>
      <c r="Z344" s="209">
        <v>110</v>
      </c>
      <c r="AA344" s="352" t="s">
        <v>5129</v>
      </c>
      <c r="AB344" s="226"/>
      <c r="AC344" s="204"/>
      <c r="AD344" s="204"/>
      <c r="AE344" s="294"/>
      <c r="AF344" s="295"/>
      <c r="AG344" s="261">
        <f t="shared" si="41"/>
        <v>110</v>
      </c>
      <c r="AH344" s="261"/>
      <c r="AI344" s="23"/>
    </row>
    <row r="345" spans="1:35" ht="23.25" thickBot="1" x14ac:dyDescent="0.3">
      <c r="A345" s="353"/>
      <c r="B345" s="206"/>
      <c r="C345" s="206"/>
      <c r="D345" s="206"/>
      <c r="E345" s="206"/>
      <c r="F345" s="274"/>
      <c r="G345" s="275"/>
      <c r="H345" s="206"/>
      <c r="I345" s="206"/>
      <c r="J345" s="206"/>
      <c r="K345" s="206"/>
      <c r="L345" s="206"/>
      <c r="M345" s="274"/>
      <c r="N345" s="275"/>
      <c r="O345" s="206"/>
      <c r="P345" s="274"/>
      <c r="Q345" s="210"/>
      <c r="R345" s="206"/>
      <c r="S345" s="206"/>
      <c r="T345" s="206"/>
      <c r="U345" s="206"/>
      <c r="V345" s="206"/>
      <c r="W345" s="274"/>
      <c r="X345" s="210" t="s">
        <v>5130</v>
      </c>
      <c r="Y345" s="206">
        <v>1975</v>
      </c>
      <c r="Z345" s="206">
        <v>120</v>
      </c>
      <c r="AA345" s="350" t="s">
        <v>1714</v>
      </c>
      <c r="AB345" s="226"/>
      <c r="AC345" s="205"/>
      <c r="AD345" s="205"/>
      <c r="AE345" s="297"/>
      <c r="AF345" s="298"/>
      <c r="AG345" s="261">
        <f t="shared" si="41"/>
        <v>120</v>
      </c>
      <c r="AH345" s="261"/>
      <c r="AI345" s="277"/>
    </row>
    <row r="346" spans="1:35" ht="15.75" thickBot="1" x14ac:dyDescent="0.3">
      <c r="A346" s="605" t="s">
        <v>5131</v>
      </c>
      <c r="B346" s="606"/>
      <c r="C346" s="606"/>
      <c r="D346" s="606"/>
      <c r="E346" s="606"/>
      <c r="F346" s="606"/>
      <c r="G346" s="606"/>
      <c r="H346" s="606"/>
      <c r="I346" s="606"/>
      <c r="J346" s="606"/>
      <c r="K346" s="606"/>
      <c r="L346" s="606"/>
      <c r="M346" s="606"/>
      <c r="N346" s="606"/>
      <c r="O346" s="606"/>
      <c r="P346" s="606"/>
      <c r="Q346" s="606"/>
      <c r="R346" s="606"/>
      <c r="S346" s="606"/>
      <c r="T346" s="606"/>
      <c r="U346" s="606"/>
      <c r="V346" s="606"/>
      <c r="W346" s="606"/>
      <c r="X346" s="606"/>
      <c r="Y346" s="606"/>
      <c r="Z346" s="606"/>
      <c r="AA346" s="607"/>
      <c r="AB346" s="250"/>
      <c r="AC346" s="202"/>
      <c r="AD346" s="202"/>
      <c r="AE346" s="278"/>
      <c r="AF346" s="279"/>
      <c r="AG346" s="279"/>
      <c r="AH346" s="279"/>
      <c r="AI346" s="254"/>
    </row>
    <row r="347" spans="1:35" ht="33.75" x14ac:dyDescent="0.25">
      <c r="A347" s="321">
        <v>32</v>
      </c>
      <c r="B347" s="211" t="s">
        <v>5132</v>
      </c>
      <c r="C347" s="211">
        <v>2007</v>
      </c>
      <c r="D347" s="211"/>
      <c r="E347" s="211">
        <v>300</v>
      </c>
      <c r="F347" s="212" t="s">
        <v>3180</v>
      </c>
      <c r="G347" s="257"/>
      <c r="H347" s="211"/>
      <c r="I347" s="211"/>
      <c r="J347" s="211"/>
      <c r="K347" s="211"/>
      <c r="L347" s="211"/>
      <c r="M347" s="212"/>
      <c r="N347" s="257" t="s">
        <v>4094</v>
      </c>
      <c r="O347" s="211" t="s">
        <v>2895</v>
      </c>
      <c r="P347" s="212">
        <v>400</v>
      </c>
      <c r="Q347" s="216"/>
      <c r="R347" s="211"/>
      <c r="S347" s="209"/>
      <c r="T347" s="211"/>
      <c r="U347" s="211"/>
      <c r="V347" s="211"/>
      <c r="W347" s="212"/>
      <c r="X347" s="216" t="s">
        <v>5133</v>
      </c>
      <c r="Y347" s="211">
        <v>1977</v>
      </c>
      <c r="Z347" s="211">
        <v>200</v>
      </c>
      <c r="AA347" s="258" t="s">
        <v>5134</v>
      </c>
      <c r="AB347" s="226"/>
      <c r="AC347" s="203">
        <v>1</v>
      </c>
      <c r="AD347" s="203">
        <f t="shared" ref="AD347:AD348" si="44">P347</f>
        <v>400</v>
      </c>
      <c r="AE347" s="259">
        <f>E347</f>
        <v>300</v>
      </c>
      <c r="AF347" s="260"/>
      <c r="AG347" s="261">
        <f t="shared" si="41"/>
        <v>200</v>
      </c>
      <c r="AH347" s="261"/>
      <c r="AI347" s="262"/>
    </row>
    <row r="348" spans="1:35" ht="33.75" x14ac:dyDescent="0.25">
      <c r="A348" s="322"/>
      <c r="B348" s="209"/>
      <c r="C348" s="209"/>
      <c r="D348" s="209"/>
      <c r="E348" s="209"/>
      <c r="F348" s="221"/>
      <c r="G348" s="265"/>
      <c r="H348" s="209"/>
      <c r="I348" s="209"/>
      <c r="J348" s="209"/>
      <c r="K348" s="209"/>
      <c r="L348" s="209"/>
      <c r="M348" s="221"/>
      <c r="N348" s="265"/>
      <c r="O348" s="209"/>
      <c r="P348" s="221">
        <v>400</v>
      </c>
      <c r="Q348" s="208"/>
      <c r="R348" s="209"/>
      <c r="S348" s="209"/>
      <c r="T348" s="209"/>
      <c r="U348" s="209"/>
      <c r="V348" s="209"/>
      <c r="W348" s="221"/>
      <c r="X348" s="208" t="s">
        <v>5135</v>
      </c>
      <c r="Y348" s="209">
        <v>1977</v>
      </c>
      <c r="Z348" s="209">
        <v>200</v>
      </c>
      <c r="AA348" s="221" t="s">
        <v>5136</v>
      </c>
      <c r="AB348" s="226"/>
      <c r="AC348" s="204"/>
      <c r="AD348" s="204">
        <f t="shared" si="44"/>
        <v>400</v>
      </c>
      <c r="AE348" s="294"/>
      <c r="AF348" s="295"/>
      <c r="AG348" s="261">
        <f t="shared" si="41"/>
        <v>200</v>
      </c>
      <c r="AH348" s="269"/>
      <c r="AI348" s="23"/>
    </row>
    <row r="349" spans="1:35" ht="22.5" x14ac:dyDescent="0.25">
      <c r="A349" s="322"/>
      <c r="B349" s="209"/>
      <c r="C349" s="209"/>
      <c r="D349" s="209"/>
      <c r="E349" s="209"/>
      <c r="F349" s="221"/>
      <c r="G349" s="265"/>
      <c r="H349" s="209"/>
      <c r="I349" s="209"/>
      <c r="J349" s="209"/>
      <c r="K349" s="209"/>
      <c r="L349" s="209"/>
      <c r="M349" s="221"/>
      <c r="N349" s="265"/>
      <c r="O349" s="209"/>
      <c r="P349" s="221"/>
      <c r="Q349" s="208"/>
      <c r="R349" s="209"/>
      <c r="S349" s="209"/>
      <c r="T349" s="209"/>
      <c r="U349" s="209"/>
      <c r="V349" s="209"/>
      <c r="W349" s="221"/>
      <c r="X349" s="208" t="s">
        <v>5137</v>
      </c>
      <c r="Y349" s="209">
        <v>1977</v>
      </c>
      <c r="Z349" s="209">
        <v>60</v>
      </c>
      <c r="AA349" s="221" t="s">
        <v>5138</v>
      </c>
      <c r="AB349" s="226"/>
      <c r="AC349" s="204"/>
      <c r="AD349" s="204"/>
      <c r="AE349" s="294"/>
      <c r="AF349" s="295"/>
      <c r="AG349" s="261">
        <f t="shared" si="41"/>
        <v>60</v>
      </c>
      <c r="AH349" s="269"/>
      <c r="AI349" s="23"/>
    </row>
    <row r="350" spans="1:35" ht="22.5" x14ac:dyDescent="0.25">
      <c r="A350" s="322"/>
      <c r="B350" s="209"/>
      <c r="C350" s="209"/>
      <c r="D350" s="209"/>
      <c r="E350" s="209"/>
      <c r="F350" s="221"/>
      <c r="G350" s="265"/>
      <c r="H350" s="209"/>
      <c r="I350" s="209"/>
      <c r="J350" s="209"/>
      <c r="K350" s="209"/>
      <c r="L350" s="209"/>
      <c r="M350" s="221"/>
      <c r="N350" s="265"/>
      <c r="O350" s="209"/>
      <c r="P350" s="221"/>
      <c r="Q350" s="208"/>
      <c r="R350" s="209"/>
      <c r="S350" s="209"/>
      <c r="T350" s="209"/>
      <c r="U350" s="209"/>
      <c r="V350" s="209"/>
      <c r="W350" s="221"/>
      <c r="X350" s="208" t="s">
        <v>5139</v>
      </c>
      <c r="Y350" s="209">
        <v>1977</v>
      </c>
      <c r="Z350" s="209">
        <v>60</v>
      </c>
      <c r="AA350" s="221" t="s">
        <v>5138</v>
      </c>
      <c r="AB350" s="226"/>
      <c r="AC350" s="204"/>
      <c r="AD350" s="204"/>
      <c r="AE350" s="294"/>
      <c r="AF350" s="295"/>
      <c r="AG350" s="261">
        <f t="shared" si="41"/>
        <v>60</v>
      </c>
      <c r="AH350" s="269"/>
      <c r="AI350" s="23"/>
    </row>
    <row r="351" spans="1:35" ht="33.75" x14ac:dyDescent="0.25">
      <c r="A351" s="322"/>
      <c r="B351" s="209"/>
      <c r="C351" s="209"/>
      <c r="D351" s="209"/>
      <c r="E351" s="209"/>
      <c r="F351" s="221"/>
      <c r="G351" s="265"/>
      <c r="H351" s="209"/>
      <c r="I351" s="209"/>
      <c r="J351" s="209"/>
      <c r="K351" s="209"/>
      <c r="L351" s="209"/>
      <c r="M351" s="221"/>
      <c r="N351" s="265"/>
      <c r="O351" s="209"/>
      <c r="P351" s="221"/>
      <c r="Q351" s="208"/>
      <c r="R351" s="209"/>
      <c r="S351" s="209"/>
      <c r="T351" s="209"/>
      <c r="U351" s="209"/>
      <c r="V351" s="209"/>
      <c r="W351" s="221"/>
      <c r="X351" s="208" t="s">
        <v>5140</v>
      </c>
      <c r="Y351" s="209">
        <v>1977</v>
      </c>
      <c r="Z351" s="209">
        <v>60</v>
      </c>
      <c r="AA351" s="221" t="s">
        <v>5141</v>
      </c>
      <c r="AB351" s="226"/>
      <c r="AC351" s="204"/>
      <c r="AD351" s="204"/>
      <c r="AE351" s="294"/>
      <c r="AF351" s="295"/>
      <c r="AG351" s="261">
        <f t="shared" si="41"/>
        <v>60</v>
      </c>
      <c r="AH351" s="269"/>
      <c r="AI351" s="23"/>
    </row>
    <row r="352" spans="1:35" ht="33.75" x14ac:dyDescent="0.25">
      <c r="A352" s="322"/>
      <c r="B352" s="209"/>
      <c r="C352" s="209"/>
      <c r="D352" s="209"/>
      <c r="E352" s="209"/>
      <c r="F352" s="221"/>
      <c r="G352" s="265"/>
      <c r="H352" s="209"/>
      <c r="I352" s="209"/>
      <c r="J352" s="209"/>
      <c r="K352" s="209"/>
      <c r="L352" s="209"/>
      <c r="M352" s="221"/>
      <c r="N352" s="265"/>
      <c r="O352" s="209"/>
      <c r="P352" s="221"/>
      <c r="Q352" s="208"/>
      <c r="R352" s="209"/>
      <c r="S352" s="209"/>
      <c r="T352" s="209"/>
      <c r="U352" s="209"/>
      <c r="V352" s="209"/>
      <c r="W352" s="221"/>
      <c r="X352" s="208" t="s">
        <v>5142</v>
      </c>
      <c r="Y352" s="209">
        <v>1977</v>
      </c>
      <c r="Z352" s="209">
        <v>60</v>
      </c>
      <c r="AA352" s="221" t="s">
        <v>4919</v>
      </c>
      <c r="AB352" s="226"/>
      <c r="AC352" s="204"/>
      <c r="AD352" s="204"/>
      <c r="AE352" s="294"/>
      <c r="AF352" s="295"/>
      <c r="AG352" s="261">
        <f t="shared" si="41"/>
        <v>60</v>
      </c>
      <c r="AH352" s="269"/>
      <c r="AI352" s="23"/>
    </row>
    <row r="353" spans="1:35" ht="33.75" x14ac:dyDescent="0.25">
      <c r="A353" s="322"/>
      <c r="B353" s="209"/>
      <c r="C353" s="209"/>
      <c r="D353" s="209"/>
      <c r="E353" s="209"/>
      <c r="F353" s="221"/>
      <c r="G353" s="265"/>
      <c r="H353" s="209"/>
      <c r="I353" s="209"/>
      <c r="J353" s="209"/>
      <c r="K353" s="209"/>
      <c r="L353" s="209"/>
      <c r="M353" s="221"/>
      <c r="N353" s="265"/>
      <c r="O353" s="209"/>
      <c r="P353" s="221"/>
      <c r="Q353" s="208"/>
      <c r="R353" s="209"/>
      <c r="S353" s="209"/>
      <c r="T353" s="209"/>
      <c r="U353" s="209"/>
      <c r="V353" s="209"/>
      <c r="W353" s="221"/>
      <c r="X353" s="208" t="s">
        <v>5143</v>
      </c>
      <c r="Y353" s="209">
        <v>2016</v>
      </c>
      <c r="Z353" s="209">
        <v>110</v>
      </c>
      <c r="AA353" s="221" t="s">
        <v>633</v>
      </c>
      <c r="AB353" s="226"/>
      <c r="AC353" s="204"/>
      <c r="AD353" s="204"/>
      <c r="AE353" s="294"/>
      <c r="AF353" s="295"/>
      <c r="AG353" s="261">
        <f t="shared" si="41"/>
        <v>110</v>
      </c>
      <c r="AH353" s="269"/>
      <c r="AI353" s="23"/>
    </row>
    <row r="354" spans="1:35" ht="33.75" x14ac:dyDescent="0.25">
      <c r="A354" s="322"/>
      <c r="B354" s="209"/>
      <c r="C354" s="209"/>
      <c r="D354" s="209"/>
      <c r="E354" s="209"/>
      <c r="F354" s="221"/>
      <c r="G354" s="265"/>
      <c r="H354" s="209"/>
      <c r="I354" s="209"/>
      <c r="J354" s="209"/>
      <c r="K354" s="209"/>
      <c r="L354" s="209"/>
      <c r="M354" s="221"/>
      <c r="N354" s="265"/>
      <c r="O354" s="209"/>
      <c r="P354" s="221"/>
      <c r="Q354" s="208"/>
      <c r="R354" s="209"/>
      <c r="S354" s="209"/>
      <c r="T354" s="209"/>
      <c r="U354" s="209"/>
      <c r="V354" s="209"/>
      <c r="W354" s="221"/>
      <c r="X354" s="208" t="s">
        <v>5144</v>
      </c>
      <c r="Y354" s="209">
        <v>1977</v>
      </c>
      <c r="Z354" s="209">
        <v>100</v>
      </c>
      <c r="AA354" s="221" t="s">
        <v>5145</v>
      </c>
      <c r="AB354" s="226"/>
      <c r="AC354" s="204"/>
      <c r="AD354" s="204"/>
      <c r="AE354" s="294"/>
      <c r="AF354" s="295"/>
      <c r="AG354" s="261">
        <f t="shared" si="41"/>
        <v>100</v>
      </c>
      <c r="AH354" s="269"/>
      <c r="AI354" s="23"/>
    </row>
    <row r="355" spans="1:35" ht="33.75" x14ac:dyDescent="0.25">
      <c r="A355" s="322"/>
      <c r="B355" s="209"/>
      <c r="C355" s="209"/>
      <c r="D355" s="209"/>
      <c r="E355" s="209"/>
      <c r="F355" s="221"/>
      <c r="G355" s="265"/>
      <c r="H355" s="209"/>
      <c r="I355" s="209"/>
      <c r="J355" s="209"/>
      <c r="K355" s="209"/>
      <c r="L355" s="209"/>
      <c r="M355" s="221"/>
      <c r="N355" s="265"/>
      <c r="O355" s="209"/>
      <c r="P355" s="221"/>
      <c r="Q355" s="208"/>
      <c r="R355" s="209"/>
      <c r="S355" s="209"/>
      <c r="T355" s="209"/>
      <c r="U355" s="209"/>
      <c r="V355" s="209"/>
      <c r="W355" s="221"/>
      <c r="X355" s="208" t="s">
        <v>5146</v>
      </c>
      <c r="Y355" s="209">
        <v>1977</v>
      </c>
      <c r="Z355" s="209">
        <v>100</v>
      </c>
      <c r="AA355" s="221" t="s">
        <v>5145</v>
      </c>
      <c r="AB355" s="226"/>
      <c r="AC355" s="204"/>
      <c r="AD355" s="204"/>
      <c r="AE355" s="294"/>
      <c r="AF355" s="295"/>
      <c r="AG355" s="261">
        <f t="shared" si="41"/>
        <v>100</v>
      </c>
      <c r="AH355" s="269"/>
      <c r="AI355" s="23"/>
    </row>
    <row r="356" spans="1:35" ht="33.75" x14ac:dyDescent="0.25">
      <c r="A356" s="322"/>
      <c r="B356" s="209"/>
      <c r="C356" s="209"/>
      <c r="D356" s="209"/>
      <c r="E356" s="209"/>
      <c r="F356" s="221"/>
      <c r="G356" s="265"/>
      <c r="H356" s="209"/>
      <c r="I356" s="209"/>
      <c r="J356" s="209"/>
      <c r="K356" s="209"/>
      <c r="L356" s="209"/>
      <c r="M356" s="221"/>
      <c r="N356" s="265"/>
      <c r="O356" s="209"/>
      <c r="P356" s="221"/>
      <c r="Q356" s="208"/>
      <c r="R356" s="209"/>
      <c r="S356" s="209"/>
      <c r="T356" s="209"/>
      <c r="U356" s="209"/>
      <c r="V356" s="209"/>
      <c r="W356" s="221"/>
      <c r="X356" s="208" t="s">
        <v>5147</v>
      </c>
      <c r="Y356" s="209">
        <v>1977</v>
      </c>
      <c r="Z356" s="209">
        <v>150</v>
      </c>
      <c r="AA356" s="221" t="s">
        <v>5145</v>
      </c>
      <c r="AB356" s="226"/>
      <c r="AC356" s="204"/>
      <c r="AD356" s="204"/>
      <c r="AE356" s="294"/>
      <c r="AF356" s="295"/>
      <c r="AG356" s="261">
        <f t="shared" si="41"/>
        <v>150</v>
      </c>
      <c r="AH356" s="269"/>
      <c r="AI356" s="23"/>
    </row>
    <row r="357" spans="1:35" ht="22.5" x14ac:dyDescent="0.25">
      <c r="A357" s="322"/>
      <c r="B357" s="209"/>
      <c r="C357" s="209"/>
      <c r="D357" s="209"/>
      <c r="E357" s="209"/>
      <c r="F357" s="221"/>
      <c r="G357" s="265"/>
      <c r="H357" s="209"/>
      <c r="I357" s="209"/>
      <c r="J357" s="209"/>
      <c r="K357" s="209"/>
      <c r="L357" s="209"/>
      <c r="M357" s="221"/>
      <c r="N357" s="265"/>
      <c r="O357" s="209"/>
      <c r="P357" s="221"/>
      <c r="Q357" s="208"/>
      <c r="R357" s="209"/>
      <c r="S357" s="209"/>
      <c r="T357" s="209"/>
      <c r="U357" s="209"/>
      <c r="V357" s="209"/>
      <c r="W357" s="221"/>
      <c r="X357" s="208" t="s">
        <v>5148</v>
      </c>
      <c r="Y357" s="209">
        <v>1977</v>
      </c>
      <c r="Z357" s="209">
        <v>110</v>
      </c>
      <c r="AA357" s="221" t="s">
        <v>493</v>
      </c>
      <c r="AB357" s="226"/>
      <c r="AC357" s="204"/>
      <c r="AD357" s="204"/>
      <c r="AE357" s="294"/>
      <c r="AF357" s="295"/>
      <c r="AG357" s="261">
        <f t="shared" si="41"/>
        <v>110</v>
      </c>
      <c r="AH357" s="269"/>
      <c r="AI357" s="23"/>
    </row>
    <row r="358" spans="1:35" ht="22.5" x14ac:dyDescent="0.25">
      <c r="A358" s="322"/>
      <c r="B358" s="209"/>
      <c r="C358" s="209"/>
      <c r="D358" s="209"/>
      <c r="E358" s="209"/>
      <c r="F358" s="221"/>
      <c r="G358" s="265"/>
      <c r="H358" s="209"/>
      <c r="I358" s="209"/>
      <c r="J358" s="209"/>
      <c r="K358" s="209"/>
      <c r="L358" s="209"/>
      <c r="M358" s="221"/>
      <c r="N358" s="265"/>
      <c r="O358" s="209"/>
      <c r="P358" s="221"/>
      <c r="Q358" s="208"/>
      <c r="R358" s="209"/>
      <c r="S358" s="206"/>
      <c r="T358" s="209"/>
      <c r="U358" s="209"/>
      <c r="V358" s="209"/>
      <c r="W358" s="221"/>
      <c r="X358" s="208" t="s">
        <v>5149</v>
      </c>
      <c r="Y358" s="209">
        <v>1977</v>
      </c>
      <c r="Z358" s="209">
        <v>110</v>
      </c>
      <c r="AA358" s="221" t="s">
        <v>493</v>
      </c>
      <c r="AB358" s="226"/>
      <c r="AC358" s="204"/>
      <c r="AD358" s="204"/>
      <c r="AE358" s="294"/>
      <c r="AF358" s="295"/>
      <c r="AG358" s="261">
        <f t="shared" si="41"/>
        <v>110</v>
      </c>
      <c r="AH358" s="269"/>
      <c r="AI358" s="23"/>
    </row>
    <row r="359" spans="1:35" ht="34.5" thickBot="1" x14ac:dyDescent="0.3">
      <c r="A359" s="323"/>
      <c r="B359" s="206"/>
      <c r="C359" s="206"/>
      <c r="D359" s="206"/>
      <c r="E359" s="206"/>
      <c r="F359" s="274"/>
      <c r="G359" s="275"/>
      <c r="H359" s="206"/>
      <c r="I359" s="206"/>
      <c r="J359" s="206"/>
      <c r="K359" s="206"/>
      <c r="L359" s="206"/>
      <c r="M359" s="274"/>
      <c r="N359" s="275"/>
      <c r="O359" s="206"/>
      <c r="P359" s="274"/>
      <c r="Q359" s="210"/>
      <c r="R359" s="206"/>
      <c r="S359" s="206"/>
      <c r="T359" s="206"/>
      <c r="U359" s="206"/>
      <c r="V359" s="206"/>
      <c r="W359" s="274"/>
      <c r="X359" s="210" t="s">
        <v>5150</v>
      </c>
      <c r="Y359" s="206">
        <v>1977</v>
      </c>
      <c r="Z359" s="206">
        <v>40</v>
      </c>
      <c r="AA359" s="268" t="s">
        <v>694</v>
      </c>
      <c r="AB359" s="226"/>
      <c r="AC359" s="205"/>
      <c r="AD359" s="205"/>
      <c r="AE359" s="297"/>
      <c r="AF359" s="298"/>
      <c r="AG359" s="261">
        <f t="shared" si="41"/>
        <v>40</v>
      </c>
      <c r="AH359" s="269"/>
      <c r="AI359" s="277"/>
    </row>
    <row r="360" spans="1:35" ht="15.75" thickBot="1" x14ac:dyDescent="0.3">
      <c r="A360" s="605" t="s">
        <v>5151</v>
      </c>
      <c r="B360" s="606"/>
      <c r="C360" s="606"/>
      <c r="D360" s="606"/>
      <c r="E360" s="606"/>
      <c r="F360" s="606"/>
      <c r="G360" s="606"/>
      <c r="H360" s="606"/>
      <c r="I360" s="606"/>
      <c r="J360" s="606"/>
      <c r="K360" s="606"/>
      <c r="L360" s="606"/>
      <c r="M360" s="606"/>
      <c r="N360" s="606"/>
      <c r="O360" s="606"/>
      <c r="P360" s="606"/>
      <c r="Q360" s="606"/>
      <c r="R360" s="606"/>
      <c r="S360" s="606"/>
      <c r="T360" s="606"/>
      <c r="U360" s="606"/>
      <c r="V360" s="606"/>
      <c r="W360" s="606"/>
      <c r="X360" s="606"/>
      <c r="Y360" s="606"/>
      <c r="Z360" s="606"/>
      <c r="AA360" s="607"/>
      <c r="AB360" s="250"/>
      <c r="AC360" s="202"/>
      <c r="AD360" s="202"/>
      <c r="AE360" s="278"/>
      <c r="AF360" s="279"/>
      <c r="AG360" s="279"/>
      <c r="AH360" s="279"/>
      <c r="AI360" s="254"/>
    </row>
    <row r="361" spans="1:35" ht="45" x14ac:dyDescent="0.25">
      <c r="A361" s="321">
        <v>33</v>
      </c>
      <c r="B361" s="211" t="s">
        <v>5152</v>
      </c>
      <c r="C361" s="211">
        <v>2007</v>
      </c>
      <c r="D361" s="211"/>
      <c r="E361" s="211">
        <v>250</v>
      </c>
      <c r="F361" s="212" t="s">
        <v>3180</v>
      </c>
      <c r="G361" s="257"/>
      <c r="H361" s="211"/>
      <c r="I361" s="211"/>
      <c r="J361" s="211"/>
      <c r="K361" s="211"/>
      <c r="L361" s="211"/>
      <c r="M361" s="212"/>
      <c r="N361" s="257" t="s">
        <v>5153</v>
      </c>
      <c r="O361" s="211" t="s">
        <v>2895</v>
      </c>
      <c r="P361" s="212">
        <v>630</v>
      </c>
      <c r="Q361" s="216"/>
      <c r="R361" s="211"/>
      <c r="S361" s="209"/>
      <c r="T361" s="211"/>
      <c r="U361" s="211"/>
      <c r="V361" s="211"/>
      <c r="W361" s="212"/>
      <c r="X361" s="216" t="s">
        <v>5154</v>
      </c>
      <c r="Y361" s="211">
        <v>1980</v>
      </c>
      <c r="Z361" s="211">
        <v>140</v>
      </c>
      <c r="AA361" s="258" t="s">
        <v>5155</v>
      </c>
      <c r="AB361" s="226"/>
      <c r="AC361" s="203">
        <v>1</v>
      </c>
      <c r="AD361" s="203">
        <f t="shared" ref="AD361:AD362" si="45">P361</f>
        <v>630</v>
      </c>
      <c r="AE361" s="259">
        <f>E361</f>
        <v>250</v>
      </c>
      <c r="AF361" s="260"/>
      <c r="AG361" s="261">
        <f t="shared" si="41"/>
        <v>140</v>
      </c>
      <c r="AH361" s="261"/>
      <c r="AI361" s="262"/>
    </row>
    <row r="362" spans="1:35" ht="33.75" x14ac:dyDescent="0.25">
      <c r="A362" s="322"/>
      <c r="B362" s="209" t="s">
        <v>5156</v>
      </c>
      <c r="C362" s="209">
        <v>1979</v>
      </c>
      <c r="D362" s="209"/>
      <c r="E362" s="209">
        <v>360</v>
      </c>
      <c r="F362" s="221" t="s">
        <v>2974</v>
      </c>
      <c r="G362" s="265"/>
      <c r="H362" s="209"/>
      <c r="I362" s="209"/>
      <c r="J362" s="209"/>
      <c r="K362" s="209"/>
      <c r="L362" s="209"/>
      <c r="M362" s="221"/>
      <c r="N362" s="265"/>
      <c r="O362" s="209"/>
      <c r="P362" s="221">
        <v>400</v>
      </c>
      <c r="Q362" s="208"/>
      <c r="R362" s="209"/>
      <c r="S362" s="209"/>
      <c r="T362" s="209"/>
      <c r="U362" s="209"/>
      <c r="V362" s="209"/>
      <c r="W362" s="221"/>
      <c r="X362" s="208" t="s">
        <v>5157</v>
      </c>
      <c r="Y362" s="209">
        <v>1980</v>
      </c>
      <c r="Z362" s="209">
        <v>40</v>
      </c>
      <c r="AA362" s="221" t="s">
        <v>3646</v>
      </c>
      <c r="AB362" s="226"/>
      <c r="AC362" s="204"/>
      <c r="AD362" s="204">
        <f t="shared" si="45"/>
        <v>400</v>
      </c>
      <c r="AE362" s="294">
        <f t="shared" ref="AE362" si="46">E362</f>
        <v>360</v>
      </c>
      <c r="AF362" s="295"/>
      <c r="AG362" s="261">
        <f t="shared" si="41"/>
        <v>40</v>
      </c>
      <c r="AH362" s="269"/>
      <c r="AI362" s="23"/>
    </row>
    <row r="363" spans="1:35" ht="33.75" x14ac:dyDescent="0.25">
      <c r="A363" s="322"/>
      <c r="B363" s="209"/>
      <c r="C363" s="209"/>
      <c r="D363" s="209"/>
      <c r="E363" s="209"/>
      <c r="F363" s="221"/>
      <c r="G363" s="265"/>
      <c r="H363" s="209"/>
      <c r="I363" s="209"/>
      <c r="J363" s="209"/>
      <c r="K363" s="209"/>
      <c r="L363" s="209"/>
      <c r="M363" s="221"/>
      <c r="N363" s="265"/>
      <c r="O363" s="209"/>
      <c r="P363" s="221"/>
      <c r="Q363" s="208"/>
      <c r="R363" s="209"/>
      <c r="S363" s="209"/>
      <c r="T363" s="209"/>
      <c r="U363" s="209"/>
      <c r="V363" s="209"/>
      <c r="W363" s="221"/>
      <c r="X363" s="208" t="s">
        <v>5158</v>
      </c>
      <c r="Y363" s="209">
        <v>1980</v>
      </c>
      <c r="Z363" s="209">
        <v>40</v>
      </c>
      <c r="AA363" s="221" t="s">
        <v>3646</v>
      </c>
      <c r="AB363" s="226"/>
      <c r="AC363" s="204"/>
      <c r="AD363" s="204"/>
      <c r="AE363" s="294"/>
      <c r="AF363" s="295"/>
      <c r="AG363" s="261">
        <f t="shared" si="41"/>
        <v>40</v>
      </c>
      <c r="AH363" s="269"/>
      <c r="AI363" s="23"/>
    </row>
    <row r="364" spans="1:35" ht="33.75" x14ac:dyDescent="0.25">
      <c r="A364" s="322"/>
      <c r="B364" s="209"/>
      <c r="C364" s="209"/>
      <c r="D364" s="209"/>
      <c r="E364" s="209"/>
      <c r="F364" s="221"/>
      <c r="G364" s="265"/>
      <c r="H364" s="209"/>
      <c r="I364" s="209"/>
      <c r="J364" s="209"/>
      <c r="K364" s="209"/>
      <c r="L364" s="209"/>
      <c r="M364" s="221"/>
      <c r="N364" s="265"/>
      <c r="O364" s="209"/>
      <c r="P364" s="221"/>
      <c r="Q364" s="208"/>
      <c r="R364" s="209"/>
      <c r="S364" s="209"/>
      <c r="T364" s="209"/>
      <c r="U364" s="209"/>
      <c r="V364" s="209"/>
      <c r="W364" s="221"/>
      <c r="X364" s="208" t="s">
        <v>5159</v>
      </c>
      <c r="Y364" s="209">
        <v>2010</v>
      </c>
      <c r="Z364" s="209">
        <v>40</v>
      </c>
      <c r="AA364" s="221" t="s">
        <v>5160</v>
      </c>
      <c r="AB364" s="226"/>
      <c r="AC364" s="204"/>
      <c r="AD364" s="204"/>
      <c r="AE364" s="294"/>
      <c r="AF364" s="295"/>
      <c r="AG364" s="261">
        <f t="shared" si="41"/>
        <v>40</v>
      </c>
      <c r="AH364" s="269"/>
      <c r="AI364" s="23"/>
    </row>
    <row r="365" spans="1:35" ht="33.75" x14ac:dyDescent="0.25">
      <c r="A365" s="322"/>
      <c r="B365" s="209"/>
      <c r="C365" s="209"/>
      <c r="D365" s="209"/>
      <c r="E365" s="209"/>
      <c r="F365" s="221"/>
      <c r="G365" s="265"/>
      <c r="H365" s="209"/>
      <c r="I365" s="209"/>
      <c r="J365" s="209"/>
      <c r="K365" s="209"/>
      <c r="L365" s="209"/>
      <c r="M365" s="221"/>
      <c r="N365" s="265"/>
      <c r="O365" s="209"/>
      <c r="P365" s="221"/>
      <c r="Q365" s="208"/>
      <c r="R365" s="209"/>
      <c r="S365" s="209"/>
      <c r="T365" s="209"/>
      <c r="U365" s="265"/>
      <c r="V365" s="209"/>
      <c r="W365" s="221"/>
      <c r="X365" s="208" t="s">
        <v>5161</v>
      </c>
      <c r="Y365" s="209">
        <v>1980</v>
      </c>
      <c r="Z365" s="209">
        <v>150</v>
      </c>
      <c r="AA365" s="221" t="s">
        <v>3646</v>
      </c>
      <c r="AB365" s="226"/>
      <c r="AC365" s="204"/>
      <c r="AD365" s="204"/>
      <c r="AE365" s="294"/>
      <c r="AF365" s="295"/>
      <c r="AG365" s="261">
        <f t="shared" si="41"/>
        <v>150</v>
      </c>
      <c r="AH365" s="269"/>
      <c r="AI365" s="23"/>
    </row>
    <row r="366" spans="1:35" ht="33.75" x14ac:dyDescent="0.25">
      <c r="A366" s="322"/>
      <c r="B366" s="209"/>
      <c r="C366" s="209"/>
      <c r="D366" s="209"/>
      <c r="E366" s="209"/>
      <c r="F366" s="221"/>
      <c r="G366" s="265"/>
      <c r="H366" s="209"/>
      <c r="I366" s="209"/>
      <c r="J366" s="209"/>
      <c r="K366" s="209"/>
      <c r="L366" s="209"/>
      <c r="M366" s="221"/>
      <c r="N366" s="265"/>
      <c r="O366" s="209"/>
      <c r="P366" s="221"/>
      <c r="Q366" s="208"/>
      <c r="R366" s="209"/>
      <c r="S366" s="209"/>
      <c r="T366" s="209"/>
      <c r="U366" s="265"/>
      <c r="V366" s="209"/>
      <c r="W366" s="221"/>
      <c r="X366" s="208" t="s">
        <v>5162</v>
      </c>
      <c r="Y366" s="209">
        <v>1980</v>
      </c>
      <c r="Z366" s="209">
        <v>120</v>
      </c>
      <c r="AA366" s="221" t="s">
        <v>5136</v>
      </c>
      <c r="AB366" s="226"/>
      <c r="AC366" s="204"/>
      <c r="AD366" s="204"/>
      <c r="AE366" s="294"/>
      <c r="AF366" s="295"/>
      <c r="AG366" s="261">
        <f t="shared" ref="AG366:AG430" si="47">Z366</f>
        <v>120</v>
      </c>
      <c r="AH366" s="269"/>
      <c r="AI366" s="23"/>
    </row>
    <row r="367" spans="1:35" ht="33.75" x14ac:dyDescent="0.25">
      <c r="A367" s="322"/>
      <c r="B367" s="209"/>
      <c r="C367" s="209"/>
      <c r="D367" s="209"/>
      <c r="E367" s="209"/>
      <c r="F367" s="221"/>
      <c r="G367" s="265"/>
      <c r="H367" s="209"/>
      <c r="I367" s="209"/>
      <c r="J367" s="209"/>
      <c r="K367" s="209"/>
      <c r="L367" s="209"/>
      <c r="M367" s="221"/>
      <c r="N367" s="265"/>
      <c r="O367" s="209"/>
      <c r="P367" s="221"/>
      <c r="Q367" s="208"/>
      <c r="R367" s="209"/>
      <c r="S367" s="209"/>
      <c r="T367" s="209"/>
      <c r="U367" s="265"/>
      <c r="V367" s="209"/>
      <c r="W367" s="221"/>
      <c r="X367" s="208" t="s">
        <v>5163</v>
      </c>
      <c r="Y367" s="209">
        <v>1980</v>
      </c>
      <c r="Z367" s="209">
        <v>120</v>
      </c>
      <c r="AA367" s="221" t="s">
        <v>484</v>
      </c>
      <c r="AB367" s="226"/>
      <c r="AC367" s="204"/>
      <c r="AD367" s="204"/>
      <c r="AE367" s="294"/>
      <c r="AF367" s="295"/>
      <c r="AG367" s="261">
        <f t="shared" si="47"/>
        <v>120</v>
      </c>
      <c r="AH367" s="269"/>
      <c r="AI367" s="23"/>
    </row>
    <row r="368" spans="1:35" ht="33.75" x14ac:dyDescent="0.25">
      <c r="A368" s="322"/>
      <c r="B368" s="209"/>
      <c r="C368" s="209"/>
      <c r="D368" s="209"/>
      <c r="E368" s="209"/>
      <c r="F368" s="221"/>
      <c r="G368" s="265"/>
      <c r="H368" s="209"/>
      <c r="I368" s="209"/>
      <c r="J368" s="209"/>
      <c r="K368" s="209"/>
      <c r="L368" s="209"/>
      <c r="M368" s="221"/>
      <c r="N368" s="265"/>
      <c r="O368" s="209"/>
      <c r="P368" s="221"/>
      <c r="Q368" s="208"/>
      <c r="R368" s="209"/>
      <c r="S368" s="209"/>
      <c r="T368" s="209"/>
      <c r="U368" s="265"/>
      <c r="V368" s="209"/>
      <c r="W368" s="221"/>
      <c r="X368" s="208" t="s">
        <v>5164</v>
      </c>
      <c r="Y368" s="209">
        <v>1980</v>
      </c>
      <c r="Z368" s="209">
        <v>130</v>
      </c>
      <c r="AA368" s="221" t="s">
        <v>5165</v>
      </c>
      <c r="AB368" s="226"/>
      <c r="AC368" s="204"/>
      <c r="AD368" s="204"/>
      <c r="AE368" s="294"/>
      <c r="AF368" s="295"/>
      <c r="AG368" s="261">
        <f t="shared" si="47"/>
        <v>130</v>
      </c>
      <c r="AH368" s="269"/>
      <c r="AI368" s="23"/>
    </row>
    <row r="369" spans="1:35" ht="45" x14ac:dyDescent="0.25">
      <c r="A369" s="322"/>
      <c r="B369" s="209"/>
      <c r="C369" s="209"/>
      <c r="D369" s="209"/>
      <c r="E369" s="209"/>
      <c r="F369" s="221"/>
      <c r="G369" s="265"/>
      <c r="H369" s="209"/>
      <c r="I369" s="209"/>
      <c r="J369" s="209"/>
      <c r="K369" s="209"/>
      <c r="L369" s="209"/>
      <c r="M369" s="221"/>
      <c r="N369" s="265"/>
      <c r="O369" s="209"/>
      <c r="P369" s="221"/>
      <c r="Q369" s="208"/>
      <c r="R369" s="209"/>
      <c r="S369" s="209"/>
      <c r="T369" s="209"/>
      <c r="U369" s="209"/>
      <c r="V369" s="209"/>
      <c r="W369" s="221"/>
      <c r="X369" s="208" t="s">
        <v>5166</v>
      </c>
      <c r="Y369" s="209">
        <v>1980</v>
      </c>
      <c r="Z369" s="209">
        <v>50</v>
      </c>
      <c r="AA369" s="221" t="s">
        <v>5167</v>
      </c>
      <c r="AB369" s="226"/>
      <c r="AC369" s="204"/>
      <c r="AD369" s="204"/>
      <c r="AE369" s="294"/>
      <c r="AF369" s="295"/>
      <c r="AG369" s="261">
        <f t="shared" si="47"/>
        <v>50</v>
      </c>
      <c r="AH369" s="269"/>
      <c r="AI369" s="23"/>
    </row>
    <row r="370" spans="1:35" ht="33.75" x14ac:dyDescent="0.25">
      <c r="A370" s="322"/>
      <c r="B370" s="209"/>
      <c r="C370" s="209"/>
      <c r="D370" s="209"/>
      <c r="E370" s="209"/>
      <c r="F370" s="221"/>
      <c r="G370" s="265"/>
      <c r="H370" s="209"/>
      <c r="I370" s="209"/>
      <c r="J370" s="209"/>
      <c r="K370" s="209"/>
      <c r="L370" s="209"/>
      <c r="M370" s="221"/>
      <c r="N370" s="265"/>
      <c r="O370" s="209"/>
      <c r="P370" s="221"/>
      <c r="Q370" s="208"/>
      <c r="R370" s="209"/>
      <c r="S370" s="209"/>
      <c r="T370" s="209"/>
      <c r="U370" s="209"/>
      <c r="V370" s="209"/>
      <c r="W370" s="221"/>
      <c r="X370" s="208" t="s">
        <v>5168</v>
      </c>
      <c r="Y370" s="209">
        <v>1980</v>
      </c>
      <c r="Z370" s="209">
        <v>200</v>
      </c>
      <c r="AA370" s="221" t="s">
        <v>5169</v>
      </c>
      <c r="AB370" s="226"/>
      <c r="AC370" s="204"/>
      <c r="AD370" s="204"/>
      <c r="AE370" s="294"/>
      <c r="AF370" s="295"/>
      <c r="AG370" s="261">
        <f t="shared" si="47"/>
        <v>200</v>
      </c>
      <c r="AH370" s="269"/>
      <c r="AI370" s="23"/>
    </row>
    <row r="371" spans="1:35" ht="33.75" x14ac:dyDescent="0.25">
      <c r="A371" s="322"/>
      <c r="B371" s="209"/>
      <c r="C371" s="209"/>
      <c r="D371" s="209"/>
      <c r="E371" s="209"/>
      <c r="F371" s="221"/>
      <c r="G371" s="265"/>
      <c r="H371" s="209"/>
      <c r="I371" s="209"/>
      <c r="J371" s="209"/>
      <c r="K371" s="209"/>
      <c r="L371" s="209"/>
      <c r="M371" s="221"/>
      <c r="N371" s="265"/>
      <c r="O371" s="209"/>
      <c r="P371" s="221"/>
      <c r="Q371" s="208"/>
      <c r="R371" s="209"/>
      <c r="S371" s="209"/>
      <c r="T371" s="209"/>
      <c r="U371" s="209"/>
      <c r="V371" s="209"/>
      <c r="W371" s="221"/>
      <c r="X371" s="208" t="s">
        <v>5170</v>
      </c>
      <c r="Y371" s="209">
        <v>1980</v>
      </c>
      <c r="Z371" s="209">
        <v>200</v>
      </c>
      <c r="AA371" s="221" t="s">
        <v>5171</v>
      </c>
      <c r="AB371" s="226"/>
      <c r="AC371" s="204"/>
      <c r="AD371" s="204"/>
      <c r="AE371" s="294"/>
      <c r="AF371" s="295"/>
      <c r="AG371" s="261">
        <f t="shared" si="47"/>
        <v>200</v>
      </c>
      <c r="AH371" s="269"/>
      <c r="AI371" s="23"/>
    </row>
    <row r="372" spans="1:35" ht="33.75" x14ac:dyDescent="0.25">
      <c r="A372" s="322"/>
      <c r="B372" s="209"/>
      <c r="C372" s="209"/>
      <c r="D372" s="209"/>
      <c r="E372" s="209"/>
      <c r="F372" s="221"/>
      <c r="G372" s="265"/>
      <c r="H372" s="209"/>
      <c r="I372" s="209"/>
      <c r="J372" s="209"/>
      <c r="K372" s="209"/>
      <c r="L372" s="209"/>
      <c r="M372" s="221"/>
      <c r="N372" s="265"/>
      <c r="O372" s="209"/>
      <c r="P372" s="221"/>
      <c r="Q372" s="208"/>
      <c r="R372" s="209"/>
      <c r="S372" s="209"/>
      <c r="T372" s="209"/>
      <c r="U372" s="209"/>
      <c r="V372" s="209"/>
      <c r="W372" s="221"/>
      <c r="X372" s="208" t="s">
        <v>5172</v>
      </c>
      <c r="Y372" s="209">
        <v>2013</v>
      </c>
      <c r="Z372" s="209">
        <v>154</v>
      </c>
      <c r="AA372" s="221" t="s">
        <v>641</v>
      </c>
      <c r="AB372" s="226"/>
      <c r="AC372" s="204"/>
      <c r="AD372" s="204"/>
      <c r="AE372" s="294"/>
      <c r="AF372" s="295"/>
      <c r="AG372" s="261">
        <f t="shared" si="47"/>
        <v>154</v>
      </c>
      <c r="AH372" s="269"/>
      <c r="AI372" s="23"/>
    </row>
    <row r="373" spans="1:35" ht="33.75" x14ac:dyDescent="0.25">
      <c r="A373" s="322"/>
      <c r="B373" s="209"/>
      <c r="C373" s="209"/>
      <c r="D373" s="209"/>
      <c r="E373" s="209"/>
      <c r="F373" s="221"/>
      <c r="G373" s="265"/>
      <c r="H373" s="209"/>
      <c r="I373" s="209"/>
      <c r="J373" s="209"/>
      <c r="K373" s="209"/>
      <c r="L373" s="209"/>
      <c r="M373" s="221"/>
      <c r="N373" s="265"/>
      <c r="O373" s="209"/>
      <c r="P373" s="221"/>
      <c r="Q373" s="208"/>
      <c r="R373" s="209"/>
      <c r="S373" s="209"/>
      <c r="T373" s="209"/>
      <c r="U373" s="209"/>
      <c r="V373" s="209"/>
      <c r="W373" s="221"/>
      <c r="X373" s="208" t="s">
        <v>5173</v>
      </c>
      <c r="Y373" s="209">
        <v>2014</v>
      </c>
      <c r="Z373" s="209">
        <v>90</v>
      </c>
      <c r="AA373" s="221" t="s">
        <v>633</v>
      </c>
      <c r="AB373" s="226"/>
      <c r="AC373" s="204"/>
      <c r="AD373" s="204"/>
      <c r="AE373" s="294"/>
      <c r="AF373" s="295"/>
      <c r="AG373" s="261">
        <f t="shared" si="47"/>
        <v>90</v>
      </c>
      <c r="AH373" s="269"/>
      <c r="AI373" s="23"/>
    </row>
    <row r="374" spans="1:35" ht="45" x14ac:dyDescent="0.25">
      <c r="A374" s="322"/>
      <c r="B374" s="209"/>
      <c r="C374" s="209"/>
      <c r="D374" s="209"/>
      <c r="E374" s="209"/>
      <c r="F374" s="221"/>
      <c r="G374" s="265"/>
      <c r="H374" s="209"/>
      <c r="I374" s="209"/>
      <c r="J374" s="209"/>
      <c r="K374" s="209"/>
      <c r="L374" s="209"/>
      <c r="M374" s="221"/>
      <c r="N374" s="265"/>
      <c r="O374" s="209"/>
      <c r="P374" s="221"/>
      <c r="Q374" s="208"/>
      <c r="R374" s="209"/>
      <c r="S374" s="209"/>
      <c r="T374" s="209"/>
      <c r="U374" s="209"/>
      <c r="V374" s="209"/>
      <c r="W374" s="221"/>
      <c r="X374" s="208" t="s">
        <v>5174</v>
      </c>
      <c r="Y374" s="209">
        <v>1980</v>
      </c>
      <c r="Z374" s="209">
        <v>5</v>
      </c>
      <c r="AA374" s="221" t="s">
        <v>5175</v>
      </c>
      <c r="AB374" s="226"/>
      <c r="AC374" s="204"/>
      <c r="AD374" s="204"/>
      <c r="AE374" s="294"/>
      <c r="AF374" s="295"/>
      <c r="AG374" s="261">
        <f t="shared" si="47"/>
        <v>5</v>
      </c>
      <c r="AH374" s="269"/>
      <c r="AI374" s="23"/>
    </row>
    <row r="375" spans="1:35" ht="56.25" x14ac:dyDescent="0.25">
      <c r="A375" s="322"/>
      <c r="B375" s="209"/>
      <c r="C375" s="209"/>
      <c r="D375" s="209"/>
      <c r="E375" s="209"/>
      <c r="F375" s="221"/>
      <c r="G375" s="265"/>
      <c r="H375" s="209"/>
      <c r="I375" s="209"/>
      <c r="J375" s="209"/>
      <c r="K375" s="209"/>
      <c r="L375" s="209"/>
      <c r="M375" s="221"/>
      <c r="N375" s="265"/>
      <c r="O375" s="209"/>
      <c r="P375" s="221"/>
      <c r="Q375" s="208"/>
      <c r="R375" s="209"/>
      <c r="S375" s="209"/>
      <c r="T375" s="209"/>
      <c r="U375" s="209"/>
      <c r="V375" s="209"/>
      <c r="W375" s="221"/>
      <c r="X375" s="208" t="s">
        <v>5176</v>
      </c>
      <c r="Y375" s="209">
        <v>1980</v>
      </c>
      <c r="Z375" s="209">
        <v>120</v>
      </c>
      <c r="AA375" s="221" t="s">
        <v>5177</v>
      </c>
      <c r="AB375" s="226"/>
      <c r="AC375" s="204"/>
      <c r="AD375" s="204"/>
      <c r="AE375" s="294"/>
      <c r="AF375" s="295"/>
      <c r="AG375" s="261">
        <f t="shared" si="47"/>
        <v>120</v>
      </c>
      <c r="AH375" s="269"/>
      <c r="AI375" s="23"/>
    </row>
    <row r="376" spans="1:35" ht="56.25" x14ac:dyDescent="0.25">
      <c r="A376" s="322"/>
      <c r="B376" s="209"/>
      <c r="C376" s="209"/>
      <c r="D376" s="209"/>
      <c r="E376" s="209"/>
      <c r="F376" s="221"/>
      <c r="G376" s="265"/>
      <c r="H376" s="209"/>
      <c r="I376" s="209"/>
      <c r="J376" s="209"/>
      <c r="K376" s="209"/>
      <c r="L376" s="209"/>
      <c r="M376" s="221"/>
      <c r="N376" s="265"/>
      <c r="O376" s="209"/>
      <c r="P376" s="221"/>
      <c r="Q376" s="208"/>
      <c r="R376" s="209"/>
      <c r="S376" s="209"/>
      <c r="T376" s="209"/>
      <c r="U376" s="209"/>
      <c r="V376" s="209"/>
      <c r="W376" s="221"/>
      <c r="X376" s="208" t="s">
        <v>5178</v>
      </c>
      <c r="Y376" s="209">
        <v>1980</v>
      </c>
      <c r="Z376" s="209">
        <v>120</v>
      </c>
      <c r="AA376" s="221" t="s">
        <v>5165</v>
      </c>
      <c r="AB376" s="226"/>
      <c r="AC376" s="204"/>
      <c r="AD376" s="204"/>
      <c r="AE376" s="294"/>
      <c r="AF376" s="295"/>
      <c r="AG376" s="261">
        <f t="shared" si="47"/>
        <v>120</v>
      </c>
      <c r="AH376" s="269"/>
      <c r="AI376" s="23"/>
    </row>
    <row r="377" spans="1:35" ht="45" x14ac:dyDescent="0.25">
      <c r="A377" s="322"/>
      <c r="B377" s="209"/>
      <c r="C377" s="209"/>
      <c r="D377" s="209"/>
      <c r="E377" s="209"/>
      <c r="F377" s="221"/>
      <c r="G377" s="265"/>
      <c r="H377" s="209"/>
      <c r="I377" s="209"/>
      <c r="J377" s="209"/>
      <c r="K377" s="209"/>
      <c r="L377" s="209"/>
      <c r="M377" s="221"/>
      <c r="N377" s="265"/>
      <c r="O377" s="209"/>
      <c r="P377" s="221"/>
      <c r="Q377" s="208"/>
      <c r="R377" s="209"/>
      <c r="S377" s="206"/>
      <c r="T377" s="209"/>
      <c r="U377" s="209"/>
      <c r="V377" s="209"/>
      <c r="W377" s="221"/>
      <c r="X377" s="208" t="s">
        <v>5179</v>
      </c>
      <c r="Y377" s="209">
        <v>1980</v>
      </c>
      <c r="Z377" s="209">
        <v>60</v>
      </c>
      <c r="AA377" s="221" t="s">
        <v>5180</v>
      </c>
      <c r="AB377" s="226"/>
      <c r="AC377" s="204"/>
      <c r="AD377" s="204"/>
      <c r="AE377" s="294"/>
      <c r="AF377" s="295"/>
      <c r="AG377" s="261">
        <f t="shared" si="47"/>
        <v>60</v>
      </c>
      <c r="AH377" s="269"/>
      <c r="AI377" s="23"/>
    </row>
    <row r="378" spans="1:35" ht="45.75" thickBot="1" x14ac:dyDescent="0.3">
      <c r="A378" s="323"/>
      <c r="B378" s="206"/>
      <c r="C378" s="206"/>
      <c r="D378" s="206"/>
      <c r="E378" s="206"/>
      <c r="F378" s="274"/>
      <c r="G378" s="275"/>
      <c r="H378" s="206"/>
      <c r="I378" s="206"/>
      <c r="J378" s="206"/>
      <c r="K378" s="206"/>
      <c r="L378" s="206"/>
      <c r="M378" s="274"/>
      <c r="N378" s="275"/>
      <c r="O378" s="206"/>
      <c r="P378" s="274"/>
      <c r="Q378" s="210"/>
      <c r="R378" s="206"/>
      <c r="S378" s="206"/>
      <c r="T378" s="206"/>
      <c r="U378" s="206"/>
      <c r="V378" s="206"/>
      <c r="W378" s="274"/>
      <c r="X378" s="210" t="s">
        <v>5181</v>
      </c>
      <c r="Y378" s="206">
        <v>1980</v>
      </c>
      <c r="Z378" s="206">
        <v>80</v>
      </c>
      <c r="AA378" s="268" t="s">
        <v>5180</v>
      </c>
      <c r="AB378" s="226"/>
      <c r="AC378" s="205"/>
      <c r="AD378" s="205"/>
      <c r="AE378" s="297"/>
      <c r="AF378" s="298"/>
      <c r="AG378" s="261">
        <f t="shared" si="47"/>
        <v>80</v>
      </c>
      <c r="AH378" s="276"/>
      <c r="AI378" s="277"/>
    </row>
    <row r="379" spans="1:35" ht="15.75" thickBot="1" x14ac:dyDescent="0.3">
      <c r="A379" s="605" t="s">
        <v>5182</v>
      </c>
      <c r="B379" s="606"/>
      <c r="C379" s="606"/>
      <c r="D379" s="606"/>
      <c r="E379" s="606"/>
      <c r="F379" s="606"/>
      <c r="G379" s="606"/>
      <c r="H379" s="606"/>
      <c r="I379" s="606"/>
      <c r="J379" s="606"/>
      <c r="K379" s="606"/>
      <c r="L379" s="606"/>
      <c r="M379" s="606"/>
      <c r="N379" s="606"/>
      <c r="O379" s="606"/>
      <c r="P379" s="606"/>
      <c r="Q379" s="606"/>
      <c r="R379" s="606"/>
      <c r="S379" s="606"/>
      <c r="T379" s="606"/>
      <c r="U379" s="606"/>
      <c r="V379" s="606"/>
      <c r="W379" s="606"/>
      <c r="X379" s="606"/>
      <c r="Y379" s="606"/>
      <c r="Z379" s="606"/>
      <c r="AA379" s="607"/>
      <c r="AB379" s="250"/>
      <c r="AC379" s="202"/>
      <c r="AD379" s="202"/>
      <c r="AE379" s="278"/>
      <c r="AF379" s="279"/>
      <c r="AG379" s="279"/>
      <c r="AH379" s="279"/>
      <c r="AI379" s="254"/>
    </row>
    <row r="380" spans="1:35" ht="33.75" x14ac:dyDescent="0.25">
      <c r="A380" s="321">
        <v>34</v>
      </c>
      <c r="B380" s="211" t="s">
        <v>5183</v>
      </c>
      <c r="C380" s="211">
        <v>2007</v>
      </c>
      <c r="D380" s="211"/>
      <c r="E380" s="211">
        <v>250</v>
      </c>
      <c r="F380" s="212" t="s">
        <v>3180</v>
      </c>
      <c r="G380" s="257"/>
      <c r="H380" s="211"/>
      <c r="I380" s="211"/>
      <c r="J380" s="211"/>
      <c r="K380" s="211"/>
      <c r="L380" s="211"/>
      <c r="M380" s="212"/>
      <c r="N380" s="257" t="s">
        <v>5184</v>
      </c>
      <c r="O380" s="211" t="s">
        <v>2895</v>
      </c>
      <c r="P380" s="212">
        <v>400</v>
      </c>
      <c r="Q380" s="216"/>
      <c r="R380" s="211"/>
      <c r="S380" s="209"/>
      <c r="T380" s="211"/>
      <c r="U380" s="211"/>
      <c r="V380" s="211"/>
      <c r="W380" s="212"/>
      <c r="X380" s="216" t="s">
        <v>5185</v>
      </c>
      <c r="Y380" s="211">
        <v>1977</v>
      </c>
      <c r="Z380" s="211">
        <v>100</v>
      </c>
      <c r="AA380" s="258" t="s">
        <v>5186</v>
      </c>
      <c r="AB380" s="226"/>
      <c r="AC380" s="203">
        <v>1</v>
      </c>
      <c r="AD380" s="203">
        <f t="shared" ref="AD380:AD381" si="48">P380</f>
        <v>400</v>
      </c>
      <c r="AE380" s="259">
        <f>E380</f>
        <v>250</v>
      </c>
      <c r="AF380" s="260"/>
      <c r="AG380" s="261">
        <f t="shared" si="47"/>
        <v>100</v>
      </c>
      <c r="AH380" s="261"/>
      <c r="AI380" s="262"/>
    </row>
    <row r="381" spans="1:35" ht="33.75" x14ac:dyDescent="0.25">
      <c r="A381" s="322"/>
      <c r="B381" s="209" t="s">
        <v>5187</v>
      </c>
      <c r="C381" s="209">
        <v>1990</v>
      </c>
      <c r="D381" s="209"/>
      <c r="E381" s="209">
        <v>223</v>
      </c>
      <c r="F381" s="221" t="s">
        <v>2902</v>
      </c>
      <c r="G381" s="265"/>
      <c r="H381" s="209"/>
      <c r="I381" s="209"/>
      <c r="J381" s="209"/>
      <c r="K381" s="209"/>
      <c r="L381" s="209"/>
      <c r="M381" s="221"/>
      <c r="N381" s="265"/>
      <c r="O381" s="209"/>
      <c r="P381" s="221">
        <v>400</v>
      </c>
      <c r="Q381" s="208"/>
      <c r="R381" s="209"/>
      <c r="S381" s="209"/>
      <c r="T381" s="209"/>
      <c r="U381" s="209"/>
      <c r="V381" s="209"/>
      <c r="W381" s="221"/>
      <c r="X381" s="208" t="s">
        <v>5185</v>
      </c>
      <c r="Y381" s="209">
        <v>2008</v>
      </c>
      <c r="Z381" s="209">
        <v>100</v>
      </c>
      <c r="AA381" s="221" t="s">
        <v>4510</v>
      </c>
      <c r="AB381" s="226"/>
      <c r="AC381" s="204"/>
      <c r="AD381" s="204">
        <f t="shared" si="48"/>
        <v>400</v>
      </c>
      <c r="AE381" s="294">
        <f t="shared" ref="AE381" si="49">E381</f>
        <v>223</v>
      </c>
      <c r="AF381" s="295"/>
      <c r="AG381" s="261">
        <f t="shared" si="47"/>
        <v>100</v>
      </c>
      <c r="AH381" s="269"/>
      <c r="AI381" s="23"/>
    </row>
    <row r="382" spans="1:35" ht="22.5" x14ac:dyDescent="0.25">
      <c r="A382" s="322"/>
      <c r="B382" s="209"/>
      <c r="C382" s="209"/>
      <c r="D382" s="209"/>
      <c r="E382" s="209"/>
      <c r="F382" s="221"/>
      <c r="G382" s="265"/>
      <c r="H382" s="209"/>
      <c r="I382" s="209"/>
      <c r="J382" s="209"/>
      <c r="K382" s="209"/>
      <c r="L382" s="209"/>
      <c r="M382" s="221"/>
      <c r="N382" s="265"/>
      <c r="O382" s="209"/>
      <c r="P382" s="221"/>
      <c r="Q382" s="208"/>
      <c r="R382" s="209"/>
      <c r="S382" s="209"/>
      <c r="T382" s="209"/>
      <c r="U382" s="209"/>
      <c r="V382" s="209"/>
      <c r="W382" s="221"/>
      <c r="X382" s="208" t="s">
        <v>5188</v>
      </c>
      <c r="Y382" s="209">
        <v>2009</v>
      </c>
      <c r="Z382" s="209">
        <v>50</v>
      </c>
      <c r="AA382" s="221" t="s">
        <v>4510</v>
      </c>
      <c r="AB382" s="226"/>
      <c r="AC382" s="204"/>
      <c r="AD382" s="204"/>
      <c r="AE382" s="294"/>
      <c r="AF382" s="295"/>
      <c r="AG382" s="261">
        <f t="shared" si="47"/>
        <v>50</v>
      </c>
      <c r="AH382" s="269"/>
      <c r="AI382" s="23"/>
    </row>
    <row r="383" spans="1:35" ht="33.75" x14ac:dyDescent="0.25">
      <c r="A383" s="322"/>
      <c r="B383" s="209"/>
      <c r="C383" s="209"/>
      <c r="D383" s="209"/>
      <c r="E383" s="209"/>
      <c r="F383" s="221"/>
      <c r="G383" s="265"/>
      <c r="H383" s="209"/>
      <c r="I383" s="209"/>
      <c r="J383" s="209"/>
      <c r="K383" s="209"/>
      <c r="L383" s="209"/>
      <c r="M383" s="221"/>
      <c r="N383" s="265"/>
      <c r="O383" s="209"/>
      <c r="P383" s="221"/>
      <c r="Q383" s="208"/>
      <c r="R383" s="209"/>
      <c r="S383" s="209"/>
      <c r="T383" s="209"/>
      <c r="U383" s="209"/>
      <c r="V383" s="209"/>
      <c r="W383" s="221"/>
      <c r="X383" s="208" t="s">
        <v>5189</v>
      </c>
      <c r="Y383" s="209">
        <v>1977</v>
      </c>
      <c r="Z383" s="209">
        <v>50</v>
      </c>
      <c r="AA383" s="221" t="s">
        <v>5190</v>
      </c>
      <c r="AB383" s="226"/>
      <c r="AC383" s="204"/>
      <c r="AD383" s="204"/>
      <c r="AE383" s="294"/>
      <c r="AF383" s="295"/>
      <c r="AG383" s="261">
        <f t="shared" si="47"/>
        <v>50</v>
      </c>
      <c r="AH383" s="269"/>
      <c r="AI383" s="23"/>
    </row>
    <row r="384" spans="1:35" ht="33.75" x14ac:dyDescent="0.25">
      <c r="A384" s="322"/>
      <c r="B384" s="209"/>
      <c r="C384" s="209"/>
      <c r="D384" s="209"/>
      <c r="E384" s="209"/>
      <c r="F384" s="221"/>
      <c r="G384" s="265"/>
      <c r="H384" s="209"/>
      <c r="I384" s="209"/>
      <c r="J384" s="209"/>
      <c r="K384" s="209"/>
      <c r="L384" s="209"/>
      <c r="M384" s="221"/>
      <c r="N384" s="265"/>
      <c r="O384" s="209"/>
      <c r="P384" s="221"/>
      <c r="Q384" s="208"/>
      <c r="R384" s="209"/>
      <c r="S384" s="209"/>
      <c r="T384" s="209"/>
      <c r="U384" s="209"/>
      <c r="V384" s="209"/>
      <c r="W384" s="221"/>
      <c r="X384" s="208" t="s">
        <v>5191</v>
      </c>
      <c r="Y384" s="209">
        <v>1977</v>
      </c>
      <c r="Z384" s="209">
        <v>50</v>
      </c>
      <c r="AA384" s="221" t="s">
        <v>2921</v>
      </c>
      <c r="AB384" s="226"/>
      <c r="AC384" s="204"/>
      <c r="AD384" s="204"/>
      <c r="AE384" s="294"/>
      <c r="AF384" s="295"/>
      <c r="AG384" s="261">
        <f t="shared" si="47"/>
        <v>50</v>
      </c>
      <c r="AH384" s="269"/>
      <c r="AI384" s="23"/>
    </row>
    <row r="385" spans="1:35" ht="33.75" x14ac:dyDescent="0.25">
      <c r="A385" s="322"/>
      <c r="B385" s="209"/>
      <c r="C385" s="209"/>
      <c r="D385" s="209"/>
      <c r="E385" s="209"/>
      <c r="F385" s="221"/>
      <c r="G385" s="265"/>
      <c r="H385" s="209"/>
      <c r="I385" s="209"/>
      <c r="J385" s="209"/>
      <c r="K385" s="209"/>
      <c r="L385" s="209"/>
      <c r="M385" s="221"/>
      <c r="N385" s="265"/>
      <c r="O385" s="209"/>
      <c r="P385" s="221"/>
      <c r="Q385" s="208"/>
      <c r="R385" s="209"/>
      <c r="S385" s="209"/>
      <c r="T385" s="209"/>
      <c r="U385" s="209"/>
      <c r="V385" s="209"/>
      <c r="W385" s="221"/>
      <c r="X385" s="208" t="s">
        <v>5192</v>
      </c>
      <c r="Y385" s="209">
        <v>2013</v>
      </c>
      <c r="Z385" s="209">
        <v>200</v>
      </c>
      <c r="AA385" s="221" t="s">
        <v>633</v>
      </c>
      <c r="AB385" s="226"/>
      <c r="AC385" s="204"/>
      <c r="AD385" s="204"/>
      <c r="AE385" s="294"/>
      <c r="AF385" s="295"/>
      <c r="AG385" s="261">
        <f t="shared" si="47"/>
        <v>200</v>
      </c>
      <c r="AH385" s="269"/>
      <c r="AI385" s="23"/>
    </row>
    <row r="386" spans="1:35" ht="33.75" x14ac:dyDescent="0.25">
      <c r="A386" s="322"/>
      <c r="B386" s="209"/>
      <c r="C386" s="209"/>
      <c r="D386" s="209"/>
      <c r="E386" s="209"/>
      <c r="F386" s="221"/>
      <c r="G386" s="265"/>
      <c r="H386" s="209"/>
      <c r="I386" s="209"/>
      <c r="J386" s="209"/>
      <c r="K386" s="209"/>
      <c r="L386" s="209"/>
      <c r="M386" s="221"/>
      <c r="N386" s="265"/>
      <c r="O386" s="209"/>
      <c r="P386" s="221"/>
      <c r="Q386" s="208"/>
      <c r="R386" s="209"/>
      <c r="S386" s="296"/>
      <c r="T386" s="209"/>
      <c r="U386" s="209"/>
      <c r="V386" s="209"/>
      <c r="W386" s="221"/>
      <c r="X386" s="208" t="s">
        <v>5193</v>
      </c>
      <c r="Y386" s="209">
        <v>1970</v>
      </c>
      <c r="Z386" s="209">
        <v>20</v>
      </c>
      <c r="AA386" s="221" t="s">
        <v>5194</v>
      </c>
      <c r="AB386" s="226"/>
      <c r="AC386" s="204"/>
      <c r="AD386" s="204"/>
      <c r="AE386" s="294"/>
      <c r="AF386" s="295"/>
      <c r="AG386" s="261">
        <f t="shared" si="47"/>
        <v>20</v>
      </c>
      <c r="AH386" s="269"/>
      <c r="AI386" s="23"/>
    </row>
    <row r="387" spans="1:35" ht="45" x14ac:dyDescent="0.25">
      <c r="A387" s="322"/>
      <c r="B387" s="209"/>
      <c r="C387" s="209"/>
      <c r="D387" s="209"/>
      <c r="E387" s="209"/>
      <c r="F387" s="221"/>
      <c r="G387" s="265"/>
      <c r="H387" s="209"/>
      <c r="I387" s="209"/>
      <c r="J387" s="209"/>
      <c r="K387" s="209"/>
      <c r="L387" s="209"/>
      <c r="M387" s="221"/>
      <c r="N387" s="265"/>
      <c r="O387" s="209"/>
      <c r="P387" s="221"/>
      <c r="Q387" s="208"/>
      <c r="R387" s="296"/>
      <c r="S387" s="354"/>
      <c r="T387" s="209"/>
      <c r="U387" s="209"/>
      <c r="V387" s="209"/>
      <c r="W387" s="221"/>
      <c r="X387" s="208" t="s">
        <v>5195</v>
      </c>
      <c r="Y387" s="209">
        <v>1977</v>
      </c>
      <c r="Z387" s="209">
        <v>55</v>
      </c>
      <c r="AA387" s="221" t="s">
        <v>660</v>
      </c>
      <c r="AB387" s="226"/>
      <c r="AC387" s="204"/>
      <c r="AD387" s="204"/>
      <c r="AE387" s="294"/>
      <c r="AF387" s="295"/>
      <c r="AG387" s="261">
        <f t="shared" si="47"/>
        <v>55</v>
      </c>
      <c r="AH387" s="269"/>
      <c r="AI387" s="23"/>
    </row>
    <row r="388" spans="1:35" ht="45" x14ac:dyDescent="0.25">
      <c r="A388" s="323"/>
      <c r="B388" s="206"/>
      <c r="C388" s="206"/>
      <c r="D388" s="206"/>
      <c r="E388" s="206"/>
      <c r="F388" s="268"/>
      <c r="G388" s="275"/>
      <c r="H388" s="206"/>
      <c r="I388" s="206"/>
      <c r="J388" s="206"/>
      <c r="K388" s="206"/>
      <c r="L388" s="206"/>
      <c r="M388" s="268"/>
      <c r="N388" s="275"/>
      <c r="O388" s="206"/>
      <c r="P388" s="268"/>
      <c r="Q388" s="210"/>
      <c r="R388" s="354"/>
      <c r="S388" s="354"/>
      <c r="T388" s="206"/>
      <c r="U388" s="206"/>
      <c r="V388" s="206"/>
      <c r="W388" s="268"/>
      <c r="X388" s="210" t="s">
        <v>5196</v>
      </c>
      <c r="Y388" s="206">
        <v>1972</v>
      </c>
      <c r="Z388" s="206">
        <v>40</v>
      </c>
      <c r="AA388" s="268" t="s">
        <v>1679</v>
      </c>
      <c r="AB388" s="226"/>
      <c r="AC388" s="204"/>
      <c r="AD388" s="204"/>
      <c r="AE388" s="294"/>
      <c r="AF388" s="295"/>
      <c r="AG388" s="261">
        <f t="shared" si="47"/>
        <v>40</v>
      </c>
      <c r="AH388" s="269"/>
      <c r="AI388" s="23"/>
    </row>
    <row r="389" spans="1:35" ht="33.75" x14ac:dyDescent="0.25">
      <c r="A389" s="323"/>
      <c r="B389" s="206"/>
      <c r="C389" s="206"/>
      <c r="D389" s="206"/>
      <c r="E389" s="206"/>
      <c r="F389" s="268"/>
      <c r="G389" s="275"/>
      <c r="H389" s="206"/>
      <c r="I389" s="206"/>
      <c r="J389" s="206"/>
      <c r="K389" s="206"/>
      <c r="L389" s="206"/>
      <c r="M389" s="268"/>
      <c r="N389" s="275"/>
      <c r="O389" s="206"/>
      <c r="P389" s="268"/>
      <c r="Q389" s="210"/>
      <c r="R389" s="354"/>
      <c r="S389" s="354"/>
      <c r="T389" s="206"/>
      <c r="U389" s="206"/>
      <c r="V389" s="206"/>
      <c r="W389" s="268"/>
      <c r="X389" s="210" t="s">
        <v>5197</v>
      </c>
      <c r="Y389" s="206">
        <v>1977</v>
      </c>
      <c r="Z389" s="206">
        <v>150</v>
      </c>
      <c r="AA389" s="268" t="s">
        <v>5198</v>
      </c>
      <c r="AB389" s="226"/>
      <c r="AC389" s="205"/>
      <c r="AD389" s="205"/>
      <c r="AE389" s="297"/>
      <c r="AF389" s="298"/>
      <c r="AG389" s="261">
        <f t="shared" si="47"/>
        <v>150</v>
      </c>
      <c r="AH389" s="276"/>
      <c r="AI389" s="277"/>
    </row>
    <row r="390" spans="1:35" ht="45.75" thickBot="1" x14ac:dyDescent="0.3">
      <c r="A390" s="323"/>
      <c r="B390" s="206"/>
      <c r="C390" s="206"/>
      <c r="D390" s="206"/>
      <c r="E390" s="206"/>
      <c r="F390" s="274"/>
      <c r="G390" s="275"/>
      <c r="H390" s="206"/>
      <c r="I390" s="206"/>
      <c r="J390" s="206"/>
      <c r="K390" s="206"/>
      <c r="L390" s="206"/>
      <c r="M390" s="274"/>
      <c r="N390" s="275"/>
      <c r="O390" s="206"/>
      <c r="P390" s="274"/>
      <c r="Q390" s="210"/>
      <c r="R390" s="354"/>
      <c r="S390" s="354"/>
      <c r="T390" s="206"/>
      <c r="U390" s="206"/>
      <c r="V390" s="206"/>
      <c r="W390" s="274"/>
      <c r="X390" s="210" t="s">
        <v>5199</v>
      </c>
      <c r="Y390" s="206">
        <v>1972</v>
      </c>
      <c r="Z390" s="206">
        <v>50</v>
      </c>
      <c r="AA390" s="268" t="s">
        <v>5200</v>
      </c>
      <c r="AB390" s="226"/>
      <c r="AC390" s="205"/>
      <c r="AD390" s="205"/>
      <c r="AE390" s="297"/>
      <c r="AF390" s="298"/>
      <c r="AG390" s="261">
        <f t="shared" si="47"/>
        <v>50</v>
      </c>
      <c r="AH390" s="276"/>
      <c r="AI390" s="277"/>
    </row>
    <row r="391" spans="1:35" ht="15.75" thickBot="1" x14ac:dyDescent="0.3">
      <c r="A391" s="605" t="s">
        <v>5201</v>
      </c>
      <c r="B391" s="606"/>
      <c r="C391" s="606"/>
      <c r="D391" s="606"/>
      <c r="E391" s="606"/>
      <c r="F391" s="606"/>
      <c r="G391" s="606"/>
      <c r="H391" s="606"/>
      <c r="I391" s="606"/>
      <c r="J391" s="606"/>
      <c r="K391" s="606"/>
      <c r="L391" s="606"/>
      <c r="M391" s="606"/>
      <c r="N391" s="606"/>
      <c r="O391" s="606"/>
      <c r="P391" s="606"/>
      <c r="Q391" s="606"/>
      <c r="R391" s="606"/>
      <c r="S391" s="606"/>
      <c r="T391" s="606"/>
      <c r="U391" s="606"/>
      <c r="V391" s="606"/>
      <c r="W391" s="606"/>
      <c r="X391" s="606"/>
      <c r="Y391" s="606"/>
      <c r="Z391" s="606"/>
      <c r="AA391" s="607"/>
      <c r="AB391" s="250"/>
      <c r="AC391" s="202"/>
      <c r="AD391" s="202"/>
      <c r="AE391" s="278"/>
      <c r="AF391" s="279"/>
      <c r="AG391" s="279"/>
      <c r="AH391" s="279"/>
      <c r="AI391" s="254"/>
    </row>
    <row r="392" spans="1:35" ht="45" x14ac:dyDescent="0.25">
      <c r="A392" s="321">
        <v>35</v>
      </c>
      <c r="B392" s="211" t="s">
        <v>5202</v>
      </c>
      <c r="C392" s="211">
        <v>1970</v>
      </c>
      <c r="D392" s="211"/>
      <c r="E392" s="211">
        <v>112</v>
      </c>
      <c r="F392" s="212" t="s">
        <v>2902</v>
      </c>
      <c r="G392" s="257"/>
      <c r="H392" s="211"/>
      <c r="I392" s="211"/>
      <c r="J392" s="211"/>
      <c r="K392" s="211"/>
      <c r="L392" s="211"/>
      <c r="M392" s="212"/>
      <c r="N392" s="257"/>
      <c r="O392" s="211"/>
      <c r="P392" s="212"/>
      <c r="Q392" s="216"/>
      <c r="R392" s="355"/>
      <c r="S392" s="296"/>
      <c r="T392" s="355"/>
      <c r="U392" s="211"/>
      <c r="V392" s="211"/>
      <c r="W392" s="212"/>
      <c r="X392" s="216"/>
      <c r="Y392" s="211"/>
      <c r="Z392" s="211"/>
      <c r="AA392" s="258"/>
      <c r="AB392" s="226"/>
      <c r="AC392" s="203"/>
      <c r="AD392" s="203"/>
      <c r="AE392" s="259">
        <f>E392</f>
        <v>112</v>
      </c>
      <c r="AF392" s="260"/>
      <c r="AG392" s="261"/>
      <c r="AH392" s="261"/>
      <c r="AI392" s="262"/>
    </row>
    <row r="393" spans="1:35" ht="45" x14ac:dyDescent="0.25">
      <c r="A393" s="322"/>
      <c r="B393" s="209" t="s">
        <v>5203</v>
      </c>
      <c r="C393" s="209"/>
      <c r="D393" s="209"/>
      <c r="E393" s="209"/>
      <c r="F393" s="221"/>
      <c r="G393" s="265">
        <v>1970</v>
      </c>
      <c r="H393" s="209" t="s">
        <v>5050</v>
      </c>
      <c r="I393" s="209">
        <v>550</v>
      </c>
      <c r="J393" s="209" t="s">
        <v>4530</v>
      </c>
      <c r="K393" s="209">
        <v>8</v>
      </c>
      <c r="L393" s="209" t="s">
        <v>4795</v>
      </c>
      <c r="M393" s="221">
        <v>8</v>
      </c>
      <c r="N393" s="265"/>
      <c r="O393" s="209"/>
      <c r="P393" s="221"/>
      <c r="Q393" s="208"/>
      <c r="R393" s="296"/>
      <c r="S393" s="296"/>
      <c r="T393" s="296"/>
      <c r="U393" s="209"/>
      <c r="V393" s="209"/>
      <c r="W393" s="221"/>
      <c r="X393" s="208"/>
      <c r="Y393" s="209"/>
      <c r="Z393" s="209"/>
      <c r="AA393" s="221"/>
      <c r="AB393" s="226"/>
      <c r="AC393" s="204"/>
      <c r="AD393" s="204"/>
      <c r="AE393" s="294"/>
      <c r="AF393" s="295">
        <f>I393</f>
        <v>550</v>
      </c>
      <c r="AG393" s="261"/>
      <c r="AH393" s="269"/>
      <c r="AI393" s="23"/>
    </row>
    <row r="394" spans="1:35" ht="45" x14ac:dyDescent="0.25">
      <c r="A394" s="322"/>
      <c r="B394" s="209" t="s">
        <v>5204</v>
      </c>
      <c r="C394" s="209">
        <v>2017</v>
      </c>
      <c r="D394" s="209"/>
      <c r="E394" s="209">
        <v>360</v>
      </c>
      <c r="F394" s="221" t="s">
        <v>5205</v>
      </c>
      <c r="G394" s="265"/>
      <c r="H394" s="209"/>
      <c r="I394" s="209"/>
      <c r="J394" s="209"/>
      <c r="K394" s="209"/>
      <c r="L394" s="209"/>
      <c r="M394" s="221"/>
      <c r="N394" s="265" t="s">
        <v>4109</v>
      </c>
      <c r="O394" s="209" t="s">
        <v>2837</v>
      </c>
      <c r="P394" s="221">
        <v>180</v>
      </c>
      <c r="Q394" s="208"/>
      <c r="R394" s="296"/>
      <c r="S394" s="354"/>
      <c r="T394" s="296"/>
      <c r="U394" s="209"/>
      <c r="V394" s="209"/>
      <c r="W394" s="221"/>
      <c r="X394" s="208" t="s">
        <v>5206</v>
      </c>
      <c r="Y394" s="209">
        <v>1975</v>
      </c>
      <c r="Z394" s="209">
        <v>150</v>
      </c>
      <c r="AA394" s="356" t="s">
        <v>5207</v>
      </c>
      <c r="AB394" s="227"/>
      <c r="AC394" s="204">
        <v>1</v>
      </c>
      <c r="AD394" s="204">
        <f>P394</f>
        <v>180</v>
      </c>
      <c r="AE394" s="294">
        <f>E394</f>
        <v>360</v>
      </c>
      <c r="AF394" s="295"/>
      <c r="AG394" s="261">
        <f t="shared" si="47"/>
        <v>150</v>
      </c>
      <c r="AH394" s="269"/>
      <c r="AI394" s="23"/>
    </row>
    <row r="395" spans="1:35" ht="34.5" thickBot="1" x14ac:dyDescent="0.3">
      <c r="A395" s="323"/>
      <c r="B395" s="206" t="s">
        <v>5208</v>
      </c>
      <c r="C395" s="206">
        <v>1993</v>
      </c>
      <c r="D395" s="206"/>
      <c r="E395" s="206">
        <v>500</v>
      </c>
      <c r="F395" s="274" t="s">
        <v>5209</v>
      </c>
      <c r="G395" s="275"/>
      <c r="H395" s="206"/>
      <c r="I395" s="206"/>
      <c r="J395" s="206"/>
      <c r="K395" s="206"/>
      <c r="L395" s="206"/>
      <c r="M395" s="274"/>
      <c r="N395" s="275"/>
      <c r="O395" s="206"/>
      <c r="P395" s="274"/>
      <c r="Q395" s="210"/>
      <c r="R395" s="354"/>
      <c r="S395" s="354"/>
      <c r="T395" s="354"/>
      <c r="U395" s="206"/>
      <c r="V395" s="206"/>
      <c r="W395" s="274"/>
      <c r="X395" s="210"/>
      <c r="Y395" s="206"/>
      <c r="Z395" s="206"/>
      <c r="AA395" s="268"/>
      <c r="AB395" s="226"/>
      <c r="AC395" s="205"/>
      <c r="AD395" s="205"/>
      <c r="AE395" s="297">
        <f>E395</f>
        <v>500</v>
      </c>
      <c r="AF395" s="298"/>
      <c r="AG395" s="261"/>
      <c r="AH395" s="276"/>
      <c r="AI395" s="277"/>
    </row>
    <row r="396" spans="1:35" ht="15.75" thickBot="1" x14ac:dyDescent="0.3">
      <c r="A396" s="605" t="s">
        <v>5210</v>
      </c>
      <c r="B396" s="606"/>
      <c r="C396" s="606"/>
      <c r="D396" s="606"/>
      <c r="E396" s="606"/>
      <c r="F396" s="606"/>
      <c r="G396" s="606"/>
      <c r="H396" s="606"/>
      <c r="I396" s="606"/>
      <c r="J396" s="606"/>
      <c r="K396" s="606"/>
      <c r="L396" s="606"/>
      <c r="M396" s="606"/>
      <c r="N396" s="606"/>
      <c r="O396" s="606"/>
      <c r="P396" s="606"/>
      <c r="Q396" s="606"/>
      <c r="R396" s="606"/>
      <c r="S396" s="606"/>
      <c r="T396" s="606"/>
      <c r="U396" s="606"/>
      <c r="V396" s="606"/>
      <c r="W396" s="606"/>
      <c r="X396" s="606"/>
      <c r="Y396" s="606"/>
      <c r="Z396" s="606"/>
      <c r="AA396" s="607"/>
      <c r="AB396" s="250"/>
      <c r="AC396" s="202"/>
      <c r="AD396" s="202"/>
      <c r="AE396" s="278"/>
      <c r="AF396" s="279"/>
      <c r="AG396" s="279"/>
      <c r="AH396" s="253"/>
      <c r="AI396" s="254"/>
    </row>
    <row r="397" spans="1:35" ht="34.5" thickBot="1" x14ac:dyDescent="0.3">
      <c r="A397" s="348">
        <v>36</v>
      </c>
      <c r="B397" s="218" t="s">
        <v>5211</v>
      </c>
      <c r="C397" s="218"/>
      <c r="D397" s="218"/>
      <c r="E397" s="218"/>
      <c r="F397" s="219"/>
      <c r="G397" s="302">
        <v>1970</v>
      </c>
      <c r="H397" s="218"/>
      <c r="I397" s="218">
        <v>2000</v>
      </c>
      <c r="J397" s="218" t="s">
        <v>27</v>
      </c>
      <c r="K397" s="218">
        <v>24</v>
      </c>
      <c r="L397" s="218"/>
      <c r="M397" s="219">
        <v>24</v>
      </c>
      <c r="N397" s="302" t="s">
        <v>4272</v>
      </c>
      <c r="O397" s="218" t="s">
        <v>2837</v>
      </c>
      <c r="P397" s="219">
        <v>250</v>
      </c>
      <c r="Q397" s="303"/>
      <c r="R397" s="218"/>
      <c r="S397" s="357"/>
      <c r="T397" s="218"/>
      <c r="U397" s="218"/>
      <c r="V397" s="218"/>
      <c r="W397" s="219"/>
      <c r="X397" s="303"/>
      <c r="Y397" s="218"/>
      <c r="Z397" s="218"/>
      <c r="AA397" s="223"/>
      <c r="AB397" s="226"/>
      <c r="AC397" s="207">
        <v>1</v>
      </c>
      <c r="AD397" s="207">
        <f>P397</f>
        <v>250</v>
      </c>
      <c r="AE397" s="310"/>
      <c r="AF397" s="311">
        <f>I397</f>
        <v>2000</v>
      </c>
      <c r="AG397" s="261"/>
      <c r="AH397" s="312"/>
      <c r="AI397" s="313"/>
    </row>
    <row r="398" spans="1:35" ht="15.75" thickBot="1" x14ac:dyDescent="0.3">
      <c r="A398" s="605" t="s">
        <v>5212</v>
      </c>
      <c r="B398" s="606"/>
      <c r="C398" s="606"/>
      <c r="D398" s="606"/>
      <c r="E398" s="606"/>
      <c r="F398" s="606"/>
      <c r="G398" s="606"/>
      <c r="H398" s="606"/>
      <c r="I398" s="606"/>
      <c r="J398" s="606"/>
      <c r="K398" s="606"/>
      <c r="L398" s="606"/>
      <c r="M398" s="606"/>
      <c r="N398" s="606"/>
      <c r="O398" s="606"/>
      <c r="P398" s="606"/>
      <c r="Q398" s="606"/>
      <c r="R398" s="606"/>
      <c r="S398" s="606"/>
      <c r="T398" s="606"/>
      <c r="U398" s="606"/>
      <c r="V398" s="606"/>
      <c r="W398" s="606"/>
      <c r="X398" s="606"/>
      <c r="Y398" s="606"/>
      <c r="Z398" s="606"/>
      <c r="AA398" s="607"/>
      <c r="AB398" s="250"/>
      <c r="AC398" s="202"/>
      <c r="AD398" s="202"/>
      <c r="AE398" s="278"/>
      <c r="AF398" s="279"/>
      <c r="AG398" s="279"/>
      <c r="AH398" s="253"/>
      <c r="AI398" s="254"/>
    </row>
    <row r="399" spans="1:35" ht="33.75" x14ac:dyDescent="0.25">
      <c r="A399" s="321">
        <v>37</v>
      </c>
      <c r="B399" s="211" t="s">
        <v>5213</v>
      </c>
      <c r="C399" s="211"/>
      <c r="D399" s="211"/>
      <c r="E399" s="211"/>
      <c r="F399" s="212"/>
      <c r="G399" s="257">
        <v>2003</v>
      </c>
      <c r="H399" s="211" t="s">
        <v>5214</v>
      </c>
      <c r="I399" s="211">
        <v>620</v>
      </c>
      <c r="J399" s="211" t="s">
        <v>5215</v>
      </c>
      <c r="K399" s="211">
        <v>10</v>
      </c>
      <c r="L399" s="211" t="s">
        <v>4502</v>
      </c>
      <c r="M399" s="212">
        <v>10</v>
      </c>
      <c r="N399" s="257"/>
      <c r="O399" s="211"/>
      <c r="P399" s="212"/>
      <c r="Q399" s="216"/>
      <c r="R399" s="211"/>
      <c r="S399" s="209"/>
      <c r="T399" s="211"/>
      <c r="U399" s="211"/>
      <c r="V399" s="211"/>
      <c r="W399" s="212"/>
      <c r="X399" s="216"/>
      <c r="Y399" s="211"/>
      <c r="Z399" s="211"/>
      <c r="AA399" s="258"/>
      <c r="AB399" s="226"/>
      <c r="AC399" s="203"/>
      <c r="AD399" s="203"/>
      <c r="AE399" s="259"/>
      <c r="AF399" s="260">
        <f>I399</f>
        <v>620</v>
      </c>
      <c r="AG399" s="261"/>
      <c r="AH399" s="261"/>
      <c r="AI399" s="262"/>
    </row>
    <row r="400" spans="1:35" ht="45" x14ac:dyDescent="0.25">
      <c r="A400" s="322"/>
      <c r="B400" s="209" t="s">
        <v>5216</v>
      </c>
      <c r="C400" s="209">
        <v>1989</v>
      </c>
      <c r="D400" s="209"/>
      <c r="E400" s="209">
        <v>120</v>
      </c>
      <c r="F400" s="221" t="s">
        <v>4830</v>
      </c>
      <c r="G400" s="265"/>
      <c r="H400" s="209"/>
      <c r="I400" s="209"/>
      <c r="J400" s="209"/>
      <c r="K400" s="209"/>
      <c r="L400" s="209"/>
      <c r="M400" s="221"/>
      <c r="N400" s="265" t="s">
        <v>5217</v>
      </c>
      <c r="O400" s="209" t="s">
        <v>2895</v>
      </c>
      <c r="P400" s="221">
        <v>250</v>
      </c>
      <c r="Q400" s="208"/>
      <c r="R400" s="209"/>
      <c r="S400" s="209"/>
      <c r="T400" s="209"/>
      <c r="U400" s="209"/>
      <c r="V400" s="209"/>
      <c r="W400" s="336"/>
      <c r="X400" s="208" t="s">
        <v>5218</v>
      </c>
      <c r="Y400" s="209">
        <v>2015</v>
      </c>
      <c r="Z400" s="209">
        <v>130</v>
      </c>
      <c r="AA400" s="221" t="s">
        <v>4849</v>
      </c>
      <c r="AB400" s="226"/>
      <c r="AC400" s="204">
        <v>1</v>
      </c>
      <c r="AD400" s="204">
        <f>P400</f>
        <v>250</v>
      </c>
      <c r="AE400" s="294">
        <f>E400</f>
        <v>120</v>
      </c>
      <c r="AF400" s="295"/>
      <c r="AG400" s="261">
        <f t="shared" si="47"/>
        <v>130</v>
      </c>
      <c r="AH400" s="269"/>
      <c r="AI400" s="23"/>
    </row>
    <row r="401" spans="1:35" ht="45" x14ac:dyDescent="0.25">
      <c r="A401" s="322"/>
      <c r="B401" s="209" t="s">
        <v>5219</v>
      </c>
      <c r="C401" s="209">
        <v>1989</v>
      </c>
      <c r="D401" s="209"/>
      <c r="E401" s="209">
        <v>120</v>
      </c>
      <c r="F401" s="221" t="s">
        <v>5220</v>
      </c>
      <c r="G401" s="265"/>
      <c r="H401" s="209"/>
      <c r="I401" s="209"/>
      <c r="J401" s="209"/>
      <c r="K401" s="209"/>
      <c r="L401" s="209"/>
      <c r="M401" s="221"/>
      <c r="N401" s="265"/>
      <c r="O401" s="209"/>
      <c r="P401" s="221">
        <v>160</v>
      </c>
      <c r="Q401" s="208"/>
      <c r="R401" s="209"/>
      <c r="S401" s="209"/>
      <c r="T401" s="209"/>
      <c r="U401" s="209"/>
      <c r="V401" s="209"/>
      <c r="W401" s="221"/>
      <c r="X401" s="208"/>
      <c r="Y401" s="209"/>
      <c r="Z401" s="209"/>
      <c r="AA401" s="221"/>
      <c r="AB401" s="226"/>
      <c r="AC401" s="204"/>
      <c r="AD401" s="204">
        <f>P401</f>
        <v>160</v>
      </c>
      <c r="AE401" s="294">
        <f>E401</f>
        <v>120</v>
      </c>
      <c r="AF401" s="295"/>
      <c r="AG401" s="261"/>
      <c r="AH401" s="269"/>
      <c r="AI401" s="23"/>
    </row>
    <row r="402" spans="1:35" ht="45" x14ac:dyDescent="0.25">
      <c r="A402" s="322"/>
      <c r="B402" s="209" t="s">
        <v>5221</v>
      </c>
      <c r="C402" s="209"/>
      <c r="D402" s="209"/>
      <c r="E402" s="209"/>
      <c r="F402" s="221"/>
      <c r="G402" s="265">
        <v>1964</v>
      </c>
      <c r="H402" s="209" t="s">
        <v>5214</v>
      </c>
      <c r="I402" s="209">
        <v>2194</v>
      </c>
      <c r="J402" s="209" t="s">
        <v>5222</v>
      </c>
      <c r="K402" s="209">
        <v>13</v>
      </c>
      <c r="L402" s="209">
        <v>24</v>
      </c>
      <c r="M402" s="221">
        <v>37</v>
      </c>
      <c r="N402" s="265"/>
      <c r="O402" s="209"/>
      <c r="P402" s="221"/>
      <c r="Q402" s="208"/>
      <c r="R402" s="209"/>
      <c r="S402" s="209"/>
      <c r="T402" s="209"/>
      <c r="U402" s="209"/>
      <c r="V402" s="209"/>
      <c r="W402" s="221"/>
      <c r="X402" s="208"/>
      <c r="Y402" s="209"/>
      <c r="Z402" s="209"/>
      <c r="AA402" s="221"/>
      <c r="AB402" s="226"/>
      <c r="AC402" s="204"/>
      <c r="AD402" s="204"/>
      <c r="AE402" s="294"/>
      <c r="AF402" s="295">
        <f>I402</f>
        <v>2194</v>
      </c>
      <c r="AG402" s="261"/>
      <c r="AH402" s="269"/>
      <c r="AI402" s="23"/>
    </row>
    <row r="403" spans="1:35" ht="34.5" thickBot="1" x14ac:dyDescent="0.3">
      <c r="A403" s="323"/>
      <c r="B403" s="206" t="s">
        <v>5223</v>
      </c>
      <c r="C403" s="206">
        <v>1989</v>
      </c>
      <c r="D403" s="206"/>
      <c r="E403" s="206">
        <v>796</v>
      </c>
      <c r="F403" s="274" t="s">
        <v>4830</v>
      </c>
      <c r="G403" s="275"/>
      <c r="H403" s="206"/>
      <c r="I403" s="206"/>
      <c r="J403" s="206"/>
      <c r="K403" s="206"/>
      <c r="L403" s="206"/>
      <c r="M403" s="274"/>
      <c r="N403" s="275"/>
      <c r="O403" s="206"/>
      <c r="P403" s="274"/>
      <c r="Q403" s="210"/>
      <c r="R403" s="206"/>
      <c r="S403" s="206"/>
      <c r="T403" s="206"/>
      <c r="U403" s="206"/>
      <c r="V403" s="206"/>
      <c r="W403" s="274"/>
      <c r="X403" s="210"/>
      <c r="Y403" s="206"/>
      <c r="Z403" s="206"/>
      <c r="AA403" s="268"/>
      <c r="AB403" s="226"/>
      <c r="AC403" s="205"/>
      <c r="AD403" s="205"/>
      <c r="AE403" s="297">
        <f>E403</f>
        <v>796</v>
      </c>
      <c r="AF403" s="298"/>
      <c r="AG403" s="261"/>
      <c r="AH403" s="276"/>
      <c r="AI403" s="277"/>
    </row>
    <row r="404" spans="1:35" ht="15.75" thickBot="1" x14ac:dyDescent="0.3">
      <c r="A404" s="605" t="s">
        <v>5224</v>
      </c>
      <c r="B404" s="606"/>
      <c r="C404" s="606"/>
      <c r="D404" s="606"/>
      <c r="E404" s="606"/>
      <c r="F404" s="606"/>
      <c r="G404" s="606"/>
      <c r="H404" s="606"/>
      <c r="I404" s="606"/>
      <c r="J404" s="606"/>
      <c r="K404" s="606"/>
      <c r="L404" s="606"/>
      <c r="M404" s="606"/>
      <c r="N404" s="606"/>
      <c r="O404" s="606"/>
      <c r="P404" s="606"/>
      <c r="Q404" s="606"/>
      <c r="R404" s="606"/>
      <c r="S404" s="606"/>
      <c r="T404" s="606"/>
      <c r="U404" s="606"/>
      <c r="V404" s="606"/>
      <c r="W404" s="606"/>
      <c r="X404" s="606"/>
      <c r="Y404" s="606"/>
      <c r="Z404" s="606"/>
      <c r="AA404" s="607"/>
      <c r="AB404" s="250"/>
      <c r="AC404" s="202"/>
      <c r="AD404" s="202"/>
      <c r="AE404" s="278"/>
      <c r="AF404" s="279"/>
      <c r="AG404" s="279"/>
      <c r="AH404" s="279"/>
      <c r="AI404" s="254"/>
    </row>
    <row r="405" spans="1:35" ht="56.25" x14ac:dyDescent="0.25">
      <c r="A405" s="321">
        <v>38</v>
      </c>
      <c r="B405" s="211" t="s">
        <v>5225</v>
      </c>
      <c r="C405" s="211"/>
      <c r="D405" s="211"/>
      <c r="E405" s="211"/>
      <c r="F405" s="221"/>
      <c r="G405" s="257">
        <v>1986</v>
      </c>
      <c r="H405" s="211" t="s">
        <v>5214</v>
      </c>
      <c r="I405" s="211">
        <v>411</v>
      </c>
      <c r="J405" s="211" t="s">
        <v>5226</v>
      </c>
      <c r="K405" s="211">
        <v>9</v>
      </c>
      <c r="L405" s="211" t="s">
        <v>4502</v>
      </c>
      <c r="M405" s="212">
        <v>9</v>
      </c>
      <c r="N405" s="257"/>
      <c r="O405" s="211"/>
      <c r="P405" s="212"/>
      <c r="Q405" s="216"/>
      <c r="R405" s="211"/>
      <c r="S405" s="209"/>
      <c r="T405" s="211"/>
      <c r="U405" s="211"/>
      <c r="V405" s="211"/>
      <c r="W405" s="212"/>
      <c r="X405" s="216"/>
      <c r="Y405" s="211"/>
      <c r="Z405" s="211"/>
      <c r="AA405" s="258"/>
      <c r="AB405" s="226"/>
      <c r="AC405" s="203"/>
      <c r="AD405" s="203"/>
      <c r="AE405" s="259"/>
      <c r="AF405" s="260">
        <f>I405</f>
        <v>411</v>
      </c>
      <c r="AG405" s="261"/>
      <c r="AH405" s="261"/>
      <c r="AI405" s="262"/>
    </row>
    <row r="406" spans="1:35" ht="45" x14ac:dyDescent="0.25">
      <c r="A406" s="322"/>
      <c r="B406" s="209" t="s">
        <v>5227</v>
      </c>
      <c r="C406" s="209">
        <v>1989</v>
      </c>
      <c r="D406" s="209"/>
      <c r="E406" s="209">
        <v>40</v>
      </c>
      <c r="F406" s="221" t="s">
        <v>3604</v>
      </c>
      <c r="G406" s="265"/>
      <c r="H406" s="209"/>
      <c r="I406" s="209"/>
      <c r="J406" s="209"/>
      <c r="K406" s="209"/>
      <c r="L406" s="209"/>
      <c r="M406" s="221"/>
      <c r="N406" s="265" t="s">
        <v>4122</v>
      </c>
      <c r="O406" s="209" t="s">
        <v>2895</v>
      </c>
      <c r="P406" s="221">
        <v>250</v>
      </c>
      <c r="Q406" s="208"/>
      <c r="R406" s="209"/>
      <c r="S406" s="209"/>
      <c r="T406" s="209"/>
      <c r="U406" s="209"/>
      <c r="V406" s="209"/>
      <c r="W406" s="221"/>
      <c r="X406" s="208"/>
      <c r="Y406" s="209"/>
      <c r="Z406" s="209"/>
      <c r="AA406" s="221"/>
      <c r="AB406" s="226"/>
      <c r="AC406" s="204">
        <v>1</v>
      </c>
      <c r="AD406" s="204">
        <f t="shared" ref="AD406:AD408" si="50">P406</f>
        <v>250</v>
      </c>
      <c r="AE406" s="294">
        <f t="shared" ref="AE406:AE408" si="51">E406</f>
        <v>40</v>
      </c>
      <c r="AF406" s="295"/>
      <c r="AG406" s="261"/>
      <c r="AH406" s="269"/>
      <c r="AI406" s="23"/>
    </row>
    <row r="407" spans="1:35" ht="45" x14ac:dyDescent="0.25">
      <c r="A407" s="322"/>
      <c r="B407" s="209" t="s">
        <v>5228</v>
      </c>
      <c r="C407" s="209">
        <v>1990</v>
      </c>
      <c r="D407" s="209"/>
      <c r="E407" s="209">
        <v>40</v>
      </c>
      <c r="F407" s="221" t="s">
        <v>5229</v>
      </c>
      <c r="G407" s="265"/>
      <c r="H407" s="209"/>
      <c r="I407" s="209"/>
      <c r="J407" s="209"/>
      <c r="K407" s="209"/>
      <c r="L407" s="209"/>
      <c r="M407" s="221"/>
      <c r="N407" s="265"/>
      <c r="O407" s="209"/>
      <c r="P407" s="221">
        <v>250</v>
      </c>
      <c r="Q407" s="208"/>
      <c r="R407" s="209"/>
      <c r="S407" s="157"/>
      <c r="T407" s="209"/>
      <c r="U407" s="209"/>
      <c r="V407" s="209"/>
      <c r="W407" s="221"/>
      <c r="X407" s="208"/>
      <c r="Y407" s="209"/>
      <c r="Z407" s="209"/>
      <c r="AA407" s="221"/>
      <c r="AB407" s="226"/>
      <c r="AC407" s="204"/>
      <c r="AD407" s="204">
        <f t="shared" si="50"/>
        <v>250</v>
      </c>
      <c r="AE407" s="294">
        <f t="shared" si="51"/>
        <v>40</v>
      </c>
      <c r="AF407" s="295"/>
      <c r="AG407" s="261"/>
      <c r="AH407" s="269"/>
      <c r="AI407" s="23"/>
    </row>
    <row r="408" spans="1:35" ht="45" x14ac:dyDescent="0.25">
      <c r="A408" s="322"/>
      <c r="B408" s="209" t="s">
        <v>5230</v>
      </c>
      <c r="C408" s="209">
        <v>1990</v>
      </c>
      <c r="D408" s="209"/>
      <c r="E408" s="209">
        <v>25</v>
      </c>
      <c r="F408" s="221" t="s">
        <v>5231</v>
      </c>
      <c r="G408" s="265"/>
      <c r="H408" s="209"/>
      <c r="I408" s="209"/>
      <c r="J408" s="209"/>
      <c r="K408" s="209"/>
      <c r="L408" s="209"/>
      <c r="M408" s="221"/>
      <c r="N408" s="265" t="s">
        <v>5232</v>
      </c>
      <c r="O408" s="209" t="s">
        <v>2837</v>
      </c>
      <c r="P408" s="328">
        <v>250</v>
      </c>
      <c r="Q408" s="208" t="s">
        <v>5233</v>
      </c>
      <c r="R408" s="358">
        <v>2013</v>
      </c>
      <c r="S408" s="209">
        <v>453</v>
      </c>
      <c r="T408" s="267" t="s">
        <v>5234</v>
      </c>
      <c r="U408" s="209"/>
      <c r="V408" s="209">
        <v>15</v>
      </c>
      <c r="W408" s="221">
        <v>15</v>
      </c>
      <c r="X408" s="208" t="s">
        <v>5235</v>
      </c>
      <c r="Y408" s="209">
        <v>2013</v>
      </c>
      <c r="Z408" s="209">
        <v>20</v>
      </c>
      <c r="AA408" s="221" t="s">
        <v>633</v>
      </c>
      <c r="AB408" s="226"/>
      <c r="AC408" s="204">
        <v>1</v>
      </c>
      <c r="AD408" s="204">
        <f t="shared" si="50"/>
        <v>250</v>
      </c>
      <c r="AE408" s="294">
        <f t="shared" si="51"/>
        <v>25</v>
      </c>
      <c r="AF408" s="295"/>
      <c r="AG408" s="261"/>
      <c r="AH408" s="269">
        <f>S408</f>
        <v>453</v>
      </c>
      <c r="AI408" s="23"/>
    </row>
    <row r="409" spans="1:35" ht="45" x14ac:dyDescent="0.25">
      <c r="A409" s="322"/>
      <c r="B409" s="209" t="s">
        <v>5236</v>
      </c>
      <c r="C409" s="209"/>
      <c r="D409" s="209"/>
      <c r="E409" s="209"/>
      <c r="F409" s="221"/>
      <c r="G409" s="265">
        <v>1986</v>
      </c>
      <c r="H409" s="209" t="s">
        <v>5214</v>
      </c>
      <c r="I409" s="209">
        <v>450</v>
      </c>
      <c r="J409" s="209" t="s">
        <v>5237</v>
      </c>
      <c r="K409" s="209">
        <v>9</v>
      </c>
      <c r="L409" s="209"/>
      <c r="M409" s="221">
        <v>9</v>
      </c>
      <c r="N409" s="265"/>
      <c r="O409" s="209"/>
      <c r="P409" s="359"/>
      <c r="Q409" s="208" t="s">
        <v>5238</v>
      </c>
      <c r="R409" s="209">
        <v>2013</v>
      </c>
      <c r="S409" s="209">
        <v>657</v>
      </c>
      <c r="T409" s="267" t="s">
        <v>5234</v>
      </c>
      <c r="U409" s="209"/>
      <c r="V409" s="209">
        <v>11</v>
      </c>
      <c r="W409" s="221">
        <v>11</v>
      </c>
      <c r="X409" s="208" t="s">
        <v>5235</v>
      </c>
      <c r="Y409" s="209">
        <v>2013</v>
      </c>
      <c r="Z409" s="209">
        <v>20</v>
      </c>
      <c r="AA409" s="221" t="s">
        <v>633</v>
      </c>
      <c r="AB409" s="226"/>
      <c r="AC409" s="204"/>
      <c r="AD409" s="204"/>
      <c r="AE409" s="294"/>
      <c r="AF409" s="295">
        <f>I409</f>
        <v>450</v>
      </c>
      <c r="AG409" s="261"/>
      <c r="AH409" s="269">
        <f>S409</f>
        <v>657</v>
      </c>
      <c r="AI409" s="23"/>
    </row>
    <row r="410" spans="1:35" ht="45" x14ac:dyDescent="0.25">
      <c r="A410" s="322"/>
      <c r="B410" s="209"/>
      <c r="C410" s="209"/>
      <c r="D410" s="209"/>
      <c r="E410" s="209"/>
      <c r="F410" s="221"/>
      <c r="G410" s="265"/>
      <c r="H410" s="209"/>
      <c r="I410" s="209"/>
      <c r="J410" s="209"/>
      <c r="K410" s="209"/>
      <c r="L410" s="209"/>
      <c r="M410" s="221"/>
      <c r="N410" s="265"/>
      <c r="O410" s="209"/>
      <c r="P410" s="359"/>
      <c r="Q410" s="208" t="s">
        <v>5239</v>
      </c>
      <c r="R410" s="209">
        <v>2013</v>
      </c>
      <c r="S410" s="209">
        <v>287</v>
      </c>
      <c r="T410" s="209" t="s">
        <v>5240</v>
      </c>
      <c r="U410" s="209">
        <v>7</v>
      </c>
      <c r="V410" s="209" t="s">
        <v>2490</v>
      </c>
      <c r="W410" s="221">
        <v>7</v>
      </c>
      <c r="X410" s="208" t="s">
        <v>5235</v>
      </c>
      <c r="Y410" s="209">
        <v>2013</v>
      </c>
      <c r="Z410" s="209">
        <v>20</v>
      </c>
      <c r="AA410" s="221" t="s">
        <v>633</v>
      </c>
      <c r="AB410" s="226"/>
      <c r="AC410" s="204"/>
      <c r="AD410" s="204"/>
      <c r="AE410" s="294"/>
      <c r="AF410" s="295"/>
      <c r="AG410" s="261"/>
      <c r="AH410" s="269">
        <f>S410</f>
        <v>287</v>
      </c>
      <c r="AI410" s="23"/>
    </row>
    <row r="411" spans="1:35" ht="45" x14ac:dyDescent="0.25">
      <c r="A411" s="322"/>
      <c r="B411" s="209"/>
      <c r="C411" s="209"/>
      <c r="D411" s="209"/>
      <c r="E411" s="209"/>
      <c r="F411" s="221"/>
      <c r="G411" s="265"/>
      <c r="H411" s="209"/>
      <c r="I411" s="209"/>
      <c r="J411" s="209"/>
      <c r="K411" s="209"/>
      <c r="L411" s="209"/>
      <c r="M411" s="221"/>
      <c r="N411" s="265"/>
      <c r="O411" s="209"/>
      <c r="P411" s="359"/>
      <c r="Q411" s="208" t="s">
        <v>5241</v>
      </c>
      <c r="R411" s="209">
        <v>2013</v>
      </c>
      <c r="S411" s="209">
        <v>151</v>
      </c>
      <c r="T411" s="267" t="s">
        <v>4489</v>
      </c>
      <c r="U411" s="209">
        <v>6</v>
      </c>
      <c r="V411" s="209" t="s">
        <v>2490</v>
      </c>
      <c r="W411" s="221">
        <v>6</v>
      </c>
      <c r="X411" s="208" t="s">
        <v>5235</v>
      </c>
      <c r="Y411" s="209">
        <v>2013</v>
      </c>
      <c r="Z411" s="209">
        <v>20</v>
      </c>
      <c r="AA411" s="221" t="s">
        <v>298</v>
      </c>
      <c r="AB411" s="226"/>
      <c r="AC411" s="204"/>
      <c r="AD411" s="204"/>
      <c r="AE411" s="294"/>
      <c r="AF411" s="295"/>
      <c r="AG411" s="261"/>
      <c r="AH411" s="269">
        <f>S411</f>
        <v>151</v>
      </c>
      <c r="AI411" s="23"/>
    </row>
    <row r="412" spans="1:35" ht="45" x14ac:dyDescent="0.25">
      <c r="A412" s="335"/>
      <c r="B412" s="209"/>
      <c r="C412" s="209"/>
      <c r="D412" s="209"/>
      <c r="E412" s="209"/>
      <c r="F412" s="221"/>
      <c r="G412" s="265"/>
      <c r="H412" s="209"/>
      <c r="I412" s="209"/>
      <c r="J412" s="209"/>
      <c r="K412" s="209"/>
      <c r="L412" s="209"/>
      <c r="M412" s="221"/>
      <c r="N412" s="265"/>
      <c r="O412" s="209"/>
      <c r="P412" s="359"/>
      <c r="Q412" s="208" t="s">
        <v>5242</v>
      </c>
      <c r="R412" s="209">
        <v>1984</v>
      </c>
      <c r="S412" s="209">
        <v>593</v>
      </c>
      <c r="T412" s="267" t="s">
        <v>5243</v>
      </c>
      <c r="U412" s="209">
        <v>6</v>
      </c>
      <c r="V412" s="209">
        <v>11</v>
      </c>
      <c r="W412" s="221">
        <v>17</v>
      </c>
      <c r="X412" s="208" t="s">
        <v>5244</v>
      </c>
      <c r="Y412" s="209">
        <v>1984</v>
      </c>
      <c r="Z412" s="209">
        <v>20</v>
      </c>
      <c r="AA412" s="221" t="s">
        <v>5245</v>
      </c>
      <c r="AB412" s="226"/>
      <c r="AC412" s="204"/>
      <c r="AD412" s="204"/>
      <c r="AE412" s="294"/>
      <c r="AF412" s="295"/>
      <c r="AG412" s="261"/>
      <c r="AH412" s="269">
        <f>S412</f>
        <v>593</v>
      </c>
      <c r="AI412" s="23"/>
    </row>
    <row r="413" spans="1:35" ht="23.25" thickBot="1" x14ac:dyDescent="0.3">
      <c r="A413" s="360"/>
      <c r="B413" s="206"/>
      <c r="C413" s="206"/>
      <c r="D413" s="206"/>
      <c r="E413" s="206"/>
      <c r="F413" s="274"/>
      <c r="G413" s="275"/>
      <c r="H413" s="206"/>
      <c r="I413" s="206"/>
      <c r="J413" s="206"/>
      <c r="K413" s="206"/>
      <c r="L413" s="206"/>
      <c r="M413" s="274"/>
      <c r="N413" s="275"/>
      <c r="O413" s="206"/>
      <c r="P413" s="361"/>
      <c r="Q413" s="210" t="s">
        <v>4497</v>
      </c>
      <c r="R413" s="206"/>
      <c r="S413" s="206" t="s">
        <v>5246</v>
      </c>
      <c r="T413" s="206" t="s">
        <v>5247</v>
      </c>
      <c r="U413" s="206"/>
      <c r="V413" s="206"/>
      <c r="W413" s="274"/>
      <c r="X413" s="210" t="s">
        <v>4497</v>
      </c>
      <c r="Y413" s="206"/>
      <c r="Z413" s="206">
        <v>133</v>
      </c>
      <c r="AA413" s="268" t="s">
        <v>5248</v>
      </c>
      <c r="AB413" s="226"/>
      <c r="AC413" s="205"/>
      <c r="AD413" s="205"/>
      <c r="AE413" s="297"/>
      <c r="AF413" s="298"/>
      <c r="AG413" s="261"/>
      <c r="AH413" s="276"/>
      <c r="AI413" s="277">
        <v>2011</v>
      </c>
    </row>
    <row r="414" spans="1:35" ht="15.75" thickBot="1" x14ac:dyDescent="0.3">
      <c r="A414" s="605" t="s">
        <v>5249</v>
      </c>
      <c r="B414" s="606"/>
      <c r="C414" s="606"/>
      <c r="D414" s="606"/>
      <c r="E414" s="606"/>
      <c r="F414" s="606"/>
      <c r="G414" s="606"/>
      <c r="H414" s="606"/>
      <c r="I414" s="606"/>
      <c r="J414" s="606"/>
      <c r="K414" s="606"/>
      <c r="L414" s="606"/>
      <c r="M414" s="606"/>
      <c r="N414" s="606"/>
      <c r="O414" s="606"/>
      <c r="P414" s="606"/>
      <c r="Q414" s="606"/>
      <c r="R414" s="606"/>
      <c r="S414" s="606"/>
      <c r="T414" s="606"/>
      <c r="U414" s="606"/>
      <c r="V414" s="606"/>
      <c r="W414" s="606"/>
      <c r="X414" s="606"/>
      <c r="Y414" s="606"/>
      <c r="Z414" s="606"/>
      <c r="AA414" s="607"/>
      <c r="AB414" s="250"/>
      <c r="AC414" s="202"/>
      <c r="AD414" s="202"/>
      <c r="AE414" s="278"/>
      <c r="AF414" s="279"/>
      <c r="AG414" s="279"/>
      <c r="AH414" s="279"/>
      <c r="AI414" s="254"/>
    </row>
    <row r="415" spans="1:35" ht="33.75" x14ac:dyDescent="0.25">
      <c r="A415" s="321">
        <v>39</v>
      </c>
      <c r="B415" s="211" t="s">
        <v>5250</v>
      </c>
      <c r="C415" s="211"/>
      <c r="D415" s="211"/>
      <c r="E415" s="211"/>
      <c r="F415" s="212"/>
      <c r="G415" s="257">
        <v>1964</v>
      </c>
      <c r="H415" s="211" t="s">
        <v>4520</v>
      </c>
      <c r="I415" s="211">
        <v>239</v>
      </c>
      <c r="J415" s="211" t="s">
        <v>2456</v>
      </c>
      <c r="K415" s="211">
        <v>5</v>
      </c>
      <c r="L415" s="211" t="s">
        <v>4502</v>
      </c>
      <c r="M415" s="212">
        <v>5</v>
      </c>
      <c r="N415" s="257"/>
      <c r="O415" s="211"/>
      <c r="P415" s="212"/>
      <c r="Q415" s="216"/>
      <c r="R415" s="211"/>
      <c r="S415" s="211"/>
      <c r="T415" s="211"/>
      <c r="U415" s="211"/>
      <c r="V415" s="211"/>
      <c r="W415" s="212"/>
      <c r="X415" s="216"/>
      <c r="Y415" s="211"/>
      <c r="Z415" s="211"/>
      <c r="AA415" s="258"/>
      <c r="AB415" s="226"/>
      <c r="AC415" s="203"/>
      <c r="AD415" s="203"/>
      <c r="AE415" s="259"/>
      <c r="AF415" s="260">
        <f>I415</f>
        <v>239</v>
      </c>
      <c r="AG415" s="261"/>
      <c r="AH415" s="261"/>
      <c r="AI415" s="262"/>
    </row>
    <row r="416" spans="1:35" ht="45.75" thickBot="1" x14ac:dyDescent="0.3">
      <c r="A416" s="323"/>
      <c r="B416" s="206" t="s">
        <v>5251</v>
      </c>
      <c r="C416" s="206">
        <v>1989</v>
      </c>
      <c r="D416" s="206"/>
      <c r="E416" s="206">
        <v>200</v>
      </c>
      <c r="F416" s="274" t="s">
        <v>2974</v>
      </c>
      <c r="G416" s="275"/>
      <c r="H416" s="206"/>
      <c r="I416" s="206"/>
      <c r="J416" s="206"/>
      <c r="K416" s="206"/>
      <c r="L416" s="206"/>
      <c r="M416" s="274"/>
      <c r="N416" s="275" t="s">
        <v>2861</v>
      </c>
      <c r="O416" s="206" t="s">
        <v>2895</v>
      </c>
      <c r="P416" s="274">
        <v>250</v>
      </c>
      <c r="Q416" s="210"/>
      <c r="R416" s="206"/>
      <c r="S416" s="206"/>
      <c r="T416" s="206"/>
      <c r="U416" s="206"/>
      <c r="V416" s="206"/>
      <c r="W416" s="274"/>
      <c r="X416" s="210"/>
      <c r="Y416" s="206"/>
      <c r="Z416" s="206"/>
      <c r="AA416" s="268"/>
      <c r="AB416" s="226"/>
      <c r="AC416" s="205">
        <v>1</v>
      </c>
      <c r="AD416" s="205">
        <f>P416</f>
        <v>250</v>
      </c>
      <c r="AE416" s="297">
        <f>E416</f>
        <v>200</v>
      </c>
      <c r="AF416" s="298"/>
      <c r="AG416" s="261"/>
      <c r="AH416" s="276"/>
      <c r="AI416" s="277"/>
    </row>
    <row r="417" spans="1:35" ht="15.75" thickBot="1" x14ac:dyDescent="0.3">
      <c r="A417" s="605" t="s">
        <v>5252</v>
      </c>
      <c r="B417" s="606"/>
      <c r="C417" s="606"/>
      <c r="D417" s="606"/>
      <c r="E417" s="606"/>
      <c r="F417" s="606"/>
      <c r="G417" s="606"/>
      <c r="H417" s="606"/>
      <c r="I417" s="606"/>
      <c r="J417" s="606"/>
      <c r="K417" s="606"/>
      <c r="L417" s="606"/>
      <c r="M417" s="606"/>
      <c r="N417" s="606"/>
      <c r="O417" s="606"/>
      <c r="P417" s="606"/>
      <c r="Q417" s="606"/>
      <c r="R417" s="606"/>
      <c r="S417" s="606"/>
      <c r="T417" s="606"/>
      <c r="U417" s="606"/>
      <c r="V417" s="606"/>
      <c r="W417" s="606"/>
      <c r="X417" s="606"/>
      <c r="Y417" s="606"/>
      <c r="Z417" s="606"/>
      <c r="AA417" s="607"/>
      <c r="AB417" s="250"/>
      <c r="AC417" s="202"/>
      <c r="AD417" s="202"/>
      <c r="AE417" s="278"/>
      <c r="AF417" s="279"/>
      <c r="AG417" s="279"/>
      <c r="AH417" s="253"/>
      <c r="AI417" s="254"/>
    </row>
    <row r="418" spans="1:35" ht="33.75" x14ac:dyDescent="0.25">
      <c r="A418" s="321">
        <v>40</v>
      </c>
      <c r="B418" s="211" t="s">
        <v>5253</v>
      </c>
      <c r="C418" s="211"/>
      <c r="D418" s="211"/>
      <c r="E418" s="211"/>
      <c r="F418" s="212"/>
      <c r="G418" s="257">
        <v>1975</v>
      </c>
      <c r="H418" s="211" t="s">
        <v>5214</v>
      </c>
      <c r="I418" s="211">
        <v>693</v>
      </c>
      <c r="J418" s="211" t="s">
        <v>5254</v>
      </c>
      <c r="K418" s="211" t="s">
        <v>2490</v>
      </c>
      <c r="L418" s="211">
        <v>17</v>
      </c>
      <c r="M418" s="212">
        <v>17</v>
      </c>
      <c r="N418" s="257" t="s">
        <v>2267</v>
      </c>
      <c r="O418" s="211" t="s">
        <v>2895</v>
      </c>
      <c r="P418" s="212">
        <v>400</v>
      </c>
      <c r="Q418" s="216" t="s">
        <v>5255</v>
      </c>
      <c r="R418" s="211">
        <v>2014</v>
      </c>
      <c r="S418" s="211">
        <v>140</v>
      </c>
      <c r="T418" s="211" t="s">
        <v>5256</v>
      </c>
      <c r="U418" s="211">
        <v>6</v>
      </c>
      <c r="V418" s="211"/>
      <c r="W418" s="212">
        <v>6</v>
      </c>
      <c r="X418" s="216" t="s">
        <v>5257</v>
      </c>
      <c r="Y418" s="211">
        <v>1983</v>
      </c>
      <c r="Z418" s="211">
        <v>250</v>
      </c>
      <c r="AA418" s="258" t="s">
        <v>5258</v>
      </c>
      <c r="AB418" s="226"/>
      <c r="AC418" s="203">
        <v>1</v>
      </c>
      <c r="AD418" s="203">
        <f t="shared" ref="AD418:AD431" si="52">P418</f>
        <v>400</v>
      </c>
      <c r="AE418" s="259"/>
      <c r="AF418" s="260">
        <f t="shared" ref="AF418" si="53">I418</f>
        <v>693</v>
      </c>
      <c r="AG418" s="261">
        <f t="shared" si="47"/>
        <v>250</v>
      </c>
      <c r="AH418" s="261">
        <f>S418</f>
        <v>140</v>
      </c>
      <c r="AI418" s="262"/>
    </row>
    <row r="419" spans="1:35" ht="67.5" x14ac:dyDescent="0.25">
      <c r="A419" s="322"/>
      <c r="B419" s="209" t="s">
        <v>5259</v>
      </c>
      <c r="C419" s="209">
        <v>1990</v>
      </c>
      <c r="D419" s="209"/>
      <c r="E419" s="209">
        <v>17</v>
      </c>
      <c r="F419" s="221" t="s">
        <v>2921</v>
      </c>
      <c r="G419" s="265"/>
      <c r="H419" s="209"/>
      <c r="I419" s="209"/>
      <c r="J419" s="209"/>
      <c r="K419" s="209"/>
      <c r="L419" s="209"/>
      <c r="M419" s="221"/>
      <c r="N419" s="265"/>
      <c r="O419" s="209"/>
      <c r="P419" s="221">
        <v>400</v>
      </c>
      <c r="Q419" s="208" t="s">
        <v>5260</v>
      </c>
      <c r="R419" s="209">
        <v>2014</v>
      </c>
      <c r="S419" s="209">
        <v>696</v>
      </c>
      <c r="T419" s="267" t="s">
        <v>5261</v>
      </c>
      <c r="U419" s="209">
        <v>6</v>
      </c>
      <c r="V419" s="209">
        <v>17</v>
      </c>
      <c r="W419" s="221">
        <v>23</v>
      </c>
      <c r="X419" s="208" t="s">
        <v>5262</v>
      </c>
      <c r="Y419" s="209">
        <v>2014</v>
      </c>
      <c r="Z419" s="209">
        <v>21</v>
      </c>
      <c r="AA419" s="328" t="s">
        <v>298</v>
      </c>
      <c r="AB419" s="333"/>
      <c r="AC419" s="204"/>
      <c r="AD419" s="204"/>
      <c r="AE419" s="294">
        <f t="shared" ref="AE419:AE431" si="54">E419</f>
        <v>17</v>
      </c>
      <c r="AF419" s="260"/>
      <c r="AG419" s="261"/>
      <c r="AH419" s="261">
        <f>S419</f>
        <v>696</v>
      </c>
      <c r="AI419" s="23"/>
    </row>
    <row r="420" spans="1:35" ht="33.75" x14ac:dyDescent="0.25">
      <c r="A420" s="322"/>
      <c r="B420" s="209" t="s">
        <v>5263</v>
      </c>
      <c r="C420" s="209">
        <v>1990</v>
      </c>
      <c r="D420" s="209"/>
      <c r="E420" s="209">
        <v>360</v>
      </c>
      <c r="F420" s="221" t="s">
        <v>2921</v>
      </c>
      <c r="G420" s="265"/>
      <c r="H420" s="209"/>
      <c r="I420" s="209"/>
      <c r="J420" s="209"/>
      <c r="K420" s="209"/>
      <c r="L420" s="209"/>
      <c r="M420" s="221"/>
      <c r="N420" s="265"/>
      <c r="O420" s="209"/>
      <c r="P420" s="221"/>
      <c r="Q420" s="208"/>
      <c r="R420" s="209"/>
      <c r="S420" s="209"/>
      <c r="T420" s="209"/>
      <c r="U420" s="209"/>
      <c r="V420" s="209"/>
      <c r="W420" s="221"/>
      <c r="X420" s="208" t="s">
        <v>5264</v>
      </c>
      <c r="Y420" s="209">
        <v>1990</v>
      </c>
      <c r="Z420" s="209">
        <v>210</v>
      </c>
      <c r="AA420" s="328" t="s">
        <v>4830</v>
      </c>
      <c r="AB420" s="226"/>
      <c r="AC420" s="204"/>
      <c r="AD420" s="204"/>
      <c r="AE420" s="294">
        <f t="shared" si="54"/>
        <v>360</v>
      </c>
      <c r="AF420" s="260"/>
      <c r="AG420" s="261">
        <f t="shared" si="47"/>
        <v>210</v>
      </c>
      <c r="AH420" s="261"/>
      <c r="AI420" s="23"/>
    </row>
    <row r="421" spans="1:35" ht="22.5" x14ac:dyDescent="0.25">
      <c r="A421" s="322"/>
      <c r="B421" s="209"/>
      <c r="C421" s="209"/>
      <c r="D421" s="209"/>
      <c r="E421" s="209"/>
      <c r="F421" s="221"/>
      <c r="G421" s="265"/>
      <c r="H421" s="209"/>
      <c r="I421" s="209"/>
      <c r="J421" s="209"/>
      <c r="K421" s="209"/>
      <c r="L421" s="209"/>
      <c r="M421" s="221"/>
      <c r="N421" s="265"/>
      <c r="O421" s="209"/>
      <c r="P421" s="221"/>
      <c r="Q421" s="208"/>
      <c r="R421" s="209"/>
      <c r="S421" s="209"/>
      <c r="T421" s="209"/>
      <c r="U421" s="209"/>
      <c r="V421" s="209"/>
      <c r="W421" s="221"/>
      <c r="X421" s="208" t="s">
        <v>5265</v>
      </c>
      <c r="Y421" s="209">
        <v>1990</v>
      </c>
      <c r="Z421" s="209">
        <v>200</v>
      </c>
      <c r="AA421" s="221" t="s">
        <v>30</v>
      </c>
      <c r="AB421" s="226"/>
      <c r="AC421" s="204"/>
      <c r="AD421" s="204"/>
      <c r="AE421" s="294"/>
      <c r="AF421" s="260"/>
      <c r="AG421" s="261">
        <f t="shared" si="47"/>
        <v>200</v>
      </c>
      <c r="AH421" s="261"/>
      <c r="AI421" s="23"/>
    </row>
    <row r="422" spans="1:35" ht="33.75" x14ac:dyDescent="0.25">
      <c r="A422" s="322"/>
      <c r="B422" s="209"/>
      <c r="C422" s="209"/>
      <c r="D422" s="209"/>
      <c r="E422" s="209"/>
      <c r="F422" s="221"/>
      <c r="G422" s="265"/>
      <c r="H422" s="209"/>
      <c r="I422" s="209"/>
      <c r="J422" s="209"/>
      <c r="K422" s="209"/>
      <c r="L422" s="209"/>
      <c r="M422" s="221"/>
      <c r="N422" s="265"/>
      <c r="O422" s="209"/>
      <c r="P422" s="221"/>
      <c r="Q422" s="208"/>
      <c r="R422" s="209"/>
      <c r="S422" s="209"/>
      <c r="T422" s="209"/>
      <c r="U422" s="209"/>
      <c r="V422" s="209"/>
      <c r="W422" s="221"/>
      <c r="X422" s="208" t="s">
        <v>5266</v>
      </c>
      <c r="Y422" s="209">
        <v>1990</v>
      </c>
      <c r="Z422" s="209">
        <v>60</v>
      </c>
      <c r="AA422" s="221" t="s">
        <v>358</v>
      </c>
      <c r="AB422" s="226"/>
      <c r="AC422" s="204"/>
      <c r="AD422" s="204"/>
      <c r="AE422" s="294"/>
      <c r="AF422" s="260"/>
      <c r="AG422" s="261">
        <f t="shared" si="47"/>
        <v>60</v>
      </c>
      <c r="AH422" s="261"/>
      <c r="AI422" s="23"/>
    </row>
    <row r="423" spans="1:35" ht="33.75" x14ac:dyDescent="0.25">
      <c r="A423" s="322"/>
      <c r="B423" s="209"/>
      <c r="C423" s="209"/>
      <c r="D423" s="209"/>
      <c r="E423" s="209"/>
      <c r="F423" s="221"/>
      <c r="G423" s="265"/>
      <c r="H423" s="209"/>
      <c r="I423" s="209"/>
      <c r="J423" s="209"/>
      <c r="K423" s="209"/>
      <c r="L423" s="209"/>
      <c r="M423" s="221"/>
      <c r="N423" s="265"/>
      <c r="O423" s="209"/>
      <c r="P423" s="221"/>
      <c r="Q423" s="208"/>
      <c r="R423" s="209"/>
      <c r="S423" s="209"/>
      <c r="T423" s="209"/>
      <c r="U423" s="209"/>
      <c r="V423" s="209"/>
      <c r="W423" s="221"/>
      <c r="X423" s="208" t="s">
        <v>5267</v>
      </c>
      <c r="Y423" s="209">
        <v>1990</v>
      </c>
      <c r="Z423" s="209">
        <v>60</v>
      </c>
      <c r="AA423" s="221" t="s">
        <v>358</v>
      </c>
      <c r="AB423" s="226"/>
      <c r="AC423" s="204"/>
      <c r="AD423" s="204"/>
      <c r="AE423" s="294"/>
      <c r="AF423" s="260"/>
      <c r="AG423" s="261">
        <f t="shared" si="47"/>
        <v>60</v>
      </c>
      <c r="AH423" s="261"/>
      <c r="AI423" s="23"/>
    </row>
    <row r="424" spans="1:35" ht="33.75" x14ac:dyDescent="0.25">
      <c r="A424" s="322"/>
      <c r="B424" s="209"/>
      <c r="C424" s="209"/>
      <c r="D424" s="209"/>
      <c r="E424" s="209"/>
      <c r="F424" s="221"/>
      <c r="G424" s="265"/>
      <c r="H424" s="209"/>
      <c r="I424" s="209"/>
      <c r="J424" s="209"/>
      <c r="K424" s="209"/>
      <c r="L424" s="209"/>
      <c r="M424" s="221"/>
      <c r="N424" s="265"/>
      <c r="O424" s="209"/>
      <c r="P424" s="221"/>
      <c r="Q424" s="208"/>
      <c r="R424" s="209"/>
      <c r="S424" s="209"/>
      <c r="T424" s="209"/>
      <c r="U424" s="209"/>
      <c r="V424" s="209"/>
      <c r="W424" s="221"/>
      <c r="X424" s="208" t="s">
        <v>5268</v>
      </c>
      <c r="Y424" s="209">
        <v>1990</v>
      </c>
      <c r="Z424" s="209">
        <v>60</v>
      </c>
      <c r="AA424" s="221" t="s">
        <v>358</v>
      </c>
      <c r="AB424" s="226"/>
      <c r="AC424" s="204"/>
      <c r="AD424" s="204"/>
      <c r="AE424" s="294"/>
      <c r="AF424" s="260"/>
      <c r="AG424" s="261">
        <f t="shared" si="47"/>
        <v>60</v>
      </c>
      <c r="AH424" s="261"/>
      <c r="AI424" s="23"/>
    </row>
    <row r="425" spans="1:35" ht="33.75" x14ac:dyDescent="0.25">
      <c r="A425" s="322"/>
      <c r="B425" s="209"/>
      <c r="C425" s="209"/>
      <c r="D425" s="209"/>
      <c r="E425" s="209"/>
      <c r="F425" s="221"/>
      <c r="G425" s="265"/>
      <c r="H425" s="209"/>
      <c r="I425" s="209"/>
      <c r="J425" s="209"/>
      <c r="K425" s="209"/>
      <c r="L425" s="209"/>
      <c r="M425" s="221"/>
      <c r="N425" s="265"/>
      <c r="O425" s="209"/>
      <c r="P425" s="221"/>
      <c r="Q425" s="208"/>
      <c r="R425" s="209"/>
      <c r="S425" s="209"/>
      <c r="T425" s="209"/>
      <c r="U425" s="209"/>
      <c r="V425" s="209"/>
      <c r="W425" s="221"/>
      <c r="X425" s="208" t="s">
        <v>5269</v>
      </c>
      <c r="Y425" s="209">
        <v>1990</v>
      </c>
      <c r="Z425" s="209">
        <v>60</v>
      </c>
      <c r="AA425" s="221" t="s">
        <v>358</v>
      </c>
      <c r="AB425" s="226"/>
      <c r="AC425" s="204"/>
      <c r="AD425" s="204"/>
      <c r="AE425" s="294"/>
      <c r="AF425" s="260"/>
      <c r="AG425" s="261">
        <f t="shared" si="47"/>
        <v>60</v>
      </c>
      <c r="AH425" s="261"/>
      <c r="AI425" s="23"/>
    </row>
    <row r="426" spans="1:35" x14ac:dyDescent="0.25">
      <c r="A426" s="322"/>
      <c r="B426" s="209"/>
      <c r="C426" s="209"/>
      <c r="D426" s="209"/>
      <c r="E426" s="209"/>
      <c r="F426" s="221"/>
      <c r="G426" s="265"/>
      <c r="H426" s="209"/>
      <c r="I426" s="209"/>
      <c r="J426" s="209"/>
      <c r="K426" s="209"/>
      <c r="L426" s="209"/>
      <c r="M426" s="221"/>
      <c r="N426" s="265"/>
      <c r="O426" s="209"/>
      <c r="P426" s="221"/>
      <c r="Q426" s="208"/>
      <c r="R426" s="209"/>
      <c r="S426" s="209"/>
      <c r="T426" s="209"/>
      <c r="U426" s="209"/>
      <c r="V426" s="209"/>
      <c r="W426" s="221"/>
      <c r="X426" s="208"/>
      <c r="Y426" s="209"/>
      <c r="Z426" s="209"/>
      <c r="AA426" s="328"/>
      <c r="AB426" s="226"/>
      <c r="AC426" s="204"/>
      <c r="AD426" s="204"/>
      <c r="AE426" s="294"/>
      <c r="AF426" s="260"/>
      <c r="AG426" s="261">
        <f t="shared" si="47"/>
        <v>0</v>
      </c>
      <c r="AH426" s="261"/>
      <c r="AI426" s="23"/>
    </row>
    <row r="427" spans="1:35" ht="45" x14ac:dyDescent="0.25">
      <c r="A427" s="322"/>
      <c r="B427" s="209"/>
      <c r="C427" s="209"/>
      <c r="D427" s="209"/>
      <c r="E427" s="209"/>
      <c r="F427" s="221"/>
      <c r="G427" s="265"/>
      <c r="H427" s="209"/>
      <c r="I427" s="209"/>
      <c r="J427" s="209"/>
      <c r="K427" s="209"/>
      <c r="L427" s="209"/>
      <c r="M427" s="221"/>
      <c r="N427" s="265"/>
      <c r="O427" s="209"/>
      <c r="P427" s="221"/>
      <c r="Q427" s="208"/>
      <c r="R427" s="209"/>
      <c r="S427" s="209"/>
      <c r="T427" s="209"/>
      <c r="U427" s="209"/>
      <c r="V427" s="209"/>
      <c r="W427" s="221"/>
      <c r="X427" s="208" t="s">
        <v>5270</v>
      </c>
      <c r="Y427" s="209">
        <v>2012</v>
      </c>
      <c r="Z427" s="209">
        <v>155</v>
      </c>
      <c r="AA427" s="221" t="s">
        <v>633</v>
      </c>
      <c r="AB427" s="226"/>
      <c r="AC427" s="204"/>
      <c r="AD427" s="204"/>
      <c r="AE427" s="294"/>
      <c r="AF427" s="260"/>
      <c r="AG427" s="261">
        <f t="shared" si="47"/>
        <v>155</v>
      </c>
      <c r="AH427" s="261"/>
      <c r="AI427" s="23"/>
    </row>
    <row r="428" spans="1:35" ht="33.75" x14ac:dyDescent="0.25">
      <c r="A428" s="322"/>
      <c r="B428" s="209"/>
      <c r="C428" s="209"/>
      <c r="D428" s="209"/>
      <c r="E428" s="209"/>
      <c r="F428" s="221"/>
      <c r="G428" s="265"/>
      <c r="H428" s="209"/>
      <c r="I428" s="209"/>
      <c r="J428" s="209"/>
      <c r="K428" s="209"/>
      <c r="L428" s="209"/>
      <c r="M428" s="221"/>
      <c r="N428" s="265"/>
      <c r="O428" s="209"/>
      <c r="P428" s="221"/>
      <c r="Q428" s="208"/>
      <c r="R428" s="209"/>
      <c r="S428" s="209"/>
      <c r="T428" s="209"/>
      <c r="U428" s="209"/>
      <c r="V428" s="209"/>
      <c r="W428" s="221"/>
      <c r="X428" s="208" t="s">
        <v>5271</v>
      </c>
      <c r="Y428" s="209">
        <v>1990</v>
      </c>
      <c r="Z428" s="209">
        <v>60</v>
      </c>
      <c r="AA428" s="221" t="s">
        <v>5229</v>
      </c>
      <c r="AB428" s="226"/>
      <c r="AC428" s="204"/>
      <c r="AD428" s="204"/>
      <c r="AE428" s="294"/>
      <c r="AF428" s="260"/>
      <c r="AG428" s="261">
        <f t="shared" si="47"/>
        <v>60</v>
      </c>
      <c r="AH428" s="261"/>
      <c r="AI428" s="23"/>
    </row>
    <row r="429" spans="1:35" ht="33.75" x14ac:dyDescent="0.25">
      <c r="A429" s="322"/>
      <c r="B429" s="209"/>
      <c r="C429" s="209"/>
      <c r="D429" s="209"/>
      <c r="E429" s="209"/>
      <c r="F429" s="221"/>
      <c r="G429" s="265"/>
      <c r="H429" s="209"/>
      <c r="I429" s="209"/>
      <c r="J429" s="209"/>
      <c r="K429" s="209"/>
      <c r="L429" s="209"/>
      <c r="M429" s="221"/>
      <c r="N429" s="265"/>
      <c r="O429" s="209"/>
      <c r="P429" s="221"/>
      <c r="Q429" s="208"/>
      <c r="R429" s="209"/>
      <c r="S429" s="209"/>
      <c r="T429" s="209"/>
      <c r="U429" s="209"/>
      <c r="V429" s="209"/>
      <c r="W429" s="221"/>
      <c r="X429" s="208" t="s">
        <v>5272</v>
      </c>
      <c r="Y429" s="209">
        <v>1980</v>
      </c>
      <c r="Z429" s="209">
        <v>270</v>
      </c>
      <c r="AA429" s="221" t="s">
        <v>5273</v>
      </c>
      <c r="AB429" s="226"/>
      <c r="AC429" s="204"/>
      <c r="AD429" s="204"/>
      <c r="AE429" s="294"/>
      <c r="AF429" s="260"/>
      <c r="AG429" s="261">
        <f t="shared" si="47"/>
        <v>270</v>
      </c>
      <c r="AH429" s="261"/>
      <c r="AI429" s="23"/>
    </row>
    <row r="430" spans="1:35" ht="22.5" x14ac:dyDescent="0.25">
      <c r="A430" s="322"/>
      <c r="B430" s="209"/>
      <c r="C430" s="209"/>
      <c r="D430" s="209"/>
      <c r="E430" s="209"/>
      <c r="F430" s="221"/>
      <c r="G430" s="265"/>
      <c r="H430" s="209"/>
      <c r="I430" s="209"/>
      <c r="J430" s="209"/>
      <c r="K430" s="209"/>
      <c r="L430" s="209"/>
      <c r="M430" s="221"/>
      <c r="N430" s="265"/>
      <c r="O430" s="209"/>
      <c r="P430" s="221"/>
      <c r="Q430" s="208"/>
      <c r="R430" s="209"/>
      <c r="S430" s="157"/>
      <c r="T430" s="209"/>
      <c r="U430" s="209"/>
      <c r="V430" s="209"/>
      <c r="W430" s="221"/>
      <c r="X430" s="208" t="s">
        <v>5274</v>
      </c>
      <c r="Y430" s="209">
        <v>1980</v>
      </c>
      <c r="Z430" s="209">
        <v>270</v>
      </c>
      <c r="AA430" s="221" t="s">
        <v>841</v>
      </c>
      <c r="AB430" s="226"/>
      <c r="AC430" s="204"/>
      <c r="AD430" s="204"/>
      <c r="AE430" s="294"/>
      <c r="AF430" s="260"/>
      <c r="AG430" s="261">
        <f t="shared" si="47"/>
        <v>270</v>
      </c>
      <c r="AH430" s="261"/>
      <c r="AI430" s="23"/>
    </row>
    <row r="431" spans="1:35" ht="45" x14ac:dyDescent="0.25">
      <c r="A431" s="322"/>
      <c r="B431" s="209" t="s">
        <v>5275</v>
      </c>
      <c r="C431" s="209">
        <v>1990</v>
      </c>
      <c r="D431" s="209"/>
      <c r="E431" s="209">
        <v>18</v>
      </c>
      <c r="F431" s="221" t="s">
        <v>5276</v>
      </c>
      <c r="G431" s="265"/>
      <c r="H431" s="209"/>
      <c r="I431" s="209"/>
      <c r="J431" s="209"/>
      <c r="K431" s="209"/>
      <c r="L431" s="209"/>
      <c r="M431" s="221"/>
      <c r="N431" s="265" t="s">
        <v>3774</v>
      </c>
      <c r="O431" s="209" t="s">
        <v>2837</v>
      </c>
      <c r="P431" s="221">
        <v>400</v>
      </c>
      <c r="Q431" s="208" t="s">
        <v>5277</v>
      </c>
      <c r="R431" s="209">
        <v>1971</v>
      </c>
      <c r="S431" s="209">
        <v>828</v>
      </c>
      <c r="T431" s="209" t="s">
        <v>5278</v>
      </c>
      <c r="U431" s="209">
        <v>15</v>
      </c>
      <c r="V431" s="209">
        <v>1</v>
      </c>
      <c r="W431" s="221">
        <v>16</v>
      </c>
      <c r="X431" s="208" t="s">
        <v>5279</v>
      </c>
      <c r="Y431" s="209">
        <v>2013</v>
      </c>
      <c r="Z431" s="209">
        <v>25</v>
      </c>
      <c r="AA431" s="221" t="s">
        <v>633</v>
      </c>
      <c r="AB431" s="226"/>
      <c r="AC431" s="204">
        <v>1</v>
      </c>
      <c r="AD431" s="204">
        <f t="shared" si="52"/>
        <v>400</v>
      </c>
      <c r="AE431" s="294">
        <f t="shared" si="54"/>
        <v>18</v>
      </c>
      <c r="AF431" s="295"/>
      <c r="AG431" s="261"/>
      <c r="AH431" s="261">
        <f>S431</f>
        <v>828</v>
      </c>
      <c r="AI431" s="23"/>
    </row>
    <row r="432" spans="1:35" ht="78.75" x14ac:dyDescent="0.25">
      <c r="A432" s="322"/>
      <c r="B432" s="209"/>
      <c r="C432" s="209"/>
      <c r="D432" s="209"/>
      <c r="E432" s="209"/>
      <c r="F432" s="221"/>
      <c r="G432" s="265"/>
      <c r="H432" s="209"/>
      <c r="I432" s="209"/>
      <c r="J432" s="209"/>
      <c r="K432" s="209"/>
      <c r="L432" s="209"/>
      <c r="M432" s="221"/>
      <c r="N432" s="265"/>
      <c r="O432" s="209"/>
      <c r="P432" s="221"/>
      <c r="Q432" s="208" t="s">
        <v>5280</v>
      </c>
      <c r="R432" s="209" t="s">
        <v>5281</v>
      </c>
      <c r="S432" s="209">
        <v>617</v>
      </c>
      <c r="T432" s="209" t="s">
        <v>5282</v>
      </c>
      <c r="U432" s="209">
        <v>18</v>
      </c>
      <c r="V432" s="209" t="s">
        <v>2490</v>
      </c>
      <c r="W432" s="221">
        <v>18</v>
      </c>
      <c r="X432" s="208" t="s">
        <v>4766</v>
      </c>
      <c r="Y432" s="209">
        <v>2013</v>
      </c>
      <c r="Z432" s="209">
        <v>25</v>
      </c>
      <c r="AA432" s="221" t="s">
        <v>633</v>
      </c>
      <c r="AB432" s="226"/>
      <c r="AC432" s="204"/>
      <c r="AD432" s="204"/>
      <c r="AE432" s="294"/>
      <c r="AF432" s="295"/>
      <c r="AG432" s="261"/>
      <c r="AH432" s="261">
        <f>S432</f>
        <v>617</v>
      </c>
      <c r="AI432" s="23"/>
    </row>
    <row r="433" spans="1:35" ht="45" x14ac:dyDescent="0.25">
      <c r="A433" s="322"/>
      <c r="B433" s="209"/>
      <c r="C433" s="209"/>
      <c r="D433" s="209"/>
      <c r="E433" s="209"/>
      <c r="F433" s="221"/>
      <c r="G433" s="265"/>
      <c r="H433" s="209"/>
      <c r="I433" s="209"/>
      <c r="J433" s="209"/>
      <c r="K433" s="209"/>
      <c r="L433" s="209"/>
      <c r="M433" s="221"/>
      <c r="N433" s="265"/>
      <c r="O433" s="209"/>
      <c r="P433" s="221"/>
      <c r="Q433" s="208" t="s">
        <v>5283</v>
      </c>
      <c r="R433" s="209">
        <v>2013</v>
      </c>
      <c r="S433" s="209">
        <v>359</v>
      </c>
      <c r="T433" s="209" t="s">
        <v>5284</v>
      </c>
      <c r="U433" s="209">
        <v>1</v>
      </c>
      <c r="V433" s="209">
        <v>12</v>
      </c>
      <c r="W433" s="221">
        <v>13</v>
      </c>
      <c r="X433" s="208" t="s">
        <v>5285</v>
      </c>
      <c r="Y433" s="209">
        <v>2013</v>
      </c>
      <c r="Z433" s="209">
        <v>25</v>
      </c>
      <c r="AA433" s="221" t="s">
        <v>633</v>
      </c>
      <c r="AB433" s="226"/>
      <c r="AC433" s="204"/>
      <c r="AD433" s="204"/>
      <c r="AE433" s="294"/>
      <c r="AF433" s="295"/>
      <c r="AG433" s="261"/>
      <c r="AH433" s="261">
        <f>S433</f>
        <v>359</v>
      </c>
      <c r="AI433" s="23"/>
    </row>
    <row r="434" spans="1:35" ht="45" x14ac:dyDescent="0.25">
      <c r="A434" s="322"/>
      <c r="B434" s="209"/>
      <c r="C434" s="209"/>
      <c r="D434" s="209"/>
      <c r="E434" s="209"/>
      <c r="F434" s="221"/>
      <c r="G434" s="265"/>
      <c r="H434" s="209"/>
      <c r="I434" s="209"/>
      <c r="J434" s="209"/>
      <c r="K434" s="209"/>
      <c r="L434" s="209"/>
      <c r="M434" s="221"/>
      <c r="N434" s="265"/>
      <c r="O434" s="209"/>
      <c r="P434" s="221"/>
      <c r="Q434" s="208" t="s">
        <v>5286</v>
      </c>
      <c r="R434" s="209">
        <v>1979</v>
      </c>
      <c r="S434" s="209">
        <v>428</v>
      </c>
      <c r="T434" s="209" t="s">
        <v>5287</v>
      </c>
      <c r="U434" s="209">
        <v>12</v>
      </c>
      <c r="V434" s="209" t="s">
        <v>2490</v>
      </c>
      <c r="W434" s="221">
        <v>12</v>
      </c>
      <c r="X434" s="208" t="s">
        <v>5288</v>
      </c>
      <c r="Y434" s="209">
        <v>1979</v>
      </c>
      <c r="Z434" s="209">
        <v>25</v>
      </c>
      <c r="AA434" s="221" t="s">
        <v>633</v>
      </c>
      <c r="AB434" s="226"/>
      <c r="AC434" s="204"/>
      <c r="AD434" s="204"/>
      <c r="AE434" s="294"/>
      <c r="AF434" s="295"/>
      <c r="AG434" s="261"/>
      <c r="AH434" s="261">
        <f>S434</f>
        <v>428</v>
      </c>
      <c r="AI434" s="23"/>
    </row>
    <row r="435" spans="1:35" ht="45" x14ac:dyDescent="0.25">
      <c r="A435" s="322"/>
      <c r="B435" s="209"/>
      <c r="C435" s="209"/>
      <c r="D435" s="209"/>
      <c r="E435" s="209"/>
      <c r="F435" s="221"/>
      <c r="G435" s="265"/>
      <c r="H435" s="209"/>
      <c r="I435" s="209"/>
      <c r="J435" s="209"/>
      <c r="K435" s="209"/>
      <c r="L435" s="209"/>
      <c r="M435" s="221"/>
      <c r="N435" s="265"/>
      <c r="O435" s="209"/>
      <c r="P435" s="221"/>
      <c r="Q435" s="208" t="s">
        <v>5289</v>
      </c>
      <c r="R435" s="209">
        <v>1971</v>
      </c>
      <c r="S435" s="209">
        <v>321</v>
      </c>
      <c r="T435" s="209" t="s">
        <v>5290</v>
      </c>
      <c r="U435" s="209">
        <v>9</v>
      </c>
      <c r="V435" s="209" t="s">
        <v>4795</v>
      </c>
      <c r="W435" s="221">
        <v>9</v>
      </c>
      <c r="X435" s="208" t="s">
        <v>5291</v>
      </c>
      <c r="Y435" s="209">
        <v>1971</v>
      </c>
      <c r="Z435" s="209">
        <v>24</v>
      </c>
      <c r="AA435" s="221" t="s">
        <v>5292</v>
      </c>
      <c r="AB435" s="226"/>
      <c r="AC435" s="204"/>
      <c r="AD435" s="204"/>
      <c r="AE435" s="294"/>
      <c r="AF435" s="295"/>
      <c r="AG435" s="261"/>
      <c r="AH435" s="261">
        <f>S435</f>
        <v>321</v>
      </c>
      <c r="AI435" s="23"/>
    </row>
    <row r="436" spans="1:35" ht="23.25" thickBot="1" x14ac:dyDescent="0.3">
      <c r="A436" s="323"/>
      <c r="B436" s="206"/>
      <c r="C436" s="206"/>
      <c r="D436" s="206"/>
      <c r="E436" s="206"/>
      <c r="F436" s="274"/>
      <c r="G436" s="275"/>
      <c r="H436" s="206"/>
      <c r="I436" s="206"/>
      <c r="J436" s="206"/>
      <c r="K436" s="206"/>
      <c r="L436" s="206"/>
      <c r="M436" s="274"/>
      <c r="N436" s="275"/>
      <c r="O436" s="206"/>
      <c r="P436" s="274"/>
      <c r="Q436" s="210" t="s">
        <v>4497</v>
      </c>
      <c r="R436" s="206"/>
      <c r="S436" s="206">
        <v>2038</v>
      </c>
      <c r="T436" s="206" t="s">
        <v>5247</v>
      </c>
      <c r="U436" s="206"/>
      <c r="V436" s="206"/>
      <c r="W436" s="274"/>
      <c r="X436" s="210" t="s">
        <v>4497</v>
      </c>
      <c r="Y436" s="206"/>
      <c r="Z436" s="206">
        <v>88</v>
      </c>
      <c r="AA436" s="268" t="s">
        <v>2461</v>
      </c>
      <c r="AB436" s="226"/>
      <c r="AC436" s="205"/>
      <c r="AD436" s="205"/>
      <c r="AE436" s="297"/>
      <c r="AF436" s="298"/>
      <c r="AG436" s="261"/>
      <c r="AH436" s="276"/>
      <c r="AI436" s="277">
        <v>2126</v>
      </c>
    </row>
    <row r="437" spans="1:35" ht="15.75" thickBot="1" x14ac:dyDescent="0.3">
      <c r="A437" s="605" t="s">
        <v>5293</v>
      </c>
      <c r="B437" s="606"/>
      <c r="C437" s="606"/>
      <c r="D437" s="606"/>
      <c r="E437" s="606"/>
      <c r="F437" s="606"/>
      <c r="G437" s="606"/>
      <c r="H437" s="606"/>
      <c r="I437" s="606"/>
      <c r="J437" s="606"/>
      <c r="K437" s="606"/>
      <c r="L437" s="606"/>
      <c r="M437" s="606"/>
      <c r="N437" s="606"/>
      <c r="O437" s="606"/>
      <c r="P437" s="606"/>
      <c r="Q437" s="606"/>
      <c r="R437" s="606"/>
      <c r="S437" s="606"/>
      <c r="T437" s="606"/>
      <c r="U437" s="606"/>
      <c r="V437" s="606"/>
      <c r="W437" s="606"/>
      <c r="X437" s="606"/>
      <c r="Y437" s="606"/>
      <c r="Z437" s="606"/>
      <c r="AA437" s="607"/>
      <c r="AB437" s="250"/>
      <c r="AC437" s="202"/>
      <c r="AD437" s="202"/>
      <c r="AE437" s="278"/>
      <c r="AF437" s="279"/>
      <c r="AG437" s="279"/>
      <c r="AH437" s="279"/>
      <c r="AI437" s="254"/>
    </row>
    <row r="438" spans="1:35" ht="45" x14ac:dyDescent="0.25">
      <c r="A438" s="321">
        <v>41</v>
      </c>
      <c r="B438" s="211" t="s">
        <v>5294</v>
      </c>
      <c r="C438" s="211"/>
      <c r="D438" s="211"/>
      <c r="E438" s="211"/>
      <c r="F438" s="212"/>
      <c r="G438" s="257">
        <v>2013</v>
      </c>
      <c r="H438" s="211" t="s">
        <v>5214</v>
      </c>
      <c r="I438" s="211">
        <v>675</v>
      </c>
      <c r="J438" s="211" t="s">
        <v>4703</v>
      </c>
      <c r="K438" s="211" t="s">
        <v>2490</v>
      </c>
      <c r="L438" s="211">
        <v>18</v>
      </c>
      <c r="M438" s="212">
        <v>18</v>
      </c>
      <c r="N438" s="257" t="s">
        <v>3782</v>
      </c>
      <c r="O438" s="211" t="s">
        <v>2895</v>
      </c>
      <c r="P438" s="212">
        <v>400</v>
      </c>
      <c r="Q438" s="216" t="s">
        <v>5295</v>
      </c>
      <c r="R438" s="211">
        <v>1968</v>
      </c>
      <c r="S438" s="211">
        <v>322</v>
      </c>
      <c r="T438" s="211" t="s">
        <v>4590</v>
      </c>
      <c r="U438" s="211">
        <v>3</v>
      </c>
      <c r="V438" s="211">
        <v>9</v>
      </c>
      <c r="W438" s="212">
        <v>12</v>
      </c>
      <c r="X438" s="216" t="s">
        <v>5262</v>
      </c>
      <c r="Y438" s="211">
        <v>2014</v>
      </c>
      <c r="Z438" s="211">
        <v>30</v>
      </c>
      <c r="AA438" s="258" t="s">
        <v>633</v>
      </c>
      <c r="AB438" s="226"/>
      <c r="AC438" s="203">
        <v>1</v>
      </c>
      <c r="AD438" s="203">
        <f t="shared" ref="AD438:AD439" si="55">P438</f>
        <v>400</v>
      </c>
      <c r="AE438" s="259"/>
      <c r="AF438" s="260">
        <f t="shared" ref="AF438" si="56">I438</f>
        <v>675</v>
      </c>
      <c r="AG438" s="261"/>
      <c r="AH438" s="261">
        <f>S438</f>
        <v>322</v>
      </c>
      <c r="AI438" s="262"/>
    </row>
    <row r="439" spans="1:35" ht="67.5" x14ac:dyDescent="0.25">
      <c r="A439" s="322"/>
      <c r="B439" s="209" t="s">
        <v>5296</v>
      </c>
      <c r="C439" s="209">
        <v>1990</v>
      </c>
      <c r="D439" s="209"/>
      <c r="E439" s="209">
        <v>25</v>
      </c>
      <c r="F439" s="328" t="s">
        <v>5297</v>
      </c>
      <c r="G439" s="265"/>
      <c r="H439" s="209"/>
      <c r="I439" s="209"/>
      <c r="J439" s="209"/>
      <c r="K439" s="209"/>
      <c r="L439" s="209"/>
      <c r="M439" s="221"/>
      <c r="N439" s="265"/>
      <c r="O439" s="209"/>
      <c r="P439" s="221">
        <v>250</v>
      </c>
      <c r="Q439" s="208" t="s">
        <v>5298</v>
      </c>
      <c r="R439" s="209">
        <v>1968</v>
      </c>
      <c r="S439" s="209">
        <v>642</v>
      </c>
      <c r="T439" s="209" t="s">
        <v>5299</v>
      </c>
      <c r="U439" s="209">
        <v>18</v>
      </c>
      <c r="V439" s="209">
        <v>2</v>
      </c>
      <c r="W439" s="221">
        <v>20</v>
      </c>
      <c r="X439" s="208" t="s">
        <v>5262</v>
      </c>
      <c r="Y439" s="209">
        <v>1968</v>
      </c>
      <c r="Z439" s="209">
        <v>30</v>
      </c>
      <c r="AA439" s="221" t="s">
        <v>5300</v>
      </c>
      <c r="AB439" s="226"/>
      <c r="AC439" s="204"/>
      <c r="AD439" s="204">
        <f t="shared" si="55"/>
        <v>250</v>
      </c>
      <c r="AE439" s="294">
        <f>E439</f>
        <v>25</v>
      </c>
      <c r="AF439" s="295"/>
      <c r="AG439" s="261"/>
      <c r="AH439" s="261">
        <f>S439</f>
        <v>642</v>
      </c>
      <c r="AI439" s="23"/>
    </row>
    <row r="440" spans="1:35" ht="33.75" x14ac:dyDescent="0.25">
      <c r="A440" s="322"/>
      <c r="B440" s="209"/>
      <c r="C440" s="209"/>
      <c r="D440" s="209"/>
      <c r="E440" s="209"/>
      <c r="F440" s="221"/>
      <c r="G440" s="265"/>
      <c r="H440" s="209"/>
      <c r="I440" s="209"/>
      <c r="J440" s="209"/>
      <c r="K440" s="209"/>
      <c r="L440" s="209"/>
      <c r="M440" s="221"/>
      <c r="N440" s="265"/>
      <c r="O440" s="209"/>
      <c r="P440" s="221"/>
      <c r="Q440" s="208" t="s">
        <v>5301</v>
      </c>
      <c r="R440" s="209">
        <v>1968</v>
      </c>
      <c r="S440" s="209">
        <v>527</v>
      </c>
      <c r="T440" s="209" t="s">
        <v>5302</v>
      </c>
      <c r="U440" s="209">
        <v>6</v>
      </c>
      <c r="V440" s="209">
        <v>9</v>
      </c>
      <c r="W440" s="221">
        <v>15</v>
      </c>
      <c r="X440" s="208" t="s">
        <v>5262</v>
      </c>
      <c r="Y440" s="209">
        <v>1968</v>
      </c>
      <c r="Z440" s="209">
        <v>30</v>
      </c>
      <c r="AA440" s="221" t="s">
        <v>5300</v>
      </c>
      <c r="AB440" s="226"/>
      <c r="AC440" s="204"/>
      <c r="AD440" s="204"/>
      <c r="AE440" s="294"/>
      <c r="AF440" s="295"/>
      <c r="AG440" s="261"/>
      <c r="AH440" s="261">
        <f>S440</f>
        <v>527</v>
      </c>
      <c r="AI440" s="23"/>
    </row>
    <row r="441" spans="1:35" ht="33.75" x14ac:dyDescent="0.25">
      <c r="A441" s="322"/>
      <c r="B441" s="209"/>
      <c r="C441" s="209"/>
      <c r="D441" s="209"/>
      <c r="E441" s="209"/>
      <c r="F441" s="221"/>
      <c r="G441" s="265"/>
      <c r="H441" s="209"/>
      <c r="I441" s="209"/>
      <c r="J441" s="209"/>
      <c r="K441" s="209"/>
      <c r="L441" s="209"/>
      <c r="M441" s="221"/>
      <c r="N441" s="265"/>
      <c r="O441" s="209"/>
      <c r="P441" s="221"/>
      <c r="Q441" s="208" t="s">
        <v>5303</v>
      </c>
      <c r="R441" s="209">
        <v>1968</v>
      </c>
      <c r="S441" s="209">
        <v>693</v>
      </c>
      <c r="T441" s="209" t="s">
        <v>5304</v>
      </c>
      <c r="U441" s="209">
        <v>11</v>
      </c>
      <c r="V441" s="209" t="s">
        <v>4795</v>
      </c>
      <c r="W441" s="221">
        <v>1</v>
      </c>
      <c r="X441" s="208" t="s">
        <v>5262</v>
      </c>
      <c r="Y441" s="209">
        <v>1968</v>
      </c>
      <c r="Z441" s="209">
        <v>30</v>
      </c>
      <c r="AA441" s="221" t="s">
        <v>5305</v>
      </c>
      <c r="AB441" s="226"/>
      <c r="AC441" s="204"/>
      <c r="AD441" s="204"/>
      <c r="AE441" s="294"/>
      <c r="AF441" s="295"/>
      <c r="AG441" s="261"/>
      <c r="AH441" s="261">
        <f>S441</f>
        <v>693</v>
      </c>
      <c r="AI441" s="23"/>
    </row>
    <row r="442" spans="1:35" ht="56.25" x14ac:dyDescent="0.25">
      <c r="A442" s="322"/>
      <c r="B442" s="209"/>
      <c r="C442" s="209"/>
      <c r="D442" s="209"/>
      <c r="E442" s="209"/>
      <c r="F442" s="221"/>
      <c r="G442" s="265"/>
      <c r="H442" s="209"/>
      <c r="I442" s="209"/>
      <c r="J442" s="209"/>
      <c r="K442" s="209"/>
      <c r="L442" s="209"/>
      <c r="M442" s="221"/>
      <c r="N442" s="265"/>
      <c r="O442" s="209"/>
      <c r="P442" s="221"/>
      <c r="Q442" s="208" t="s">
        <v>5306</v>
      </c>
      <c r="R442" s="209">
        <v>2014</v>
      </c>
      <c r="S442" s="209">
        <v>670</v>
      </c>
      <c r="T442" s="267" t="s">
        <v>5307</v>
      </c>
      <c r="U442" s="209" t="s">
        <v>2490</v>
      </c>
      <c r="V442" s="209">
        <v>21</v>
      </c>
      <c r="W442" s="221">
        <v>21</v>
      </c>
      <c r="X442" s="208" t="s">
        <v>5262</v>
      </c>
      <c r="Y442" s="209">
        <v>2014</v>
      </c>
      <c r="Z442" s="209">
        <v>30</v>
      </c>
      <c r="AA442" s="221" t="s">
        <v>5308</v>
      </c>
      <c r="AB442" s="226"/>
      <c r="AC442" s="204"/>
      <c r="AD442" s="204"/>
      <c r="AE442" s="294"/>
      <c r="AF442" s="295"/>
      <c r="AG442" s="261"/>
      <c r="AH442" s="261">
        <f>S442</f>
        <v>670</v>
      </c>
      <c r="AI442" s="23"/>
    </row>
    <row r="443" spans="1:35" ht="23.25" thickBot="1" x14ac:dyDescent="0.3">
      <c r="A443" s="323"/>
      <c r="B443" s="206"/>
      <c r="C443" s="206"/>
      <c r="D443" s="206"/>
      <c r="E443" s="206"/>
      <c r="F443" s="274"/>
      <c r="G443" s="275"/>
      <c r="H443" s="206"/>
      <c r="I443" s="206"/>
      <c r="J443" s="206"/>
      <c r="K443" s="206"/>
      <c r="L443" s="206"/>
      <c r="M443" s="274"/>
      <c r="N443" s="275"/>
      <c r="O443" s="206"/>
      <c r="P443" s="274"/>
      <c r="Q443" s="210" t="s">
        <v>4497</v>
      </c>
      <c r="R443" s="206"/>
      <c r="S443" s="206">
        <v>1870</v>
      </c>
      <c r="T443" s="206" t="s">
        <v>5309</v>
      </c>
      <c r="U443" s="206"/>
      <c r="V443" s="206"/>
      <c r="W443" s="274"/>
      <c r="X443" s="210" t="s">
        <v>4497</v>
      </c>
      <c r="Y443" s="206"/>
      <c r="Z443" s="206">
        <v>73</v>
      </c>
      <c r="AA443" s="268" t="s">
        <v>5310</v>
      </c>
      <c r="AB443" s="226"/>
      <c r="AC443" s="205"/>
      <c r="AD443" s="205"/>
      <c r="AE443" s="297"/>
      <c r="AF443" s="298"/>
      <c r="AG443" s="261"/>
      <c r="AH443" s="276"/>
      <c r="AI443" s="277">
        <v>1953</v>
      </c>
    </row>
    <row r="444" spans="1:35" ht="15.75" thickBot="1" x14ac:dyDescent="0.3">
      <c r="A444" s="605" t="s">
        <v>5311</v>
      </c>
      <c r="B444" s="606"/>
      <c r="C444" s="606"/>
      <c r="D444" s="606"/>
      <c r="E444" s="606"/>
      <c r="F444" s="606"/>
      <c r="G444" s="606"/>
      <c r="H444" s="606"/>
      <c r="I444" s="606"/>
      <c r="J444" s="606"/>
      <c r="K444" s="606"/>
      <c r="L444" s="606"/>
      <c r="M444" s="606"/>
      <c r="N444" s="606"/>
      <c r="O444" s="606"/>
      <c r="P444" s="606"/>
      <c r="Q444" s="606"/>
      <c r="R444" s="606"/>
      <c r="S444" s="606"/>
      <c r="T444" s="606"/>
      <c r="U444" s="606"/>
      <c r="V444" s="606"/>
      <c r="W444" s="606"/>
      <c r="X444" s="606"/>
      <c r="Y444" s="606"/>
      <c r="Z444" s="606"/>
      <c r="AA444" s="607"/>
      <c r="AB444" s="250"/>
      <c r="AC444" s="202"/>
      <c r="AD444" s="202"/>
      <c r="AE444" s="278"/>
      <c r="AF444" s="279"/>
      <c r="AG444" s="279"/>
      <c r="AH444" s="279"/>
      <c r="AI444" s="254"/>
    </row>
    <row r="445" spans="1:35" ht="45" x14ac:dyDescent="0.25">
      <c r="A445" s="362">
        <v>42</v>
      </c>
      <c r="B445" s="211" t="s">
        <v>5312</v>
      </c>
      <c r="C445" s="211">
        <v>1990</v>
      </c>
      <c r="D445" s="211"/>
      <c r="E445" s="211">
        <v>20</v>
      </c>
      <c r="F445" s="212" t="s">
        <v>3023</v>
      </c>
      <c r="G445" s="257"/>
      <c r="H445" s="211"/>
      <c r="I445" s="211"/>
      <c r="J445" s="211"/>
      <c r="K445" s="211"/>
      <c r="L445" s="211"/>
      <c r="M445" s="212"/>
      <c r="N445" s="257" t="s">
        <v>5313</v>
      </c>
      <c r="O445" s="211" t="s">
        <v>2895</v>
      </c>
      <c r="P445" s="212">
        <v>400</v>
      </c>
      <c r="Q445" s="216" t="s">
        <v>5314</v>
      </c>
      <c r="R445" s="211">
        <v>2015</v>
      </c>
      <c r="S445" s="211">
        <v>293</v>
      </c>
      <c r="T445" s="299" t="s">
        <v>5315</v>
      </c>
      <c r="U445" s="211">
        <v>9</v>
      </c>
      <c r="V445" s="211" t="s">
        <v>4795</v>
      </c>
      <c r="W445" s="212">
        <v>9</v>
      </c>
      <c r="X445" s="216" t="s">
        <v>4503</v>
      </c>
      <c r="Y445" s="211">
        <v>1968</v>
      </c>
      <c r="Z445" s="211">
        <v>45</v>
      </c>
      <c r="AA445" s="258" t="s">
        <v>5316</v>
      </c>
      <c r="AB445" s="226"/>
      <c r="AC445" s="203">
        <v>1</v>
      </c>
      <c r="AD445" s="203">
        <f t="shared" ref="AD445:AD446" si="57">P445</f>
        <v>400</v>
      </c>
      <c r="AE445" s="259">
        <f t="shared" ref="AE445:AE449" si="58">E445</f>
        <v>20</v>
      </c>
      <c r="AF445" s="260">
        <f>I445</f>
        <v>0</v>
      </c>
      <c r="AG445" s="261"/>
      <c r="AH445" s="261">
        <f>S445</f>
        <v>293</v>
      </c>
      <c r="AI445" s="262"/>
    </row>
    <row r="446" spans="1:35" ht="33.75" x14ac:dyDescent="0.25">
      <c r="A446" s="322"/>
      <c r="B446" s="209" t="s">
        <v>5317</v>
      </c>
      <c r="C446" s="209"/>
      <c r="D446" s="209"/>
      <c r="E446" s="209"/>
      <c r="F446" s="221"/>
      <c r="G446" s="265">
        <v>2006</v>
      </c>
      <c r="H446" s="209" t="s">
        <v>5214</v>
      </c>
      <c r="I446" s="209">
        <v>322</v>
      </c>
      <c r="J446" s="209" t="s">
        <v>236</v>
      </c>
      <c r="K446" s="209">
        <v>8</v>
      </c>
      <c r="L446" s="209" t="s">
        <v>4502</v>
      </c>
      <c r="M446" s="221">
        <v>8</v>
      </c>
      <c r="N446" s="265"/>
      <c r="O446" s="209"/>
      <c r="P446" s="221">
        <v>250</v>
      </c>
      <c r="Q446" s="208" t="s">
        <v>5318</v>
      </c>
      <c r="R446" s="209">
        <v>2015</v>
      </c>
      <c r="S446" s="209">
        <v>299</v>
      </c>
      <c r="T446" s="267" t="s">
        <v>5319</v>
      </c>
      <c r="U446" s="209">
        <v>9</v>
      </c>
      <c r="V446" s="209" t="s">
        <v>4795</v>
      </c>
      <c r="W446" s="221">
        <v>9</v>
      </c>
      <c r="X446" s="208" t="s">
        <v>4757</v>
      </c>
      <c r="Y446" s="209">
        <v>2015</v>
      </c>
      <c r="Z446" s="209">
        <v>45</v>
      </c>
      <c r="AA446" s="221" t="s">
        <v>3959</v>
      </c>
      <c r="AB446" s="226"/>
      <c r="AC446" s="204"/>
      <c r="AD446" s="204">
        <f t="shared" si="57"/>
        <v>250</v>
      </c>
      <c r="AE446" s="294"/>
      <c r="AF446" s="295">
        <f>I446</f>
        <v>322</v>
      </c>
      <c r="AG446" s="261"/>
      <c r="AH446" s="261">
        <f>S446</f>
        <v>299</v>
      </c>
      <c r="AI446" s="23"/>
    </row>
    <row r="447" spans="1:35" ht="45" x14ac:dyDescent="0.25">
      <c r="A447" s="322"/>
      <c r="B447" s="209" t="s">
        <v>5320</v>
      </c>
      <c r="C447" s="209">
        <v>1989</v>
      </c>
      <c r="D447" s="209"/>
      <c r="E447" s="209">
        <v>107</v>
      </c>
      <c r="F447" s="221" t="s">
        <v>5321</v>
      </c>
      <c r="G447" s="265"/>
      <c r="H447" s="209"/>
      <c r="I447" s="209"/>
      <c r="J447" s="209"/>
      <c r="K447" s="209"/>
      <c r="L447" s="209"/>
      <c r="M447" s="221"/>
      <c r="N447" s="265"/>
      <c r="O447" s="209"/>
      <c r="P447" s="221"/>
      <c r="Q447" s="208" t="s">
        <v>5322</v>
      </c>
      <c r="R447" s="209"/>
      <c r="S447" s="209">
        <v>50</v>
      </c>
      <c r="T447" s="209" t="s">
        <v>2536</v>
      </c>
      <c r="U447" s="209">
        <v>2</v>
      </c>
      <c r="V447" s="209" t="s">
        <v>2490</v>
      </c>
      <c r="W447" s="221">
        <v>2</v>
      </c>
      <c r="X447" s="208" t="s">
        <v>5323</v>
      </c>
      <c r="Y447" s="209"/>
      <c r="Z447" s="209">
        <v>30</v>
      </c>
      <c r="AA447" s="328" t="s">
        <v>666</v>
      </c>
      <c r="AB447" s="333"/>
      <c r="AC447" s="204"/>
      <c r="AD447" s="204"/>
      <c r="AE447" s="294">
        <f t="shared" si="58"/>
        <v>107</v>
      </c>
      <c r="AF447" s="295"/>
      <c r="AG447" s="261"/>
      <c r="AH447" s="261">
        <f>S447</f>
        <v>50</v>
      </c>
      <c r="AI447" s="23"/>
    </row>
    <row r="448" spans="1:35" ht="45" x14ac:dyDescent="0.25">
      <c r="A448" s="322"/>
      <c r="B448" s="209" t="s">
        <v>5324</v>
      </c>
      <c r="C448" s="209"/>
      <c r="D448" s="209"/>
      <c r="E448" s="209"/>
      <c r="F448" s="221"/>
      <c r="G448" s="265">
        <v>2010</v>
      </c>
      <c r="H448" s="209" t="s">
        <v>4786</v>
      </c>
      <c r="I448" s="209">
        <v>688</v>
      </c>
      <c r="J448" s="209" t="s">
        <v>4787</v>
      </c>
      <c r="K448" s="209">
        <v>13</v>
      </c>
      <c r="L448" s="209" t="s">
        <v>4571</v>
      </c>
      <c r="M448" s="221">
        <v>13</v>
      </c>
      <c r="N448" s="265"/>
      <c r="O448" s="209"/>
      <c r="P448" s="221"/>
      <c r="Q448" s="208" t="s">
        <v>5325</v>
      </c>
      <c r="R448" s="209">
        <v>2015</v>
      </c>
      <c r="S448" s="209">
        <v>299</v>
      </c>
      <c r="T448" s="267" t="s">
        <v>5319</v>
      </c>
      <c r="U448" s="209">
        <v>10</v>
      </c>
      <c r="V448" s="209" t="s">
        <v>2490</v>
      </c>
      <c r="W448" s="221">
        <v>10</v>
      </c>
      <c r="X448" s="208" t="s">
        <v>5326</v>
      </c>
      <c r="Y448" s="209"/>
      <c r="Z448" s="209"/>
      <c r="AA448" s="221"/>
      <c r="AB448" s="226"/>
      <c r="AC448" s="204"/>
      <c r="AD448" s="204"/>
      <c r="AE448" s="294"/>
      <c r="AF448" s="295">
        <f>I448</f>
        <v>688</v>
      </c>
      <c r="AG448" s="261"/>
      <c r="AH448" s="261">
        <f>S448</f>
        <v>299</v>
      </c>
      <c r="AI448" s="23"/>
    </row>
    <row r="449" spans="1:35" ht="33.75" x14ac:dyDescent="0.25">
      <c r="A449" s="323"/>
      <c r="B449" s="206" t="s">
        <v>5327</v>
      </c>
      <c r="C449" s="206">
        <v>2010</v>
      </c>
      <c r="D449" s="206" t="s">
        <v>4786</v>
      </c>
      <c r="E449" s="206">
        <v>28</v>
      </c>
      <c r="F449" s="268" t="s">
        <v>2921</v>
      </c>
      <c r="G449" s="275"/>
      <c r="H449" s="206"/>
      <c r="I449" s="206"/>
      <c r="J449" s="206"/>
      <c r="K449" s="206"/>
      <c r="L449" s="206"/>
      <c r="M449" s="268"/>
      <c r="N449" s="275"/>
      <c r="O449" s="206"/>
      <c r="P449" s="268"/>
      <c r="Q449" s="210"/>
      <c r="R449" s="206"/>
      <c r="S449" s="206"/>
      <c r="T449" s="206"/>
      <c r="U449" s="206"/>
      <c r="V449" s="206"/>
      <c r="W449" s="268"/>
      <c r="X449" s="210"/>
      <c r="Y449" s="206"/>
      <c r="Z449" s="206"/>
      <c r="AA449" s="268"/>
      <c r="AB449" s="226"/>
      <c r="AC449" s="205"/>
      <c r="AD449" s="205"/>
      <c r="AE449" s="297">
        <f t="shared" si="58"/>
        <v>28</v>
      </c>
      <c r="AF449" s="298"/>
      <c r="AG449" s="261"/>
      <c r="AH449" s="276"/>
      <c r="AI449" s="277"/>
    </row>
    <row r="450" spans="1:35" ht="23.25" thickBot="1" x14ac:dyDescent="0.3">
      <c r="A450" s="323"/>
      <c r="B450" s="206"/>
      <c r="C450" s="206"/>
      <c r="D450" s="206"/>
      <c r="E450" s="206"/>
      <c r="F450" s="274"/>
      <c r="G450" s="275"/>
      <c r="H450" s="206"/>
      <c r="I450" s="206"/>
      <c r="J450" s="206"/>
      <c r="K450" s="206"/>
      <c r="L450" s="206"/>
      <c r="M450" s="274"/>
      <c r="N450" s="275"/>
      <c r="O450" s="206"/>
      <c r="P450" s="274"/>
      <c r="Q450" s="210" t="s">
        <v>5328</v>
      </c>
      <c r="R450" s="206"/>
      <c r="S450" s="206">
        <v>255</v>
      </c>
      <c r="T450" s="206" t="s">
        <v>5329</v>
      </c>
      <c r="U450" s="206"/>
      <c r="V450" s="206"/>
      <c r="W450" s="274"/>
      <c r="X450" s="210" t="s">
        <v>4497</v>
      </c>
      <c r="Y450" s="206"/>
      <c r="Z450" s="206">
        <v>70</v>
      </c>
      <c r="AA450" s="264" t="s">
        <v>5330</v>
      </c>
      <c r="AB450" s="226"/>
      <c r="AC450" s="205"/>
      <c r="AD450" s="205"/>
      <c r="AE450" s="297"/>
      <c r="AF450" s="298"/>
      <c r="AG450" s="261"/>
      <c r="AH450" s="276"/>
      <c r="AI450" s="277">
        <f>S450+Z450</f>
        <v>325</v>
      </c>
    </row>
    <row r="451" spans="1:35" ht="15.75" thickBot="1" x14ac:dyDescent="0.3">
      <c r="A451" s="605" t="s">
        <v>5331</v>
      </c>
      <c r="B451" s="606"/>
      <c r="C451" s="606"/>
      <c r="D451" s="606"/>
      <c r="E451" s="606"/>
      <c r="F451" s="606"/>
      <c r="G451" s="606"/>
      <c r="H451" s="606"/>
      <c r="I451" s="606"/>
      <c r="J451" s="606"/>
      <c r="K451" s="606"/>
      <c r="L451" s="606"/>
      <c r="M451" s="606"/>
      <c r="N451" s="606"/>
      <c r="O451" s="606"/>
      <c r="P451" s="606"/>
      <c r="Q451" s="606"/>
      <c r="R451" s="606"/>
      <c r="S451" s="606"/>
      <c r="T451" s="606"/>
      <c r="U451" s="606"/>
      <c r="V451" s="606"/>
      <c r="W451" s="606"/>
      <c r="X451" s="606"/>
      <c r="Y451" s="606"/>
      <c r="Z451" s="606"/>
      <c r="AA451" s="607"/>
      <c r="AB451" s="250"/>
      <c r="AC451" s="202"/>
      <c r="AD451" s="202"/>
      <c r="AE451" s="278"/>
      <c r="AF451" s="279"/>
      <c r="AG451" s="279"/>
      <c r="AH451" s="279"/>
      <c r="AI451" s="254"/>
    </row>
    <row r="452" spans="1:35" ht="56.25" x14ac:dyDescent="0.25">
      <c r="A452" s="630">
        <v>43</v>
      </c>
      <c r="B452" s="209" t="s">
        <v>5332</v>
      </c>
      <c r="C452" s="209"/>
      <c r="D452" s="209"/>
      <c r="E452" s="280"/>
      <c r="F452" s="281"/>
      <c r="G452" s="265"/>
      <c r="H452" s="209" t="s">
        <v>4558</v>
      </c>
      <c r="I452" s="280">
        <v>20</v>
      </c>
      <c r="J452" s="280" t="s">
        <v>5333</v>
      </c>
      <c r="K452" s="280">
        <v>1</v>
      </c>
      <c r="L452" s="280" t="s">
        <v>4502</v>
      </c>
      <c r="M452" s="281">
        <v>1</v>
      </c>
      <c r="N452" s="265" t="s">
        <v>3861</v>
      </c>
      <c r="O452" s="209" t="s">
        <v>2837</v>
      </c>
      <c r="P452" s="221">
        <v>100</v>
      </c>
      <c r="Q452" s="208" t="s">
        <v>5334</v>
      </c>
      <c r="R452" s="209">
        <v>2017</v>
      </c>
      <c r="S452" s="209" t="s">
        <v>5335</v>
      </c>
      <c r="T452" s="209" t="s">
        <v>5336</v>
      </c>
      <c r="U452" s="209">
        <v>2</v>
      </c>
      <c r="V452" s="209">
        <v>10</v>
      </c>
      <c r="W452" s="221">
        <v>12</v>
      </c>
      <c r="X452" s="208" t="s">
        <v>4740</v>
      </c>
      <c r="Y452" s="209">
        <v>2017</v>
      </c>
      <c r="Z452" s="280">
        <v>25</v>
      </c>
      <c r="AA452" s="221" t="s">
        <v>298</v>
      </c>
      <c r="AB452" s="226"/>
      <c r="AC452" s="213">
        <v>1</v>
      </c>
      <c r="AD452" s="213">
        <f>P452</f>
        <v>100</v>
      </c>
      <c r="AE452" s="363">
        <f t="shared" ref="AE452:AE462" si="59">E452</f>
        <v>0</v>
      </c>
      <c r="AF452" s="364">
        <f>I452</f>
        <v>20</v>
      </c>
      <c r="AG452" s="365"/>
      <c r="AH452" s="365">
        <f>245+100</f>
        <v>345</v>
      </c>
      <c r="AI452" s="366"/>
    </row>
    <row r="453" spans="1:35" ht="45" x14ac:dyDescent="0.25">
      <c r="A453" s="631"/>
      <c r="B453" s="206" t="s">
        <v>5337</v>
      </c>
      <c r="C453" s="206"/>
      <c r="D453" s="206"/>
      <c r="E453" s="283"/>
      <c r="F453" s="284"/>
      <c r="G453" s="275"/>
      <c r="H453" s="206" t="s">
        <v>4558</v>
      </c>
      <c r="I453" s="283">
        <v>485</v>
      </c>
      <c r="J453" s="283" t="s">
        <v>2325</v>
      </c>
      <c r="K453" s="283">
        <v>13</v>
      </c>
      <c r="L453" s="283" t="s">
        <v>2490</v>
      </c>
      <c r="M453" s="284">
        <v>13</v>
      </c>
      <c r="N453" s="275"/>
      <c r="O453" s="206"/>
      <c r="P453" s="268"/>
      <c r="Q453" s="210" t="s">
        <v>5338</v>
      </c>
      <c r="R453" s="206">
        <v>2015</v>
      </c>
      <c r="S453" s="206">
        <v>240</v>
      </c>
      <c r="T453" s="206" t="s">
        <v>5339</v>
      </c>
      <c r="U453" s="206"/>
      <c r="V453" s="206">
        <v>9</v>
      </c>
      <c r="W453" s="268">
        <v>9</v>
      </c>
      <c r="X453" s="210" t="s">
        <v>4751</v>
      </c>
      <c r="Y453" s="206">
        <v>2015</v>
      </c>
      <c r="Z453" s="283">
        <v>24</v>
      </c>
      <c r="AA453" s="268" t="s">
        <v>298</v>
      </c>
      <c r="AB453" s="226"/>
      <c r="AC453" s="204"/>
      <c r="AD453" s="204"/>
      <c r="AE453" s="294">
        <f t="shared" si="59"/>
        <v>0</v>
      </c>
      <c r="AF453" s="295">
        <f>I453</f>
        <v>485</v>
      </c>
      <c r="AG453" s="269"/>
      <c r="AH453" s="269">
        <f>S453</f>
        <v>240</v>
      </c>
      <c r="AI453" s="23"/>
    </row>
    <row r="454" spans="1:35" ht="33.75" x14ac:dyDescent="0.25">
      <c r="A454" s="631"/>
      <c r="B454" s="206"/>
      <c r="C454" s="206"/>
      <c r="D454" s="206"/>
      <c r="E454" s="283"/>
      <c r="F454" s="284"/>
      <c r="G454" s="275"/>
      <c r="H454" s="206"/>
      <c r="I454" s="283"/>
      <c r="J454" s="283"/>
      <c r="K454" s="283"/>
      <c r="L454" s="283"/>
      <c r="M454" s="284"/>
      <c r="N454" s="275"/>
      <c r="O454" s="206"/>
      <c r="P454" s="268"/>
      <c r="Q454" s="210" t="s">
        <v>5340</v>
      </c>
      <c r="R454" s="206">
        <v>2017</v>
      </c>
      <c r="S454" s="206">
        <v>130</v>
      </c>
      <c r="T454" s="206" t="s">
        <v>1881</v>
      </c>
      <c r="U454" s="206"/>
      <c r="V454" s="206">
        <v>5</v>
      </c>
      <c r="W454" s="268">
        <v>5</v>
      </c>
      <c r="X454" s="210" t="s">
        <v>4503</v>
      </c>
      <c r="Y454" s="206">
        <v>2017</v>
      </c>
      <c r="Z454" s="283">
        <v>23</v>
      </c>
      <c r="AA454" s="268" t="s">
        <v>633</v>
      </c>
      <c r="AB454" s="226"/>
      <c r="AC454" s="204"/>
      <c r="AD454" s="204"/>
      <c r="AE454" s="294">
        <f t="shared" si="59"/>
        <v>0</v>
      </c>
      <c r="AF454" s="295"/>
      <c r="AG454" s="269"/>
      <c r="AH454" s="269">
        <f>S454</f>
        <v>130</v>
      </c>
      <c r="AI454" s="23"/>
    </row>
    <row r="455" spans="1:35" ht="22.5" x14ac:dyDescent="0.25">
      <c r="A455" s="631"/>
      <c r="B455" s="206"/>
      <c r="C455" s="206"/>
      <c r="D455" s="206"/>
      <c r="E455" s="283"/>
      <c r="F455" s="284"/>
      <c r="G455" s="275"/>
      <c r="H455" s="206"/>
      <c r="I455" s="283"/>
      <c r="J455" s="283"/>
      <c r="K455" s="283"/>
      <c r="L455" s="283"/>
      <c r="M455" s="284"/>
      <c r="N455" s="275"/>
      <c r="O455" s="206"/>
      <c r="P455" s="268"/>
      <c r="Q455" s="210" t="s">
        <v>4497</v>
      </c>
      <c r="R455" s="206"/>
      <c r="S455" s="206">
        <v>467</v>
      </c>
      <c r="T455" s="206" t="s">
        <v>5247</v>
      </c>
      <c r="U455" s="206"/>
      <c r="V455" s="206"/>
      <c r="W455" s="268"/>
      <c r="X455" s="210" t="s">
        <v>4497</v>
      </c>
      <c r="Y455" s="206">
        <v>49</v>
      </c>
      <c r="Z455" s="283"/>
      <c r="AA455" s="268"/>
      <c r="AB455" s="226"/>
      <c r="AC455" s="204"/>
      <c r="AD455" s="204"/>
      <c r="AE455" s="294">
        <f t="shared" si="59"/>
        <v>0</v>
      </c>
      <c r="AF455" s="295"/>
      <c r="AG455" s="269"/>
      <c r="AH455" s="269"/>
      <c r="AI455" s="23">
        <f>S455+Y455</f>
        <v>516</v>
      </c>
    </row>
    <row r="456" spans="1:35" x14ac:dyDescent="0.25">
      <c r="A456" s="631"/>
      <c r="B456" s="209"/>
      <c r="C456" s="209"/>
      <c r="D456" s="209"/>
      <c r="E456" s="209"/>
      <c r="F456" s="221"/>
      <c r="G456" s="265"/>
      <c r="H456" s="209"/>
      <c r="I456" s="209"/>
      <c r="J456" s="209"/>
      <c r="K456" s="209"/>
      <c r="L456" s="209"/>
      <c r="M456" s="221"/>
      <c r="N456" s="265"/>
      <c r="O456" s="209"/>
      <c r="P456" s="221"/>
      <c r="Q456" s="208"/>
      <c r="R456" s="209"/>
      <c r="S456" s="367"/>
      <c r="T456" s="209"/>
      <c r="U456" s="209"/>
      <c r="V456" s="209"/>
      <c r="W456" s="221"/>
      <c r="X456" s="208"/>
      <c r="Y456" s="209"/>
      <c r="Z456" s="209"/>
      <c r="AA456" s="221"/>
      <c r="AB456" s="226"/>
      <c r="AC456" s="204"/>
      <c r="AD456" s="204"/>
      <c r="AE456" s="294">
        <f t="shared" si="59"/>
        <v>0</v>
      </c>
      <c r="AF456" s="295"/>
      <c r="AG456" s="269"/>
      <c r="AH456" s="269"/>
      <c r="AI456" s="23"/>
    </row>
    <row r="457" spans="1:35" ht="56.25" x14ac:dyDescent="0.25">
      <c r="A457" s="631"/>
      <c r="B457" s="209" t="s">
        <v>5341</v>
      </c>
      <c r="C457" s="209"/>
      <c r="D457" s="209"/>
      <c r="E457" s="280"/>
      <c r="F457" s="280"/>
      <c r="G457" s="263">
        <v>2017</v>
      </c>
      <c r="H457" s="209" t="s">
        <v>4558</v>
      </c>
      <c r="I457" s="280">
        <v>197</v>
      </c>
      <c r="J457" s="280" t="s">
        <v>2325</v>
      </c>
      <c r="K457" s="280">
        <v>1</v>
      </c>
      <c r="L457" s="280">
        <v>6</v>
      </c>
      <c r="M457" s="281">
        <v>7</v>
      </c>
      <c r="N457" s="265" t="s">
        <v>5342</v>
      </c>
      <c r="O457" s="209" t="s">
        <v>2843</v>
      </c>
      <c r="P457" s="221">
        <v>63</v>
      </c>
      <c r="Q457" s="208" t="s">
        <v>5343</v>
      </c>
      <c r="R457" s="209">
        <v>1998</v>
      </c>
      <c r="S457" s="209">
        <v>360</v>
      </c>
      <c r="T457" s="209" t="s">
        <v>5344</v>
      </c>
      <c r="U457" s="209"/>
      <c r="V457" s="209">
        <v>10</v>
      </c>
      <c r="W457" s="221">
        <v>10</v>
      </c>
      <c r="X457" s="208"/>
      <c r="Y457" s="209"/>
      <c r="Z457" s="209"/>
      <c r="AA457" s="221"/>
      <c r="AB457" s="226"/>
      <c r="AC457" s="204">
        <v>1</v>
      </c>
      <c r="AD457" s="204">
        <f>P457</f>
        <v>63</v>
      </c>
      <c r="AE457" s="294">
        <f t="shared" si="59"/>
        <v>0</v>
      </c>
      <c r="AF457" s="295">
        <f>I457</f>
        <v>197</v>
      </c>
      <c r="AG457" s="269"/>
      <c r="AH457" s="269">
        <f>S457</f>
        <v>360</v>
      </c>
      <c r="AI457" s="23"/>
    </row>
    <row r="458" spans="1:35" x14ac:dyDescent="0.25">
      <c r="A458" s="631"/>
      <c r="B458" s="209"/>
      <c r="C458" s="209"/>
      <c r="D458" s="209"/>
      <c r="E458" s="209"/>
      <c r="F458" s="221"/>
      <c r="G458" s="263"/>
      <c r="H458" s="265"/>
      <c r="I458" s="209"/>
      <c r="J458" s="209"/>
      <c r="K458" s="209"/>
      <c r="L458" s="209"/>
      <c r="M458" s="221"/>
      <c r="N458" s="265"/>
      <c r="O458" s="209"/>
      <c r="P458" s="221"/>
      <c r="Q458" s="208"/>
      <c r="R458" s="209"/>
      <c r="S458" s="367"/>
      <c r="T458" s="209"/>
      <c r="U458" s="209"/>
      <c r="V458" s="209"/>
      <c r="W458" s="221"/>
      <c r="X458" s="208"/>
      <c r="Y458" s="209"/>
      <c r="Z458" s="209"/>
      <c r="AA458" s="221"/>
      <c r="AB458" s="226"/>
      <c r="AC458" s="204"/>
      <c r="AD458" s="204"/>
      <c r="AE458" s="294">
        <f t="shared" si="59"/>
        <v>0</v>
      </c>
      <c r="AF458" s="295"/>
      <c r="AG458" s="269"/>
      <c r="AH458" s="269"/>
      <c r="AI458" s="23"/>
    </row>
    <row r="459" spans="1:35" ht="56.25" x14ac:dyDescent="0.25">
      <c r="A459" s="631"/>
      <c r="B459" s="209" t="s">
        <v>5345</v>
      </c>
      <c r="C459" s="209"/>
      <c r="D459" s="209"/>
      <c r="E459" s="280"/>
      <c r="F459" s="280"/>
      <c r="G459" s="263">
        <v>2018</v>
      </c>
      <c r="H459" s="209" t="s">
        <v>4558</v>
      </c>
      <c r="I459" s="280">
        <v>350</v>
      </c>
      <c r="J459" s="280" t="s">
        <v>236</v>
      </c>
      <c r="K459" s="280"/>
      <c r="L459" s="280">
        <v>17</v>
      </c>
      <c r="M459" s="281">
        <v>17</v>
      </c>
      <c r="N459" s="265" t="s">
        <v>5346</v>
      </c>
      <c r="O459" s="209" t="s">
        <v>2843</v>
      </c>
      <c r="P459" s="221">
        <v>100</v>
      </c>
      <c r="Q459" s="208" t="s">
        <v>5347</v>
      </c>
      <c r="R459" s="209">
        <v>2018</v>
      </c>
      <c r="S459" s="209">
        <v>650</v>
      </c>
      <c r="T459" s="209" t="s">
        <v>5348</v>
      </c>
      <c r="U459" s="209"/>
      <c r="V459" s="209">
        <v>25</v>
      </c>
      <c r="W459" s="221">
        <v>25</v>
      </c>
      <c r="X459" s="208"/>
      <c r="Y459" s="209"/>
      <c r="Z459" s="209"/>
      <c r="AA459" s="221"/>
      <c r="AB459" s="226"/>
      <c r="AC459" s="204">
        <v>1</v>
      </c>
      <c r="AD459" s="204">
        <f>P459</f>
        <v>100</v>
      </c>
      <c r="AE459" s="294">
        <f t="shared" si="59"/>
        <v>0</v>
      </c>
      <c r="AF459" s="295">
        <f>I459</f>
        <v>350</v>
      </c>
      <c r="AG459" s="269"/>
      <c r="AH459" s="269">
        <f>S459</f>
        <v>650</v>
      </c>
      <c r="AI459" s="23"/>
    </row>
    <row r="460" spans="1:35" ht="33.75" x14ac:dyDescent="0.25">
      <c r="A460" s="631"/>
      <c r="B460" s="209"/>
      <c r="C460" s="209"/>
      <c r="D460" s="209"/>
      <c r="E460" s="209"/>
      <c r="F460" s="221"/>
      <c r="G460" s="263"/>
      <c r="H460" s="265"/>
      <c r="I460" s="209"/>
      <c r="J460" s="209"/>
      <c r="K460" s="209"/>
      <c r="L460" s="209"/>
      <c r="M460" s="221"/>
      <c r="N460" s="265"/>
      <c r="O460" s="209"/>
      <c r="P460" s="221"/>
      <c r="Q460" s="208" t="s">
        <v>5349</v>
      </c>
      <c r="R460" s="209">
        <v>2018</v>
      </c>
      <c r="S460" s="209">
        <v>680</v>
      </c>
      <c r="T460" s="209" t="s">
        <v>5350</v>
      </c>
      <c r="U460" s="209"/>
      <c r="V460" s="209">
        <v>20</v>
      </c>
      <c r="W460" s="221">
        <v>20</v>
      </c>
      <c r="X460" s="208"/>
      <c r="Y460" s="209"/>
      <c r="Z460" s="209"/>
      <c r="AA460" s="221"/>
      <c r="AB460" s="226"/>
      <c r="AC460" s="204"/>
      <c r="AD460" s="204"/>
      <c r="AE460" s="294">
        <f t="shared" si="59"/>
        <v>0</v>
      </c>
      <c r="AF460" s="295">
        <f>I460</f>
        <v>0</v>
      </c>
      <c r="AG460" s="269"/>
      <c r="AH460" s="269">
        <f>S460</f>
        <v>680</v>
      </c>
      <c r="AI460" s="23"/>
    </row>
    <row r="461" spans="1:35" x14ac:dyDescent="0.25">
      <c r="A461" s="631"/>
      <c r="B461" s="209"/>
      <c r="C461" s="209"/>
      <c r="D461" s="209"/>
      <c r="E461" s="280"/>
      <c r="F461" s="280"/>
      <c r="G461" s="263"/>
      <c r="H461" s="209"/>
      <c r="I461" s="280"/>
      <c r="J461" s="280"/>
      <c r="K461" s="280"/>
      <c r="L461" s="280"/>
      <c r="M461" s="281"/>
      <c r="N461" s="265"/>
      <c r="O461" s="209"/>
      <c r="P461" s="221"/>
      <c r="Q461" s="208"/>
      <c r="R461" s="209"/>
      <c r="S461" s="209"/>
      <c r="T461" s="209"/>
      <c r="U461" s="209"/>
      <c r="V461" s="209"/>
      <c r="W461" s="221"/>
      <c r="X461" s="208"/>
      <c r="Y461" s="209"/>
      <c r="Z461" s="209"/>
      <c r="AA461" s="221"/>
      <c r="AB461" s="226"/>
      <c r="AC461" s="204"/>
      <c r="AD461" s="204">
        <f>P461</f>
        <v>0</v>
      </c>
      <c r="AE461" s="294">
        <f t="shared" si="59"/>
        <v>0</v>
      </c>
      <c r="AF461" s="295">
        <f>I461</f>
        <v>0</v>
      </c>
      <c r="AG461" s="269"/>
      <c r="AH461" s="269">
        <f>S461</f>
        <v>0</v>
      </c>
      <c r="AI461" s="23"/>
    </row>
    <row r="462" spans="1:35" ht="15.75" thickBot="1" x14ac:dyDescent="0.3">
      <c r="A462" s="632"/>
      <c r="B462" s="218"/>
      <c r="C462" s="218"/>
      <c r="D462" s="218"/>
      <c r="E462" s="218"/>
      <c r="F462" s="225"/>
      <c r="G462" s="302"/>
      <c r="H462" s="218"/>
      <c r="I462" s="218"/>
      <c r="J462" s="218"/>
      <c r="K462" s="218"/>
      <c r="L462" s="218"/>
      <c r="M462" s="225"/>
      <c r="N462" s="302"/>
      <c r="O462" s="218"/>
      <c r="P462" s="225"/>
      <c r="Q462" s="303"/>
      <c r="R462" s="218"/>
      <c r="S462" s="368"/>
      <c r="T462" s="218"/>
      <c r="U462" s="218"/>
      <c r="V462" s="218"/>
      <c r="W462" s="225"/>
      <c r="X462" s="303"/>
      <c r="Y462" s="218"/>
      <c r="Z462" s="218"/>
      <c r="AA462" s="223"/>
      <c r="AB462" s="226"/>
      <c r="AC462" s="207"/>
      <c r="AD462" s="207"/>
      <c r="AE462" s="310">
        <f t="shared" si="59"/>
        <v>0</v>
      </c>
      <c r="AF462" s="311"/>
      <c r="AG462" s="261"/>
      <c r="AH462" s="312"/>
      <c r="AI462" s="313"/>
    </row>
    <row r="463" spans="1:35" ht="15.75" thickBot="1" x14ac:dyDescent="0.3">
      <c r="A463" s="605" t="s">
        <v>5351</v>
      </c>
      <c r="B463" s="606"/>
      <c r="C463" s="606"/>
      <c r="D463" s="606"/>
      <c r="E463" s="606"/>
      <c r="F463" s="606"/>
      <c r="G463" s="606"/>
      <c r="H463" s="606"/>
      <c r="I463" s="606"/>
      <c r="J463" s="606"/>
      <c r="K463" s="606"/>
      <c r="L463" s="606"/>
      <c r="M463" s="606"/>
      <c r="N463" s="606"/>
      <c r="O463" s="606"/>
      <c r="P463" s="606"/>
      <c r="Q463" s="606"/>
      <c r="R463" s="606"/>
      <c r="S463" s="606"/>
      <c r="T463" s="606"/>
      <c r="U463" s="606"/>
      <c r="V463" s="606"/>
      <c r="W463" s="606"/>
      <c r="X463" s="606"/>
      <c r="Y463" s="606"/>
      <c r="Z463" s="606"/>
      <c r="AA463" s="607"/>
      <c r="AB463" s="250"/>
      <c r="AC463" s="202"/>
      <c r="AD463" s="202"/>
      <c r="AE463" s="278"/>
      <c r="AF463" s="279"/>
      <c r="AG463" s="279"/>
      <c r="AH463" s="279"/>
      <c r="AI463" s="254"/>
    </row>
    <row r="464" spans="1:35" ht="33.75" x14ac:dyDescent="0.25">
      <c r="A464" s="348">
        <v>44</v>
      </c>
      <c r="B464" s="256" t="s">
        <v>5352</v>
      </c>
      <c r="C464" s="256">
        <v>1989</v>
      </c>
      <c r="D464" s="256"/>
      <c r="E464" s="256">
        <f>137+283</f>
        <v>420</v>
      </c>
      <c r="F464" s="212" t="s">
        <v>5353</v>
      </c>
      <c r="G464" s="369"/>
      <c r="H464" s="256"/>
      <c r="I464" s="256"/>
      <c r="J464" s="256"/>
      <c r="K464" s="256"/>
      <c r="L464" s="256"/>
      <c r="M464" s="212"/>
      <c r="N464" s="369"/>
      <c r="O464" s="256"/>
      <c r="P464" s="212"/>
      <c r="Q464" s="370"/>
      <c r="R464" s="256"/>
      <c r="S464" s="371"/>
      <c r="T464" s="256"/>
      <c r="U464" s="256"/>
      <c r="V464" s="256"/>
      <c r="W464" s="212"/>
      <c r="X464" s="370"/>
      <c r="Y464" s="256"/>
      <c r="Z464" s="256"/>
      <c r="AA464" s="212"/>
      <c r="AB464" s="226"/>
      <c r="AC464" s="213"/>
      <c r="AD464" s="213"/>
      <c r="AE464" s="213">
        <f>E464</f>
        <v>420</v>
      </c>
      <c r="AF464" s="365"/>
      <c r="AG464" s="261"/>
      <c r="AH464" s="365"/>
      <c r="AI464" s="366"/>
    </row>
    <row r="465" spans="1:35" ht="16.5" thickBot="1" x14ac:dyDescent="0.3">
      <c r="A465" s="348"/>
      <c r="B465" s="218"/>
      <c r="C465" s="218"/>
      <c r="D465" s="218"/>
      <c r="E465" s="218"/>
      <c r="F465" s="225"/>
      <c r="G465" s="302"/>
      <c r="H465" s="218"/>
      <c r="I465" s="218"/>
      <c r="J465" s="218"/>
      <c r="K465" s="218"/>
      <c r="L465" s="218"/>
      <c r="M465" s="225"/>
      <c r="N465" s="302" t="s">
        <v>4278</v>
      </c>
      <c r="O465" s="218" t="s">
        <v>2895</v>
      </c>
      <c r="P465" s="225">
        <v>250</v>
      </c>
      <c r="Q465" s="303"/>
      <c r="R465" s="218"/>
      <c r="S465" s="368"/>
      <c r="T465" s="218"/>
      <c r="U465" s="218"/>
      <c r="V465" s="218"/>
      <c r="W465" s="225"/>
      <c r="X465" s="303"/>
      <c r="Y465" s="218"/>
      <c r="Z465" s="218"/>
      <c r="AA465" s="223"/>
      <c r="AB465" s="226"/>
      <c r="AC465" s="207">
        <v>1</v>
      </c>
      <c r="AD465" s="207">
        <f>P465</f>
        <v>250</v>
      </c>
      <c r="AE465" s="310">
        <f>E465</f>
        <v>0</v>
      </c>
      <c r="AF465" s="311"/>
      <c r="AG465" s="261"/>
      <c r="AH465" s="312"/>
      <c r="AI465" s="313"/>
    </row>
    <row r="466" spans="1:35" ht="15.75" thickBot="1" x14ac:dyDescent="0.3">
      <c r="A466" s="605" t="s">
        <v>5354</v>
      </c>
      <c r="B466" s="606"/>
      <c r="C466" s="606"/>
      <c r="D466" s="606"/>
      <c r="E466" s="606"/>
      <c r="F466" s="606"/>
      <c r="G466" s="606"/>
      <c r="H466" s="606"/>
      <c r="I466" s="606"/>
      <c r="J466" s="606"/>
      <c r="K466" s="606"/>
      <c r="L466" s="606"/>
      <c r="M466" s="606"/>
      <c r="N466" s="606"/>
      <c r="O466" s="606"/>
      <c r="P466" s="606"/>
      <c r="Q466" s="606"/>
      <c r="R466" s="606"/>
      <c r="S466" s="606"/>
      <c r="T466" s="606"/>
      <c r="U466" s="606"/>
      <c r="V466" s="606"/>
      <c r="W466" s="606"/>
      <c r="X466" s="606"/>
      <c r="Y466" s="606"/>
      <c r="Z466" s="606"/>
      <c r="AA466" s="607"/>
      <c r="AB466" s="250"/>
      <c r="AC466" s="202"/>
      <c r="AD466" s="202"/>
      <c r="AE466" s="278"/>
      <c r="AF466" s="279"/>
      <c r="AG466" s="279"/>
      <c r="AH466" s="279"/>
      <c r="AI466" s="254"/>
    </row>
    <row r="467" spans="1:35" ht="33.75" x14ac:dyDescent="0.25">
      <c r="A467" s="321">
        <v>45</v>
      </c>
      <c r="B467" s="211" t="s">
        <v>5355</v>
      </c>
      <c r="C467" s="211">
        <v>1989</v>
      </c>
      <c r="D467" s="211"/>
      <c r="E467" s="211">
        <v>288</v>
      </c>
      <c r="F467" s="212" t="s">
        <v>3180</v>
      </c>
      <c r="G467" s="257"/>
      <c r="H467" s="211"/>
      <c r="I467" s="211"/>
      <c r="J467" s="211"/>
      <c r="K467" s="211"/>
      <c r="L467" s="211"/>
      <c r="M467" s="212"/>
      <c r="N467" s="257" t="s">
        <v>4056</v>
      </c>
      <c r="O467" s="211" t="s">
        <v>2837</v>
      </c>
      <c r="P467" s="212">
        <v>250</v>
      </c>
      <c r="Q467" s="216"/>
      <c r="R467" s="211"/>
      <c r="S467" s="211"/>
      <c r="T467" s="211"/>
      <c r="U467" s="211"/>
      <c r="V467" s="211"/>
      <c r="W467" s="212"/>
      <c r="X467" s="216"/>
      <c r="Y467" s="211"/>
      <c r="Z467" s="211"/>
      <c r="AA467" s="258"/>
      <c r="AB467" s="226"/>
      <c r="AC467" s="203">
        <v>1</v>
      </c>
      <c r="AD467" s="203">
        <f>P467</f>
        <v>250</v>
      </c>
      <c r="AE467" s="259">
        <f>E467</f>
        <v>288</v>
      </c>
      <c r="AF467" s="260"/>
      <c r="AG467" s="261"/>
      <c r="AH467" s="261"/>
      <c r="AI467" s="262"/>
    </row>
    <row r="468" spans="1:35" ht="34.5" thickBot="1" x14ac:dyDescent="0.3">
      <c r="A468" s="323"/>
      <c r="B468" s="206" t="s">
        <v>5356</v>
      </c>
      <c r="C468" s="206">
        <v>1978</v>
      </c>
      <c r="D468" s="206"/>
      <c r="E468" s="206">
        <v>190</v>
      </c>
      <c r="F468" s="274" t="s">
        <v>5357</v>
      </c>
      <c r="G468" s="275"/>
      <c r="H468" s="206"/>
      <c r="I468" s="206"/>
      <c r="J468" s="206"/>
      <c r="K468" s="206"/>
      <c r="L468" s="206"/>
      <c r="M468" s="274"/>
      <c r="N468" s="275"/>
      <c r="O468" s="206"/>
      <c r="P468" s="274"/>
      <c r="Q468" s="210"/>
      <c r="R468" s="206"/>
      <c r="S468" s="206"/>
      <c r="T468" s="206"/>
      <c r="U468" s="206"/>
      <c r="V468" s="206"/>
      <c r="W468" s="274"/>
      <c r="X468" s="210"/>
      <c r="Y468" s="206"/>
      <c r="Z468" s="206"/>
      <c r="AA468" s="268"/>
      <c r="AB468" s="226"/>
      <c r="AC468" s="205"/>
      <c r="AD468" s="205"/>
      <c r="AE468" s="297">
        <f>E468</f>
        <v>190</v>
      </c>
      <c r="AF468" s="298"/>
      <c r="AG468" s="261"/>
      <c r="AH468" s="276"/>
      <c r="AI468" s="277"/>
    </row>
    <row r="469" spans="1:35" ht="15.75" thickBot="1" x14ac:dyDescent="0.3">
      <c r="A469" s="605" t="s">
        <v>5358</v>
      </c>
      <c r="B469" s="606"/>
      <c r="C469" s="606"/>
      <c r="D469" s="606"/>
      <c r="E469" s="606"/>
      <c r="F469" s="606"/>
      <c r="G469" s="606"/>
      <c r="H469" s="606"/>
      <c r="I469" s="606"/>
      <c r="J469" s="606"/>
      <c r="K469" s="606"/>
      <c r="L469" s="606"/>
      <c r="M469" s="606"/>
      <c r="N469" s="606"/>
      <c r="O469" s="606"/>
      <c r="P469" s="606"/>
      <c r="Q469" s="606"/>
      <c r="R469" s="606"/>
      <c r="S469" s="606"/>
      <c r="T469" s="606"/>
      <c r="U469" s="606"/>
      <c r="V469" s="606"/>
      <c r="W469" s="606"/>
      <c r="X469" s="606"/>
      <c r="Y469" s="606"/>
      <c r="Z469" s="606"/>
      <c r="AA469" s="607"/>
      <c r="AB469" s="250"/>
      <c r="AC469" s="202"/>
      <c r="AD469" s="202"/>
      <c r="AE469" s="278"/>
      <c r="AF469" s="279"/>
      <c r="AG469" s="279"/>
      <c r="AH469" s="253"/>
      <c r="AI469" s="254"/>
    </row>
    <row r="470" spans="1:35" ht="34.5" thickBot="1" x14ac:dyDescent="0.3">
      <c r="A470" s="321">
        <v>46</v>
      </c>
      <c r="B470" s="206" t="s">
        <v>5359</v>
      </c>
      <c r="C470" s="206">
        <v>2014</v>
      </c>
      <c r="D470" s="206"/>
      <c r="E470" s="206">
        <v>472</v>
      </c>
      <c r="F470" s="219" t="s">
        <v>4523</v>
      </c>
      <c r="G470" s="275"/>
      <c r="H470" s="206"/>
      <c r="I470" s="206"/>
      <c r="J470" s="206"/>
      <c r="K470" s="206"/>
      <c r="L470" s="206"/>
      <c r="M470" s="219"/>
      <c r="N470" s="275" t="s">
        <v>4084</v>
      </c>
      <c r="O470" s="206" t="s">
        <v>2895</v>
      </c>
      <c r="P470" s="219">
        <v>400</v>
      </c>
      <c r="Q470" s="210"/>
      <c r="R470" s="206"/>
      <c r="S470" s="357"/>
      <c r="T470" s="206"/>
      <c r="U470" s="206"/>
      <c r="V470" s="206"/>
      <c r="W470" s="219"/>
      <c r="X470" s="210"/>
      <c r="Y470" s="206"/>
      <c r="Z470" s="206"/>
      <c r="AA470" s="268"/>
      <c r="AB470" s="226"/>
      <c r="AC470" s="205">
        <v>1</v>
      </c>
      <c r="AD470" s="205">
        <f>P470</f>
        <v>400</v>
      </c>
      <c r="AE470" s="297">
        <f>E470</f>
        <v>472</v>
      </c>
      <c r="AF470" s="298"/>
      <c r="AG470" s="261"/>
      <c r="AH470" s="276"/>
      <c r="AI470" s="277"/>
    </row>
    <row r="471" spans="1:35" ht="15.75" thickBot="1" x14ac:dyDescent="0.3">
      <c r="A471" s="605" t="s">
        <v>5360</v>
      </c>
      <c r="B471" s="606"/>
      <c r="C471" s="606"/>
      <c r="D471" s="606"/>
      <c r="E471" s="606"/>
      <c r="F471" s="606"/>
      <c r="G471" s="606"/>
      <c r="H471" s="606"/>
      <c r="I471" s="606"/>
      <c r="J471" s="606"/>
      <c r="K471" s="606"/>
      <c r="L471" s="606"/>
      <c r="M471" s="606"/>
      <c r="N471" s="606"/>
      <c r="O471" s="606"/>
      <c r="P471" s="606"/>
      <c r="Q471" s="606"/>
      <c r="R471" s="606"/>
      <c r="S471" s="606"/>
      <c r="T471" s="606"/>
      <c r="U471" s="606"/>
      <c r="V471" s="606"/>
      <c r="W471" s="606"/>
      <c r="X471" s="606"/>
      <c r="Y471" s="606"/>
      <c r="Z471" s="606"/>
      <c r="AA471" s="607"/>
      <c r="AB471" s="250"/>
      <c r="AC471" s="202"/>
      <c r="AD471" s="202"/>
      <c r="AE471" s="278"/>
      <c r="AF471" s="279"/>
      <c r="AG471" s="279"/>
      <c r="AH471" s="279"/>
      <c r="AI471" s="254"/>
    </row>
    <row r="472" spans="1:35" ht="33.75" x14ac:dyDescent="0.25">
      <c r="A472" s="321">
        <v>47</v>
      </c>
      <c r="B472" s="211" t="s">
        <v>5361</v>
      </c>
      <c r="C472" s="211">
        <v>1973</v>
      </c>
      <c r="D472" s="211" t="s">
        <v>5214</v>
      </c>
      <c r="E472" s="211">
        <v>350</v>
      </c>
      <c r="F472" s="212" t="s">
        <v>358</v>
      </c>
      <c r="G472" s="257"/>
      <c r="H472" s="211"/>
      <c r="I472" s="211"/>
      <c r="J472" s="211"/>
      <c r="K472" s="211"/>
      <c r="L472" s="211"/>
      <c r="M472" s="212"/>
      <c r="N472" s="257" t="s">
        <v>3799</v>
      </c>
      <c r="O472" s="211" t="s">
        <v>2895</v>
      </c>
      <c r="P472" s="212">
        <v>250</v>
      </c>
      <c r="Q472" s="216"/>
      <c r="R472" s="211"/>
      <c r="S472" s="218"/>
      <c r="T472" s="211"/>
      <c r="U472" s="211"/>
      <c r="V472" s="211"/>
      <c r="W472" s="212"/>
      <c r="X472" s="216"/>
      <c r="Y472" s="211"/>
      <c r="Z472" s="211"/>
      <c r="AA472" s="258"/>
      <c r="AB472" s="226"/>
      <c r="AC472" s="203">
        <v>1</v>
      </c>
      <c r="AD472" s="203">
        <f>P472</f>
        <v>250</v>
      </c>
      <c r="AE472" s="259">
        <f>E472</f>
        <v>350</v>
      </c>
      <c r="AF472" s="260"/>
      <c r="AG472" s="261"/>
      <c r="AH472" s="261"/>
      <c r="AI472" s="262"/>
    </row>
    <row r="473" spans="1:35" ht="45.75" thickBot="1" x14ac:dyDescent="0.3">
      <c r="A473" s="332"/>
      <c r="B473" s="354" t="s">
        <v>5362</v>
      </c>
      <c r="C473" s="206"/>
      <c r="D473" s="206"/>
      <c r="E473" s="206"/>
      <c r="F473" s="274"/>
      <c r="G473" s="275">
        <v>1988</v>
      </c>
      <c r="H473" s="206" t="s">
        <v>4558</v>
      </c>
      <c r="I473" s="206">
        <v>628</v>
      </c>
      <c r="J473" s="287" t="s">
        <v>5363</v>
      </c>
      <c r="K473" s="206">
        <v>17</v>
      </c>
      <c r="L473" s="206" t="s">
        <v>4571</v>
      </c>
      <c r="M473" s="274">
        <v>17</v>
      </c>
      <c r="N473" s="275"/>
      <c r="O473" s="206"/>
      <c r="P473" s="274"/>
      <c r="Q473" s="210"/>
      <c r="R473" s="206"/>
      <c r="S473" s="206"/>
      <c r="T473" s="206"/>
      <c r="U473" s="206"/>
      <c r="V473" s="206"/>
      <c r="W473" s="274"/>
      <c r="X473" s="210"/>
      <c r="Y473" s="206"/>
      <c r="Z473" s="206"/>
      <c r="AA473" s="268"/>
      <c r="AB473" s="226"/>
      <c r="AC473" s="205"/>
      <c r="AD473" s="205"/>
      <c r="AE473" s="297"/>
      <c r="AF473" s="298">
        <f>I473</f>
        <v>628</v>
      </c>
      <c r="AG473" s="261"/>
      <c r="AH473" s="276"/>
      <c r="AI473" s="277"/>
    </row>
    <row r="474" spans="1:35" ht="15.75" thickBot="1" x14ac:dyDescent="0.3">
      <c r="A474" s="605" t="s">
        <v>5364</v>
      </c>
      <c r="B474" s="606"/>
      <c r="C474" s="606"/>
      <c r="D474" s="606"/>
      <c r="E474" s="606"/>
      <c r="F474" s="606"/>
      <c r="G474" s="606"/>
      <c r="H474" s="606"/>
      <c r="I474" s="606"/>
      <c r="J474" s="606"/>
      <c r="K474" s="606"/>
      <c r="L474" s="606"/>
      <c r="M474" s="606"/>
      <c r="N474" s="606"/>
      <c r="O474" s="606"/>
      <c r="P474" s="606"/>
      <c r="Q474" s="606"/>
      <c r="R474" s="606"/>
      <c r="S474" s="606"/>
      <c r="T474" s="606"/>
      <c r="U474" s="606"/>
      <c r="V474" s="606"/>
      <c r="W474" s="606"/>
      <c r="X474" s="606"/>
      <c r="Y474" s="606"/>
      <c r="Z474" s="606"/>
      <c r="AA474" s="607"/>
      <c r="AB474" s="250"/>
      <c r="AC474" s="202"/>
      <c r="AD474" s="202"/>
      <c r="AE474" s="278"/>
      <c r="AF474" s="279"/>
      <c r="AG474" s="279"/>
      <c r="AH474" s="253"/>
      <c r="AI474" s="254"/>
    </row>
    <row r="475" spans="1:35" ht="33.75" x14ac:dyDescent="0.25">
      <c r="A475" s="321">
        <v>48</v>
      </c>
      <c r="B475" s="211" t="s">
        <v>4526</v>
      </c>
      <c r="C475" s="211">
        <v>1993</v>
      </c>
      <c r="D475" s="211"/>
      <c r="E475" s="211">
        <v>40</v>
      </c>
      <c r="F475" s="212" t="s">
        <v>3698</v>
      </c>
      <c r="G475" s="257"/>
      <c r="H475" s="211"/>
      <c r="I475" s="211"/>
      <c r="J475" s="211"/>
      <c r="K475" s="211"/>
      <c r="L475" s="211"/>
      <c r="M475" s="212"/>
      <c r="N475" s="257"/>
      <c r="O475" s="211"/>
      <c r="P475" s="212"/>
      <c r="Q475" s="216"/>
      <c r="R475" s="211"/>
      <c r="S475" s="211"/>
      <c r="T475" s="211"/>
      <c r="U475" s="211"/>
      <c r="V475" s="211"/>
      <c r="W475" s="212"/>
      <c r="X475" s="216"/>
      <c r="Y475" s="211"/>
      <c r="Z475" s="211"/>
      <c r="AA475" s="258"/>
      <c r="AB475" s="226"/>
      <c r="AC475" s="203"/>
      <c r="AD475" s="203"/>
      <c r="AE475" s="259">
        <f>E475</f>
        <v>40</v>
      </c>
      <c r="AF475" s="260"/>
      <c r="AG475" s="261"/>
      <c r="AH475" s="261"/>
      <c r="AI475" s="262"/>
    </row>
    <row r="476" spans="1:35" ht="33.75" x14ac:dyDescent="0.25">
      <c r="A476" s="322"/>
      <c r="B476" s="209" t="s">
        <v>5365</v>
      </c>
      <c r="C476" s="209"/>
      <c r="D476" s="209"/>
      <c r="E476" s="209"/>
      <c r="F476" s="221"/>
      <c r="G476" s="265">
        <v>1993</v>
      </c>
      <c r="H476" s="209" t="s">
        <v>5366</v>
      </c>
      <c r="I476" s="209">
        <v>1520</v>
      </c>
      <c r="J476" s="209" t="s">
        <v>4521</v>
      </c>
      <c r="K476" s="209">
        <v>28</v>
      </c>
      <c r="L476" s="209" t="s">
        <v>4795</v>
      </c>
      <c r="M476" s="221">
        <v>28</v>
      </c>
      <c r="N476" s="265"/>
      <c r="O476" s="209"/>
      <c r="P476" s="221"/>
      <c r="Q476" s="208"/>
      <c r="R476" s="209"/>
      <c r="S476" s="209"/>
      <c r="T476" s="209"/>
      <c r="U476" s="209"/>
      <c r="V476" s="209"/>
      <c r="W476" s="221"/>
      <c r="X476" s="208"/>
      <c r="Y476" s="209"/>
      <c r="Z476" s="209"/>
      <c r="AA476" s="221"/>
      <c r="AB476" s="226"/>
      <c r="AC476" s="204"/>
      <c r="AD476" s="204"/>
      <c r="AE476" s="294"/>
      <c r="AF476" s="295">
        <f>I476</f>
        <v>1520</v>
      </c>
      <c r="AG476" s="261"/>
      <c r="AH476" s="269"/>
      <c r="AI476" s="23"/>
    </row>
    <row r="477" spans="1:35" ht="45" x14ac:dyDescent="0.25">
      <c r="A477" s="322"/>
      <c r="B477" s="209" t="s">
        <v>5367</v>
      </c>
      <c r="C477" s="209">
        <v>1993</v>
      </c>
      <c r="D477" s="209"/>
      <c r="E477" s="209">
        <v>37</v>
      </c>
      <c r="F477" s="221" t="s">
        <v>2921</v>
      </c>
      <c r="G477" s="265"/>
      <c r="H477" s="209"/>
      <c r="I477" s="209"/>
      <c r="J477" s="209"/>
      <c r="K477" s="209"/>
      <c r="L477" s="209"/>
      <c r="M477" s="221"/>
      <c r="N477" s="265" t="s">
        <v>2244</v>
      </c>
      <c r="O477" s="209" t="s">
        <v>2895</v>
      </c>
      <c r="P477" s="221">
        <v>250</v>
      </c>
      <c r="Q477" s="208"/>
      <c r="R477" s="209"/>
      <c r="S477" s="206"/>
      <c r="T477" s="209"/>
      <c r="U477" s="209"/>
      <c r="V477" s="209"/>
      <c r="W477" s="221"/>
      <c r="X477" s="208" t="s">
        <v>5368</v>
      </c>
      <c r="Y477" s="209">
        <v>2000</v>
      </c>
      <c r="Z477" s="209">
        <v>100</v>
      </c>
      <c r="AA477" s="325" t="s">
        <v>275</v>
      </c>
      <c r="AB477" s="327"/>
      <c r="AC477" s="204">
        <v>1</v>
      </c>
      <c r="AD477" s="204">
        <f>P477</f>
        <v>250</v>
      </c>
      <c r="AE477" s="294">
        <f>E477</f>
        <v>37</v>
      </c>
      <c r="AF477" s="295"/>
      <c r="AG477" s="261">
        <f t="shared" ref="AG477:AG538" si="60">Z477</f>
        <v>100</v>
      </c>
      <c r="AH477" s="269"/>
      <c r="AI477" s="23"/>
    </row>
    <row r="478" spans="1:35" ht="15.75" thickBot="1" x14ac:dyDescent="0.3">
      <c r="A478" s="323"/>
      <c r="B478" s="206"/>
      <c r="C478" s="206"/>
      <c r="D478" s="206"/>
      <c r="E478" s="206"/>
      <c r="F478" s="274"/>
      <c r="G478" s="275"/>
      <c r="H478" s="206"/>
      <c r="I478" s="206"/>
      <c r="J478" s="206"/>
      <c r="K478" s="206"/>
      <c r="L478" s="206"/>
      <c r="M478" s="274"/>
      <c r="N478" s="275"/>
      <c r="O478" s="206"/>
      <c r="P478" s="274"/>
      <c r="Q478" s="210"/>
      <c r="R478" s="206"/>
      <c r="S478" s="206"/>
      <c r="T478" s="206"/>
      <c r="U478" s="206"/>
      <c r="V478" s="206"/>
      <c r="W478" s="274"/>
      <c r="X478" s="210" t="s">
        <v>5369</v>
      </c>
      <c r="Y478" s="206">
        <v>2000</v>
      </c>
      <c r="Z478" s="206">
        <v>100</v>
      </c>
      <c r="AA478" s="372" t="s">
        <v>275</v>
      </c>
      <c r="AB478" s="327"/>
      <c r="AC478" s="205"/>
      <c r="AD478" s="205"/>
      <c r="AE478" s="297"/>
      <c r="AF478" s="298"/>
      <c r="AG478" s="261">
        <f t="shared" si="60"/>
        <v>100</v>
      </c>
      <c r="AH478" s="276"/>
      <c r="AI478" s="277"/>
    </row>
    <row r="479" spans="1:35" ht="15.75" thickBot="1" x14ac:dyDescent="0.3">
      <c r="A479" s="605" t="s">
        <v>5370</v>
      </c>
      <c r="B479" s="606"/>
      <c r="C479" s="606"/>
      <c r="D479" s="606"/>
      <c r="E479" s="606"/>
      <c r="F479" s="606"/>
      <c r="G479" s="606"/>
      <c r="H479" s="606"/>
      <c r="I479" s="606"/>
      <c r="J479" s="606"/>
      <c r="K479" s="606"/>
      <c r="L479" s="606"/>
      <c r="M479" s="606"/>
      <c r="N479" s="606"/>
      <c r="O479" s="606"/>
      <c r="P479" s="606"/>
      <c r="Q479" s="606"/>
      <c r="R479" s="606"/>
      <c r="S479" s="606"/>
      <c r="T479" s="606"/>
      <c r="U479" s="606"/>
      <c r="V479" s="606"/>
      <c r="W479" s="606"/>
      <c r="X479" s="606"/>
      <c r="Y479" s="606"/>
      <c r="Z479" s="606"/>
      <c r="AA479" s="607"/>
      <c r="AB479" s="250"/>
      <c r="AC479" s="202"/>
      <c r="AD479" s="202"/>
      <c r="AE479" s="278"/>
      <c r="AF479" s="279"/>
      <c r="AG479" s="279"/>
      <c r="AH479" s="279"/>
      <c r="AI479" s="254"/>
    </row>
    <row r="480" spans="1:35" ht="33.75" x14ac:dyDescent="0.25">
      <c r="A480" s="321">
        <v>49</v>
      </c>
      <c r="B480" s="211" t="s">
        <v>5371</v>
      </c>
      <c r="C480" s="211">
        <v>1990</v>
      </c>
      <c r="D480" s="211"/>
      <c r="E480" s="211">
        <v>290</v>
      </c>
      <c r="F480" s="212" t="s">
        <v>4888</v>
      </c>
      <c r="G480" s="257"/>
      <c r="H480" s="211"/>
      <c r="I480" s="211"/>
      <c r="J480" s="211"/>
      <c r="K480" s="211"/>
      <c r="L480" s="211"/>
      <c r="M480" s="212"/>
      <c r="N480" s="257"/>
      <c r="O480" s="211"/>
      <c r="P480" s="212"/>
      <c r="Q480" s="216"/>
      <c r="R480" s="211"/>
      <c r="S480" s="157"/>
      <c r="T480" s="211"/>
      <c r="U480" s="211"/>
      <c r="V480" s="211"/>
      <c r="W480" s="212"/>
      <c r="X480" s="216"/>
      <c r="Y480" s="211"/>
      <c r="Z480" s="211"/>
      <c r="AA480" s="258"/>
      <c r="AB480" s="226"/>
      <c r="AC480" s="203"/>
      <c r="AD480" s="203"/>
      <c r="AE480" s="259">
        <f t="shared" ref="AE480:AE481" si="61">E480</f>
        <v>290</v>
      </c>
      <c r="AF480" s="260"/>
      <c r="AG480" s="261"/>
      <c r="AH480" s="261"/>
      <c r="AI480" s="262"/>
    </row>
    <row r="481" spans="1:35" ht="33.75" x14ac:dyDescent="0.25">
      <c r="A481" s="322"/>
      <c r="B481" s="209" t="s">
        <v>5372</v>
      </c>
      <c r="C481" s="209">
        <v>1980</v>
      </c>
      <c r="D481" s="209"/>
      <c r="E481" s="209">
        <v>250</v>
      </c>
      <c r="F481" s="221" t="s">
        <v>3180</v>
      </c>
      <c r="G481" s="265"/>
      <c r="H481" s="209"/>
      <c r="I481" s="209"/>
      <c r="J481" s="209"/>
      <c r="K481" s="209"/>
      <c r="L481" s="209"/>
      <c r="M481" s="221"/>
      <c r="N481" s="265" t="s">
        <v>4321</v>
      </c>
      <c r="O481" s="209" t="s">
        <v>2895</v>
      </c>
      <c r="P481" s="221">
        <v>630</v>
      </c>
      <c r="Q481" s="208" t="s">
        <v>5373</v>
      </c>
      <c r="R481" s="209">
        <v>2007</v>
      </c>
      <c r="S481" s="209">
        <v>45</v>
      </c>
      <c r="T481" s="209" t="s">
        <v>5374</v>
      </c>
      <c r="U481" s="209">
        <v>1</v>
      </c>
      <c r="V481" s="209" t="s">
        <v>2490</v>
      </c>
      <c r="W481" s="221">
        <v>1</v>
      </c>
      <c r="X481" s="208" t="s">
        <v>5375</v>
      </c>
      <c r="Y481" s="209">
        <v>1981</v>
      </c>
      <c r="Z481" s="209">
        <v>150</v>
      </c>
      <c r="AA481" s="221" t="s">
        <v>5376</v>
      </c>
      <c r="AB481" s="226"/>
      <c r="AC481" s="204">
        <v>1</v>
      </c>
      <c r="AD481" s="204">
        <f t="shared" ref="AD481:AD482" si="62">P481</f>
        <v>630</v>
      </c>
      <c r="AE481" s="294">
        <f t="shared" si="61"/>
        <v>250</v>
      </c>
      <c r="AF481" s="295"/>
      <c r="AG481" s="261">
        <f t="shared" si="60"/>
        <v>150</v>
      </c>
      <c r="AH481" s="269">
        <f>S481</f>
        <v>45</v>
      </c>
      <c r="AI481" s="23"/>
    </row>
    <row r="482" spans="1:35" ht="45" x14ac:dyDescent="0.25">
      <c r="A482" s="322"/>
      <c r="B482" s="209"/>
      <c r="C482" s="209"/>
      <c r="D482" s="209"/>
      <c r="E482" s="209"/>
      <c r="F482" s="221"/>
      <c r="G482" s="265"/>
      <c r="H482" s="209"/>
      <c r="I482" s="209"/>
      <c r="J482" s="209"/>
      <c r="K482" s="209"/>
      <c r="L482" s="209"/>
      <c r="M482" s="221"/>
      <c r="N482" s="265"/>
      <c r="O482" s="209"/>
      <c r="P482" s="221">
        <v>400</v>
      </c>
      <c r="Q482" s="208"/>
      <c r="R482" s="209"/>
      <c r="S482" s="209"/>
      <c r="T482" s="209"/>
      <c r="U482" s="209"/>
      <c r="V482" s="209"/>
      <c r="W482" s="221"/>
      <c r="X482" s="208" t="s">
        <v>5377</v>
      </c>
      <c r="Y482" s="209">
        <v>1981</v>
      </c>
      <c r="Z482" s="209">
        <v>40</v>
      </c>
      <c r="AA482" s="221" t="s">
        <v>5378</v>
      </c>
      <c r="AB482" s="226"/>
      <c r="AC482" s="204"/>
      <c r="AD482" s="204">
        <f t="shared" si="62"/>
        <v>400</v>
      </c>
      <c r="AE482" s="294"/>
      <c r="AF482" s="295"/>
      <c r="AG482" s="261">
        <f t="shared" si="60"/>
        <v>40</v>
      </c>
      <c r="AH482" s="269"/>
      <c r="AI482" s="23"/>
    </row>
    <row r="483" spans="1:35" ht="33.75" x14ac:dyDescent="0.25">
      <c r="A483" s="322"/>
      <c r="B483" s="209"/>
      <c r="C483" s="209"/>
      <c r="D483" s="209"/>
      <c r="E483" s="209"/>
      <c r="F483" s="221"/>
      <c r="G483" s="265"/>
      <c r="H483" s="209"/>
      <c r="I483" s="209"/>
      <c r="J483" s="209"/>
      <c r="K483" s="209"/>
      <c r="L483" s="209"/>
      <c r="M483" s="221"/>
      <c r="N483" s="265"/>
      <c r="O483" s="209"/>
      <c r="P483" s="221"/>
      <c r="Q483" s="208"/>
      <c r="R483" s="209"/>
      <c r="S483" s="209"/>
      <c r="T483" s="209"/>
      <c r="U483" s="209"/>
      <c r="V483" s="209"/>
      <c r="W483" s="221"/>
      <c r="X483" s="208" t="s">
        <v>5379</v>
      </c>
      <c r="Y483" s="209">
        <v>1981</v>
      </c>
      <c r="Z483" s="209">
        <v>100</v>
      </c>
      <c r="AA483" s="221" t="s">
        <v>555</v>
      </c>
      <c r="AB483" s="226"/>
      <c r="AC483" s="204"/>
      <c r="AD483" s="204"/>
      <c r="AE483" s="294"/>
      <c r="AF483" s="295"/>
      <c r="AG483" s="261">
        <f t="shared" si="60"/>
        <v>100</v>
      </c>
      <c r="AH483" s="269"/>
      <c r="AI483" s="23"/>
    </row>
    <row r="484" spans="1:35" ht="22.5" x14ac:dyDescent="0.25">
      <c r="A484" s="322"/>
      <c r="B484" s="209"/>
      <c r="C484" s="209"/>
      <c r="D484" s="209"/>
      <c r="E484" s="209"/>
      <c r="F484" s="221"/>
      <c r="G484" s="265"/>
      <c r="H484" s="209"/>
      <c r="I484" s="209"/>
      <c r="J484" s="209"/>
      <c r="K484" s="209"/>
      <c r="L484" s="209"/>
      <c r="M484" s="221"/>
      <c r="N484" s="265"/>
      <c r="O484" s="209"/>
      <c r="P484" s="221"/>
      <c r="Q484" s="208"/>
      <c r="R484" s="209"/>
      <c r="S484" s="206"/>
      <c r="T484" s="209"/>
      <c r="U484" s="209"/>
      <c r="V484" s="209"/>
      <c r="W484" s="221"/>
      <c r="X484" s="208" t="s">
        <v>5380</v>
      </c>
      <c r="Y484" s="209">
        <v>1981</v>
      </c>
      <c r="Z484" s="209">
        <v>150</v>
      </c>
      <c r="AA484" s="221" t="s">
        <v>5378</v>
      </c>
      <c r="AB484" s="226"/>
      <c r="AC484" s="204"/>
      <c r="AD484" s="204"/>
      <c r="AE484" s="294"/>
      <c r="AF484" s="295"/>
      <c r="AG484" s="261">
        <f t="shared" si="60"/>
        <v>150</v>
      </c>
      <c r="AH484" s="269"/>
      <c r="AI484" s="23"/>
    </row>
    <row r="485" spans="1:35" ht="23.25" thickBot="1" x14ac:dyDescent="0.3">
      <c r="A485" s="323"/>
      <c r="B485" s="206"/>
      <c r="C485" s="206"/>
      <c r="D485" s="206"/>
      <c r="E485" s="206"/>
      <c r="F485" s="274"/>
      <c r="G485" s="275"/>
      <c r="H485" s="206"/>
      <c r="I485" s="206"/>
      <c r="J485" s="206"/>
      <c r="K485" s="206"/>
      <c r="L485" s="206"/>
      <c r="M485" s="274"/>
      <c r="N485" s="275"/>
      <c r="O485" s="206"/>
      <c r="P485" s="274"/>
      <c r="Q485" s="210"/>
      <c r="R485" s="206"/>
      <c r="S485" s="206"/>
      <c r="T485" s="206"/>
      <c r="U485" s="206"/>
      <c r="V485" s="206"/>
      <c r="W485" s="274"/>
      <c r="X485" s="210" t="s">
        <v>5381</v>
      </c>
      <c r="Y485" s="206">
        <v>1981</v>
      </c>
      <c r="Z485" s="206">
        <v>150</v>
      </c>
      <c r="AA485" s="268" t="s">
        <v>552</v>
      </c>
      <c r="AB485" s="226"/>
      <c r="AC485" s="205"/>
      <c r="AD485" s="205"/>
      <c r="AE485" s="297"/>
      <c r="AF485" s="298"/>
      <c r="AG485" s="261">
        <f t="shared" si="60"/>
        <v>150</v>
      </c>
      <c r="AH485" s="276"/>
      <c r="AI485" s="277"/>
    </row>
    <row r="486" spans="1:35" ht="15.75" thickBot="1" x14ac:dyDescent="0.3">
      <c r="A486" s="605" t="s">
        <v>5382</v>
      </c>
      <c r="B486" s="606"/>
      <c r="C486" s="606"/>
      <c r="D486" s="606"/>
      <c r="E486" s="606"/>
      <c r="F486" s="606"/>
      <c r="G486" s="606"/>
      <c r="H486" s="606"/>
      <c r="I486" s="606"/>
      <c r="J486" s="606"/>
      <c r="K486" s="606"/>
      <c r="L486" s="606"/>
      <c r="M486" s="606"/>
      <c r="N486" s="606"/>
      <c r="O486" s="606"/>
      <c r="P486" s="606"/>
      <c r="Q486" s="606"/>
      <c r="R486" s="606"/>
      <c r="S486" s="606"/>
      <c r="T486" s="606"/>
      <c r="U486" s="606"/>
      <c r="V486" s="606"/>
      <c r="W486" s="606"/>
      <c r="X486" s="606"/>
      <c r="Y486" s="606"/>
      <c r="Z486" s="606"/>
      <c r="AA486" s="607"/>
      <c r="AB486" s="250"/>
      <c r="AC486" s="202"/>
      <c r="AD486" s="202"/>
      <c r="AE486" s="278"/>
      <c r="AF486" s="279"/>
      <c r="AG486" s="279"/>
      <c r="AH486" s="279"/>
      <c r="AI486" s="254"/>
    </row>
    <row r="487" spans="1:35" ht="45" x14ac:dyDescent="0.25">
      <c r="A487" s="321">
        <v>50</v>
      </c>
      <c r="B487" s="211" t="s">
        <v>5383</v>
      </c>
      <c r="C487" s="211">
        <v>1985</v>
      </c>
      <c r="D487" s="211"/>
      <c r="E487" s="211">
        <v>300</v>
      </c>
      <c r="F487" s="212" t="s">
        <v>5384</v>
      </c>
      <c r="G487" s="257"/>
      <c r="H487" s="211"/>
      <c r="I487" s="211"/>
      <c r="J487" s="211"/>
      <c r="K487" s="211"/>
      <c r="L487" s="211"/>
      <c r="M487" s="212"/>
      <c r="N487" s="257" t="s">
        <v>4310</v>
      </c>
      <c r="O487" s="211" t="s">
        <v>2895</v>
      </c>
      <c r="P487" s="212">
        <v>630</v>
      </c>
      <c r="Q487" s="216"/>
      <c r="R487" s="211"/>
      <c r="S487" s="209"/>
      <c r="T487" s="211"/>
      <c r="U487" s="211"/>
      <c r="V487" s="211"/>
      <c r="W487" s="212"/>
      <c r="X487" s="216" t="s">
        <v>5385</v>
      </c>
      <c r="Y487" s="211">
        <v>1985</v>
      </c>
      <c r="Z487" s="211">
        <v>70</v>
      </c>
      <c r="AA487" s="258" t="s">
        <v>555</v>
      </c>
      <c r="AB487" s="226"/>
      <c r="AC487" s="203">
        <v>1</v>
      </c>
      <c r="AD487" s="203">
        <f t="shared" ref="AD487:AD488" si="63">P487</f>
        <v>630</v>
      </c>
      <c r="AE487" s="259">
        <f>E487</f>
        <v>300</v>
      </c>
      <c r="AF487" s="260"/>
      <c r="AG487" s="261">
        <f t="shared" si="60"/>
        <v>70</v>
      </c>
      <c r="AH487" s="261"/>
      <c r="AI487" s="262"/>
    </row>
    <row r="488" spans="1:35" ht="33.75" x14ac:dyDescent="0.25">
      <c r="A488" s="322"/>
      <c r="B488" s="209" t="s">
        <v>5386</v>
      </c>
      <c r="C488" s="209">
        <v>1983</v>
      </c>
      <c r="D488" s="209"/>
      <c r="E488" s="209">
        <v>210</v>
      </c>
      <c r="F488" s="221" t="s">
        <v>786</v>
      </c>
      <c r="G488" s="265"/>
      <c r="H488" s="209"/>
      <c r="I488" s="209"/>
      <c r="J488" s="209"/>
      <c r="K488" s="209"/>
      <c r="L488" s="209"/>
      <c r="M488" s="221"/>
      <c r="N488" s="265"/>
      <c r="O488" s="209"/>
      <c r="P488" s="221">
        <v>400</v>
      </c>
      <c r="Q488" s="208"/>
      <c r="R488" s="209"/>
      <c r="S488" s="209"/>
      <c r="T488" s="209"/>
      <c r="U488" s="209"/>
      <c r="V488" s="209"/>
      <c r="W488" s="221"/>
      <c r="X488" s="208" t="s">
        <v>5387</v>
      </c>
      <c r="Y488" s="209">
        <v>2015</v>
      </c>
      <c r="Z488" s="209">
        <v>140</v>
      </c>
      <c r="AA488" s="221" t="s">
        <v>641</v>
      </c>
      <c r="AB488" s="226"/>
      <c r="AC488" s="204"/>
      <c r="AD488" s="204">
        <f t="shared" si="63"/>
        <v>400</v>
      </c>
      <c r="AE488" s="294">
        <f t="shared" ref="AE488" si="64">E488</f>
        <v>210</v>
      </c>
      <c r="AF488" s="295"/>
      <c r="AG488" s="261">
        <f t="shared" si="60"/>
        <v>140</v>
      </c>
      <c r="AH488" s="269"/>
      <c r="AI488" s="23"/>
    </row>
    <row r="489" spans="1:35" ht="45" x14ac:dyDescent="0.25">
      <c r="A489" s="322"/>
      <c r="B489" s="209"/>
      <c r="C489" s="209"/>
      <c r="D489" s="209"/>
      <c r="E489" s="209"/>
      <c r="F489" s="221"/>
      <c r="G489" s="265"/>
      <c r="H489" s="209"/>
      <c r="I489" s="209"/>
      <c r="J489" s="209"/>
      <c r="K489" s="209"/>
      <c r="L489" s="209"/>
      <c r="M489" s="221"/>
      <c r="N489" s="265"/>
      <c r="O489" s="209"/>
      <c r="P489" s="221"/>
      <c r="Q489" s="208"/>
      <c r="R489" s="209"/>
      <c r="S489" s="209"/>
      <c r="T489" s="209"/>
      <c r="U489" s="209"/>
      <c r="V489" s="209"/>
      <c r="W489" s="221"/>
      <c r="X489" s="208" t="s">
        <v>5388</v>
      </c>
      <c r="Y489" s="209">
        <v>1988</v>
      </c>
      <c r="Z489" s="209">
        <v>50</v>
      </c>
      <c r="AA489" s="221" t="s">
        <v>486</v>
      </c>
      <c r="AB489" s="226"/>
      <c r="AC489" s="204"/>
      <c r="AD489" s="204"/>
      <c r="AE489" s="294"/>
      <c r="AF489" s="295"/>
      <c r="AG489" s="261">
        <f t="shared" si="60"/>
        <v>50</v>
      </c>
      <c r="AH489" s="269"/>
      <c r="AI489" s="23"/>
    </row>
    <row r="490" spans="1:35" ht="22.5" x14ac:dyDescent="0.25">
      <c r="A490" s="322"/>
      <c r="B490" s="209"/>
      <c r="C490" s="209"/>
      <c r="D490" s="209"/>
      <c r="E490" s="209"/>
      <c r="F490" s="221"/>
      <c r="G490" s="265"/>
      <c r="H490" s="209"/>
      <c r="I490" s="209"/>
      <c r="J490" s="209"/>
      <c r="K490" s="209"/>
      <c r="L490" s="209"/>
      <c r="M490" s="221"/>
      <c r="N490" s="265"/>
      <c r="O490" s="209"/>
      <c r="P490" s="221"/>
      <c r="Q490" s="208"/>
      <c r="R490" s="209"/>
      <c r="S490" s="209"/>
      <c r="T490" s="209"/>
      <c r="U490" s="209"/>
      <c r="V490" s="209"/>
      <c r="W490" s="221"/>
      <c r="X490" s="208" t="s">
        <v>5389</v>
      </c>
      <c r="Y490" s="209">
        <v>2015</v>
      </c>
      <c r="Z490" s="209">
        <v>80</v>
      </c>
      <c r="AA490" s="221" t="s">
        <v>641</v>
      </c>
      <c r="AB490" s="226"/>
      <c r="AC490" s="204"/>
      <c r="AD490" s="204"/>
      <c r="AE490" s="294"/>
      <c r="AF490" s="295"/>
      <c r="AG490" s="261">
        <f t="shared" si="60"/>
        <v>80</v>
      </c>
      <c r="AH490" s="269"/>
      <c r="AI490" s="23"/>
    </row>
    <row r="491" spans="1:35" ht="33.75" x14ac:dyDescent="0.25">
      <c r="A491" s="322"/>
      <c r="B491" s="209"/>
      <c r="C491" s="209"/>
      <c r="D491" s="209"/>
      <c r="E491" s="209"/>
      <c r="F491" s="221"/>
      <c r="G491" s="265"/>
      <c r="H491" s="209"/>
      <c r="I491" s="209"/>
      <c r="J491" s="209"/>
      <c r="K491" s="209"/>
      <c r="L491" s="209"/>
      <c r="M491" s="221"/>
      <c r="N491" s="265"/>
      <c r="O491" s="209"/>
      <c r="P491" s="221"/>
      <c r="Q491" s="208"/>
      <c r="R491" s="209"/>
      <c r="S491" s="209"/>
      <c r="T491" s="209"/>
      <c r="U491" s="209"/>
      <c r="V491" s="209"/>
      <c r="W491" s="221"/>
      <c r="X491" s="208" t="s">
        <v>5390</v>
      </c>
      <c r="Y491" s="209">
        <v>1988</v>
      </c>
      <c r="Z491" s="209">
        <v>120</v>
      </c>
      <c r="AA491" s="221" t="s">
        <v>5300</v>
      </c>
      <c r="AB491" s="226"/>
      <c r="AC491" s="204"/>
      <c r="AD491" s="204"/>
      <c r="AE491" s="294"/>
      <c r="AF491" s="295"/>
      <c r="AG491" s="261">
        <f t="shared" si="60"/>
        <v>120</v>
      </c>
      <c r="AH491" s="269"/>
      <c r="AI491" s="23"/>
    </row>
    <row r="492" spans="1:35" ht="22.5" x14ac:dyDescent="0.25">
      <c r="A492" s="322"/>
      <c r="B492" s="209"/>
      <c r="C492" s="209"/>
      <c r="D492" s="209"/>
      <c r="E492" s="209"/>
      <c r="F492" s="221"/>
      <c r="G492" s="265"/>
      <c r="H492" s="209"/>
      <c r="I492" s="209"/>
      <c r="J492" s="209"/>
      <c r="K492" s="209"/>
      <c r="L492" s="209"/>
      <c r="M492" s="221"/>
      <c r="N492" s="265"/>
      <c r="O492" s="209"/>
      <c r="P492" s="221"/>
      <c r="Q492" s="208"/>
      <c r="R492" s="209"/>
      <c r="S492" s="209"/>
      <c r="T492" s="209"/>
      <c r="U492" s="209"/>
      <c r="V492" s="209"/>
      <c r="W492" s="221"/>
      <c r="X492" s="208" t="s">
        <v>5391</v>
      </c>
      <c r="Y492" s="209">
        <v>1988</v>
      </c>
      <c r="Z492" s="209">
        <v>115</v>
      </c>
      <c r="AA492" s="221" t="s">
        <v>555</v>
      </c>
      <c r="AB492" s="226"/>
      <c r="AC492" s="204"/>
      <c r="AD492" s="204"/>
      <c r="AE492" s="294"/>
      <c r="AF492" s="295"/>
      <c r="AG492" s="261">
        <f t="shared" si="60"/>
        <v>115</v>
      </c>
      <c r="AH492" s="269"/>
      <c r="AI492" s="23"/>
    </row>
    <row r="493" spans="1:35" ht="22.5" x14ac:dyDescent="0.25">
      <c r="A493" s="322"/>
      <c r="B493" s="209"/>
      <c r="C493" s="209"/>
      <c r="D493" s="209"/>
      <c r="E493" s="209"/>
      <c r="F493" s="221"/>
      <c r="G493" s="265"/>
      <c r="H493" s="209"/>
      <c r="I493" s="209"/>
      <c r="J493" s="209"/>
      <c r="K493" s="209"/>
      <c r="L493" s="209"/>
      <c r="M493" s="221"/>
      <c r="N493" s="265"/>
      <c r="O493" s="209"/>
      <c r="P493" s="221"/>
      <c r="Q493" s="208"/>
      <c r="R493" s="209"/>
      <c r="S493" s="209"/>
      <c r="T493" s="209"/>
      <c r="U493" s="209"/>
      <c r="V493" s="209"/>
      <c r="W493" s="221"/>
      <c r="X493" s="208" t="s">
        <v>5392</v>
      </c>
      <c r="Y493" s="209">
        <v>2015</v>
      </c>
      <c r="Z493" s="209">
        <v>120</v>
      </c>
      <c r="AA493" s="221" t="s">
        <v>633</v>
      </c>
      <c r="AB493" s="226"/>
      <c r="AC493" s="204"/>
      <c r="AD493" s="204"/>
      <c r="AE493" s="294"/>
      <c r="AF493" s="295"/>
      <c r="AG493" s="261">
        <f t="shared" si="60"/>
        <v>120</v>
      </c>
      <c r="AH493" s="269"/>
      <c r="AI493" s="23"/>
    </row>
    <row r="494" spans="1:35" ht="22.5" x14ac:dyDescent="0.25">
      <c r="A494" s="322"/>
      <c r="B494" s="209"/>
      <c r="C494" s="209"/>
      <c r="D494" s="209"/>
      <c r="E494" s="209"/>
      <c r="F494" s="221"/>
      <c r="G494" s="265"/>
      <c r="H494" s="209"/>
      <c r="I494" s="209"/>
      <c r="J494" s="209"/>
      <c r="K494" s="209"/>
      <c r="L494" s="209"/>
      <c r="M494" s="221"/>
      <c r="N494" s="265"/>
      <c r="O494" s="209"/>
      <c r="P494" s="221"/>
      <c r="Q494" s="208"/>
      <c r="R494" s="209"/>
      <c r="S494" s="209"/>
      <c r="T494" s="209"/>
      <c r="U494" s="209"/>
      <c r="V494" s="209"/>
      <c r="W494" s="221"/>
      <c r="X494" s="208" t="s">
        <v>5393</v>
      </c>
      <c r="Y494" s="209">
        <v>1980</v>
      </c>
      <c r="Z494" s="209">
        <v>120</v>
      </c>
      <c r="AA494" s="221" t="s">
        <v>5394</v>
      </c>
      <c r="AB494" s="226"/>
      <c r="AC494" s="204"/>
      <c r="AD494" s="204"/>
      <c r="AE494" s="294"/>
      <c r="AF494" s="295"/>
      <c r="AG494" s="261">
        <f t="shared" si="60"/>
        <v>120</v>
      </c>
      <c r="AH494" s="269"/>
      <c r="AI494" s="23"/>
    </row>
    <row r="495" spans="1:35" ht="33.75" x14ac:dyDescent="0.25">
      <c r="A495" s="322"/>
      <c r="B495" s="209"/>
      <c r="C495" s="209"/>
      <c r="D495" s="209"/>
      <c r="E495" s="209"/>
      <c r="F495" s="221"/>
      <c r="G495" s="265"/>
      <c r="H495" s="209"/>
      <c r="I495" s="209"/>
      <c r="J495" s="209"/>
      <c r="K495" s="209"/>
      <c r="L495" s="209"/>
      <c r="M495" s="221"/>
      <c r="N495" s="265"/>
      <c r="O495" s="209"/>
      <c r="P495" s="221"/>
      <c r="Q495" s="208"/>
      <c r="R495" s="209"/>
      <c r="S495" s="206"/>
      <c r="T495" s="209"/>
      <c r="U495" s="209"/>
      <c r="V495" s="209"/>
      <c r="W495" s="221"/>
      <c r="X495" s="208" t="s">
        <v>5395</v>
      </c>
      <c r="Y495" s="209">
        <v>1980</v>
      </c>
      <c r="Z495" s="209">
        <v>40</v>
      </c>
      <c r="AA495" s="221" t="s">
        <v>2030</v>
      </c>
      <c r="AB495" s="226"/>
      <c r="AC495" s="204"/>
      <c r="AD495" s="204"/>
      <c r="AE495" s="294"/>
      <c r="AF495" s="295"/>
      <c r="AG495" s="261">
        <f t="shared" si="60"/>
        <v>40</v>
      </c>
      <c r="AH495" s="269"/>
      <c r="AI495" s="23"/>
    </row>
    <row r="496" spans="1:35" ht="45.75" thickBot="1" x14ac:dyDescent="0.3">
      <c r="A496" s="323"/>
      <c r="B496" s="206"/>
      <c r="C496" s="206"/>
      <c r="D496" s="206"/>
      <c r="E496" s="206"/>
      <c r="F496" s="274"/>
      <c r="G496" s="275"/>
      <c r="H496" s="206"/>
      <c r="I496" s="206"/>
      <c r="J496" s="206"/>
      <c r="K496" s="206"/>
      <c r="L496" s="206"/>
      <c r="M496" s="274"/>
      <c r="N496" s="275"/>
      <c r="O496" s="206"/>
      <c r="P496" s="274"/>
      <c r="Q496" s="210"/>
      <c r="R496" s="206"/>
      <c r="S496" s="206"/>
      <c r="T496" s="206"/>
      <c r="U496" s="206"/>
      <c r="V496" s="206"/>
      <c r="W496" s="274"/>
      <c r="X496" s="210" t="s">
        <v>5396</v>
      </c>
      <c r="Y496" s="206">
        <v>1988</v>
      </c>
      <c r="Z496" s="206">
        <v>60</v>
      </c>
      <c r="AA496" s="268" t="s">
        <v>486</v>
      </c>
      <c r="AB496" s="226"/>
      <c r="AC496" s="205"/>
      <c r="AD496" s="205"/>
      <c r="AE496" s="297"/>
      <c r="AF496" s="298"/>
      <c r="AG496" s="261">
        <f t="shared" si="60"/>
        <v>60</v>
      </c>
      <c r="AH496" s="276"/>
      <c r="AI496" s="277"/>
    </row>
    <row r="497" spans="1:35" ht="15.75" thickBot="1" x14ac:dyDescent="0.3">
      <c r="A497" s="605" t="s">
        <v>5397</v>
      </c>
      <c r="B497" s="606"/>
      <c r="C497" s="606"/>
      <c r="D497" s="606"/>
      <c r="E497" s="606"/>
      <c r="F497" s="606"/>
      <c r="G497" s="606"/>
      <c r="H497" s="606"/>
      <c r="I497" s="606"/>
      <c r="J497" s="606"/>
      <c r="K497" s="606"/>
      <c r="L497" s="606"/>
      <c r="M497" s="606"/>
      <c r="N497" s="606"/>
      <c r="O497" s="606"/>
      <c r="P497" s="606"/>
      <c r="Q497" s="606"/>
      <c r="R497" s="606"/>
      <c r="S497" s="606"/>
      <c r="T497" s="606"/>
      <c r="U497" s="606"/>
      <c r="V497" s="606"/>
      <c r="W497" s="606"/>
      <c r="X497" s="606"/>
      <c r="Y497" s="606"/>
      <c r="Z497" s="606"/>
      <c r="AA497" s="607"/>
      <c r="AB497" s="250"/>
      <c r="AC497" s="202"/>
      <c r="AD497" s="202"/>
      <c r="AE497" s="278"/>
      <c r="AF497" s="279"/>
      <c r="AG497" s="279"/>
      <c r="AH497" s="279"/>
      <c r="AI497" s="254"/>
    </row>
    <row r="498" spans="1:35" ht="33.75" x14ac:dyDescent="0.25">
      <c r="A498" s="321">
        <v>51</v>
      </c>
      <c r="B498" s="211" t="s">
        <v>5398</v>
      </c>
      <c r="C498" s="211">
        <v>1986</v>
      </c>
      <c r="D498" s="211"/>
      <c r="E498" s="211">
        <v>164</v>
      </c>
      <c r="F498" s="373" t="s">
        <v>5399</v>
      </c>
      <c r="G498" s="257"/>
      <c r="H498" s="211"/>
      <c r="I498" s="211"/>
      <c r="J498" s="211"/>
      <c r="K498" s="211"/>
      <c r="L498" s="211"/>
      <c r="M498" s="212"/>
      <c r="N498" s="257" t="s">
        <v>1914</v>
      </c>
      <c r="O498" s="211" t="s">
        <v>2895</v>
      </c>
      <c r="P498" s="212">
        <v>630</v>
      </c>
      <c r="Q498" s="216"/>
      <c r="R498" s="211"/>
      <c r="S498" s="211"/>
      <c r="T498" s="211"/>
      <c r="U498" s="211"/>
      <c r="V498" s="211"/>
      <c r="W498" s="212"/>
      <c r="X498" s="216" t="s">
        <v>5400</v>
      </c>
      <c r="Y498" s="211">
        <v>1986</v>
      </c>
      <c r="Z498" s="211">
        <v>60</v>
      </c>
      <c r="AA498" s="258" t="s">
        <v>3132</v>
      </c>
      <c r="AB498" s="226"/>
      <c r="AC498" s="203">
        <v>1</v>
      </c>
      <c r="AD498" s="203">
        <f t="shared" ref="AD498:AD499" si="65">P498</f>
        <v>630</v>
      </c>
      <c r="AE498" s="259">
        <f>E498</f>
        <v>164</v>
      </c>
      <c r="AF498" s="260"/>
      <c r="AG498" s="261">
        <f t="shared" si="60"/>
        <v>60</v>
      </c>
      <c r="AH498" s="261"/>
      <c r="AI498" s="262"/>
    </row>
    <row r="499" spans="1:35" ht="33.75" x14ac:dyDescent="0.25">
      <c r="A499" s="322"/>
      <c r="B499" s="209" t="s">
        <v>5401</v>
      </c>
      <c r="C499" s="209">
        <v>1986</v>
      </c>
      <c r="D499" s="209"/>
      <c r="E499" s="209">
        <v>290</v>
      </c>
      <c r="F499" s="221" t="s">
        <v>4559</v>
      </c>
      <c r="G499" s="265"/>
      <c r="H499" s="209"/>
      <c r="I499" s="209"/>
      <c r="J499" s="209"/>
      <c r="K499" s="209"/>
      <c r="L499" s="209"/>
      <c r="M499" s="221"/>
      <c r="N499" s="265"/>
      <c r="O499" s="209"/>
      <c r="P499" s="221">
        <v>630</v>
      </c>
      <c r="Q499" s="208"/>
      <c r="R499" s="209"/>
      <c r="S499" s="209"/>
      <c r="T499" s="209"/>
      <c r="U499" s="209"/>
      <c r="V499" s="209"/>
      <c r="W499" s="221"/>
      <c r="X499" s="208" t="s">
        <v>5402</v>
      </c>
      <c r="Y499" s="209">
        <v>1986</v>
      </c>
      <c r="Z499" s="209">
        <v>175</v>
      </c>
      <c r="AA499" s="221" t="s">
        <v>5403</v>
      </c>
      <c r="AB499" s="226"/>
      <c r="AC499" s="204"/>
      <c r="AD499" s="204">
        <f t="shared" si="65"/>
        <v>630</v>
      </c>
      <c r="AE499" s="294">
        <f t="shared" ref="AE499" si="66">E499</f>
        <v>290</v>
      </c>
      <c r="AF499" s="295"/>
      <c r="AG499" s="261">
        <f t="shared" si="60"/>
        <v>175</v>
      </c>
      <c r="AH499" s="261"/>
      <c r="AI499" s="23"/>
    </row>
    <row r="500" spans="1:35" ht="33.75" x14ac:dyDescent="0.25">
      <c r="A500" s="322"/>
      <c r="B500" s="209"/>
      <c r="C500" s="209"/>
      <c r="D500" s="209"/>
      <c r="E500" s="209"/>
      <c r="F500" s="221"/>
      <c r="G500" s="265"/>
      <c r="H500" s="209"/>
      <c r="I500" s="209"/>
      <c r="J500" s="209"/>
      <c r="K500" s="209"/>
      <c r="L500" s="209"/>
      <c r="M500" s="221"/>
      <c r="N500" s="265"/>
      <c r="O500" s="209"/>
      <c r="P500" s="221"/>
      <c r="Q500" s="208"/>
      <c r="R500" s="209"/>
      <c r="S500" s="209"/>
      <c r="T500" s="209"/>
      <c r="U500" s="209"/>
      <c r="V500" s="209"/>
      <c r="W500" s="221"/>
      <c r="X500" s="208" t="s">
        <v>5404</v>
      </c>
      <c r="Y500" s="209">
        <v>1986</v>
      </c>
      <c r="Z500" s="209">
        <v>175</v>
      </c>
      <c r="AA500" s="221" t="s">
        <v>5405</v>
      </c>
      <c r="AB500" s="226"/>
      <c r="AC500" s="204"/>
      <c r="AD500" s="204"/>
      <c r="AE500" s="294"/>
      <c r="AF500" s="295"/>
      <c r="AG500" s="261">
        <f t="shared" si="60"/>
        <v>175</v>
      </c>
      <c r="AH500" s="261"/>
      <c r="AI500" s="23"/>
    </row>
    <row r="501" spans="1:35" ht="22.5" x14ac:dyDescent="0.25">
      <c r="A501" s="322"/>
      <c r="B501" s="209"/>
      <c r="C501" s="209"/>
      <c r="D501" s="209"/>
      <c r="E501" s="209"/>
      <c r="F501" s="221"/>
      <c r="G501" s="265"/>
      <c r="H501" s="209"/>
      <c r="I501" s="209"/>
      <c r="J501" s="209"/>
      <c r="K501" s="209"/>
      <c r="L501" s="209"/>
      <c r="M501" s="221"/>
      <c r="N501" s="265"/>
      <c r="O501" s="209"/>
      <c r="P501" s="221"/>
      <c r="Q501" s="208"/>
      <c r="R501" s="209"/>
      <c r="S501" s="209"/>
      <c r="T501" s="209"/>
      <c r="U501" s="209"/>
      <c r="V501" s="209"/>
      <c r="W501" s="221"/>
      <c r="X501" s="208" t="s">
        <v>5406</v>
      </c>
      <c r="Y501" s="209">
        <v>1986</v>
      </c>
      <c r="Z501" s="209">
        <v>120</v>
      </c>
      <c r="AA501" s="221" t="s">
        <v>5407</v>
      </c>
      <c r="AB501" s="226"/>
      <c r="AC501" s="204"/>
      <c r="AD501" s="204"/>
      <c r="AE501" s="294"/>
      <c r="AF501" s="295"/>
      <c r="AG501" s="261">
        <f t="shared" si="60"/>
        <v>120</v>
      </c>
      <c r="AH501" s="261"/>
      <c r="AI501" s="23"/>
    </row>
    <row r="502" spans="1:35" ht="22.5" x14ac:dyDescent="0.25">
      <c r="A502" s="322"/>
      <c r="B502" s="209"/>
      <c r="C502" s="209"/>
      <c r="D502" s="209"/>
      <c r="E502" s="209"/>
      <c r="F502" s="221"/>
      <c r="G502" s="265"/>
      <c r="H502" s="209"/>
      <c r="I502" s="209"/>
      <c r="J502" s="209"/>
      <c r="K502" s="209"/>
      <c r="L502" s="209"/>
      <c r="M502" s="221"/>
      <c r="N502" s="265"/>
      <c r="O502" s="209"/>
      <c r="P502" s="221"/>
      <c r="Q502" s="208"/>
      <c r="R502" s="209"/>
      <c r="S502" s="209"/>
      <c r="T502" s="209"/>
      <c r="U502" s="209"/>
      <c r="V502" s="209"/>
      <c r="W502" s="221"/>
      <c r="X502" s="208" t="s">
        <v>5408</v>
      </c>
      <c r="Y502" s="209">
        <v>1986</v>
      </c>
      <c r="Z502" s="209">
        <v>60</v>
      </c>
      <c r="AA502" s="221" t="s">
        <v>5407</v>
      </c>
      <c r="AB502" s="226"/>
      <c r="AC502" s="204"/>
      <c r="AD502" s="204"/>
      <c r="AE502" s="294"/>
      <c r="AF502" s="295"/>
      <c r="AG502" s="261">
        <f t="shared" si="60"/>
        <v>60</v>
      </c>
      <c r="AH502" s="261"/>
      <c r="AI502" s="23"/>
    </row>
    <row r="503" spans="1:35" ht="33.75" x14ac:dyDescent="0.25">
      <c r="A503" s="322"/>
      <c r="B503" s="209"/>
      <c r="C503" s="209"/>
      <c r="D503" s="209"/>
      <c r="E503" s="209"/>
      <c r="F503" s="221"/>
      <c r="G503" s="265"/>
      <c r="H503" s="209"/>
      <c r="I503" s="209"/>
      <c r="J503" s="209"/>
      <c r="K503" s="209"/>
      <c r="L503" s="209"/>
      <c r="M503" s="221"/>
      <c r="N503" s="265"/>
      <c r="O503" s="209"/>
      <c r="P503" s="221"/>
      <c r="Q503" s="208"/>
      <c r="R503" s="209"/>
      <c r="S503" s="209"/>
      <c r="T503" s="209"/>
      <c r="U503" s="209"/>
      <c r="V503" s="209"/>
      <c r="W503" s="221"/>
      <c r="X503" s="208" t="s">
        <v>5409</v>
      </c>
      <c r="Y503" s="209">
        <v>1986</v>
      </c>
      <c r="Z503" s="209">
        <v>110</v>
      </c>
      <c r="AA503" s="221" t="s">
        <v>486</v>
      </c>
      <c r="AB503" s="226"/>
      <c r="AC503" s="204"/>
      <c r="AD503" s="204"/>
      <c r="AE503" s="294"/>
      <c r="AF503" s="295"/>
      <c r="AG503" s="261">
        <f t="shared" si="60"/>
        <v>110</v>
      </c>
      <c r="AH503" s="261"/>
      <c r="AI503" s="23"/>
    </row>
    <row r="504" spans="1:35" ht="33.75" x14ac:dyDescent="0.25">
      <c r="A504" s="322"/>
      <c r="B504" s="209"/>
      <c r="C504" s="209"/>
      <c r="D504" s="209"/>
      <c r="E504" s="209"/>
      <c r="F504" s="221"/>
      <c r="G504" s="265"/>
      <c r="H504" s="209"/>
      <c r="I504" s="209"/>
      <c r="J504" s="209"/>
      <c r="K504" s="209"/>
      <c r="L504" s="209"/>
      <c r="M504" s="221"/>
      <c r="N504" s="265"/>
      <c r="O504" s="209"/>
      <c r="P504" s="221"/>
      <c r="Q504" s="208"/>
      <c r="R504" s="209"/>
      <c r="S504" s="206"/>
      <c r="T504" s="209"/>
      <c r="U504" s="209"/>
      <c r="V504" s="209"/>
      <c r="W504" s="221"/>
      <c r="X504" s="208" t="s">
        <v>5410</v>
      </c>
      <c r="Y504" s="209">
        <v>1986</v>
      </c>
      <c r="Z504" s="209">
        <v>60</v>
      </c>
      <c r="AA504" s="221" t="s">
        <v>358</v>
      </c>
      <c r="AB504" s="226"/>
      <c r="AC504" s="204"/>
      <c r="AD504" s="204"/>
      <c r="AE504" s="294"/>
      <c r="AF504" s="295"/>
      <c r="AG504" s="261">
        <f t="shared" si="60"/>
        <v>60</v>
      </c>
      <c r="AH504" s="261"/>
      <c r="AI504" s="23"/>
    </row>
    <row r="505" spans="1:35" ht="34.5" thickBot="1" x14ac:dyDescent="0.3">
      <c r="A505" s="323"/>
      <c r="B505" s="206"/>
      <c r="C505" s="206"/>
      <c r="D505" s="206"/>
      <c r="E505" s="206"/>
      <c r="F505" s="274"/>
      <c r="G505" s="275"/>
      <c r="H505" s="206"/>
      <c r="I505" s="206"/>
      <c r="J505" s="206"/>
      <c r="K505" s="206"/>
      <c r="L505" s="206"/>
      <c r="M505" s="274"/>
      <c r="N505" s="275"/>
      <c r="O505" s="206"/>
      <c r="P505" s="274"/>
      <c r="Q505" s="210"/>
      <c r="R505" s="206"/>
      <c r="S505" s="206"/>
      <c r="T505" s="206"/>
      <c r="U505" s="206"/>
      <c r="V505" s="206"/>
      <c r="W505" s="274"/>
      <c r="X505" s="210" t="s">
        <v>5411</v>
      </c>
      <c r="Y505" s="206">
        <v>1986</v>
      </c>
      <c r="Z505" s="206">
        <v>70</v>
      </c>
      <c r="AA505" s="268" t="s">
        <v>4559</v>
      </c>
      <c r="AB505" s="226"/>
      <c r="AC505" s="205"/>
      <c r="AD505" s="205"/>
      <c r="AE505" s="297"/>
      <c r="AF505" s="298"/>
      <c r="AG505" s="261">
        <f t="shared" si="60"/>
        <v>70</v>
      </c>
      <c r="AH505" s="261"/>
      <c r="AI505" s="277"/>
    </row>
    <row r="506" spans="1:35" ht="15.75" thickBot="1" x14ac:dyDescent="0.3">
      <c r="A506" s="605" t="s">
        <v>5412</v>
      </c>
      <c r="B506" s="606"/>
      <c r="C506" s="606"/>
      <c r="D506" s="606"/>
      <c r="E506" s="606"/>
      <c r="F506" s="606"/>
      <c r="G506" s="606"/>
      <c r="H506" s="606"/>
      <c r="I506" s="606"/>
      <c r="J506" s="606"/>
      <c r="K506" s="606"/>
      <c r="L506" s="606"/>
      <c r="M506" s="606"/>
      <c r="N506" s="606"/>
      <c r="O506" s="606"/>
      <c r="P506" s="606"/>
      <c r="Q506" s="606"/>
      <c r="R506" s="606"/>
      <c r="S506" s="606"/>
      <c r="T506" s="606"/>
      <c r="U506" s="606"/>
      <c r="V506" s="606"/>
      <c r="W506" s="606"/>
      <c r="X506" s="606"/>
      <c r="Y506" s="606"/>
      <c r="Z506" s="606"/>
      <c r="AA506" s="607"/>
      <c r="AB506" s="250"/>
      <c r="AC506" s="202"/>
      <c r="AD506" s="202"/>
      <c r="AE506" s="278"/>
      <c r="AF506" s="279"/>
      <c r="AG506" s="279"/>
      <c r="AH506" s="279"/>
      <c r="AI506" s="254"/>
    </row>
    <row r="507" spans="1:35" ht="45" x14ac:dyDescent="0.25">
      <c r="A507" s="321">
        <v>52</v>
      </c>
      <c r="B507" s="211" t="s">
        <v>5413</v>
      </c>
      <c r="C507" s="211">
        <v>1980</v>
      </c>
      <c r="D507" s="211"/>
      <c r="E507" s="211">
        <v>400</v>
      </c>
      <c r="F507" s="212" t="s">
        <v>3180</v>
      </c>
      <c r="G507" s="257"/>
      <c r="H507" s="211"/>
      <c r="I507" s="211"/>
      <c r="J507" s="211"/>
      <c r="K507" s="211"/>
      <c r="L507" s="211"/>
      <c r="M507" s="212"/>
      <c r="N507" s="257" t="s">
        <v>2715</v>
      </c>
      <c r="O507" s="211" t="s">
        <v>2895</v>
      </c>
      <c r="P507" s="212">
        <v>400</v>
      </c>
      <c r="Q507" s="216" t="s">
        <v>5414</v>
      </c>
      <c r="R507" s="211">
        <v>1980</v>
      </c>
      <c r="S507" s="211">
        <v>203</v>
      </c>
      <c r="T507" s="211" t="s">
        <v>5415</v>
      </c>
      <c r="U507" s="211">
        <v>6</v>
      </c>
      <c r="V507" s="211" t="s">
        <v>4795</v>
      </c>
      <c r="W507" s="212">
        <v>6</v>
      </c>
      <c r="X507" s="216" t="s">
        <v>5416</v>
      </c>
      <c r="Y507" s="211">
        <v>1980</v>
      </c>
      <c r="Z507" s="211">
        <v>23</v>
      </c>
      <c r="AA507" s="258" t="s">
        <v>5417</v>
      </c>
      <c r="AB507" s="226"/>
      <c r="AC507" s="203">
        <v>1</v>
      </c>
      <c r="AD507" s="203">
        <f t="shared" ref="AD507:AD508" si="67">P507</f>
        <v>400</v>
      </c>
      <c r="AE507" s="259">
        <f>E507</f>
        <v>400</v>
      </c>
      <c r="AF507" s="260"/>
      <c r="AG507" s="261"/>
      <c r="AH507" s="261">
        <f>S507</f>
        <v>203</v>
      </c>
      <c r="AI507" s="262"/>
    </row>
    <row r="508" spans="1:35" ht="22.5" x14ac:dyDescent="0.25">
      <c r="A508" s="322"/>
      <c r="B508" s="209"/>
      <c r="C508" s="209"/>
      <c r="D508" s="209"/>
      <c r="E508" s="209"/>
      <c r="F508" s="221"/>
      <c r="G508" s="265"/>
      <c r="H508" s="209"/>
      <c r="I508" s="209"/>
      <c r="J508" s="209"/>
      <c r="K508" s="209"/>
      <c r="L508" s="209"/>
      <c r="M508" s="221"/>
      <c r="N508" s="265"/>
      <c r="O508" s="209"/>
      <c r="P508" s="221">
        <v>400</v>
      </c>
      <c r="Q508" s="208" t="s">
        <v>5418</v>
      </c>
      <c r="R508" s="209">
        <v>1980</v>
      </c>
      <c r="S508" s="209">
        <v>107</v>
      </c>
      <c r="T508" s="209" t="s">
        <v>4833</v>
      </c>
      <c r="U508" s="209">
        <v>5</v>
      </c>
      <c r="V508" s="209" t="s">
        <v>4795</v>
      </c>
      <c r="W508" s="221">
        <v>5</v>
      </c>
      <c r="X508" s="208" t="s">
        <v>5419</v>
      </c>
      <c r="Y508" s="209">
        <v>1981</v>
      </c>
      <c r="Z508" s="209">
        <v>80</v>
      </c>
      <c r="AA508" s="221" t="s">
        <v>5420</v>
      </c>
      <c r="AB508" s="226"/>
      <c r="AC508" s="204"/>
      <c r="AD508" s="204">
        <f t="shared" si="67"/>
        <v>400</v>
      </c>
      <c r="AE508" s="294"/>
      <c r="AF508" s="295"/>
      <c r="AG508" s="261">
        <f t="shared" si="60"/>
        <v>80</v>
      </c>
      <c r="AH508" s="261">
        <f>S508</f>
        <v>107</v>
      </c>
      <c r="AI508" s="23"/>
    </row>
    <row r="509" spans="1:35" ht="22.5" x14ac:dyDescent="0.25">
      <c r="A509" s="322"/>
      <c r="B509" s="209"/>
      <c r="C509" s="209"/>
      <c r="D509" s="209"/>
      <c r="E509" s="209"/>
      <c r="F509" s="221"/>
      <c r="G509" s="265"/>
      <c r="H509" s="209"/>
      <c r="I509" s="209"/>
      <c r="J509" s="209"/>
      <c r="K509" s="209"/>
      <c r="L509" s="209"/>
      <c r="M509" s="221"/>
      <c r="N509" s="265"/>
      <c r="O509" s="209"/>
      <c r="P509" s="221"/>
      <c r="Q509" s="208"/>
      <c r="R509" s="209"/>
      <c r="S509" s="209"/>
      <c r="T509" s="209"/>
      <c r="U509" s="209"/>
      <c r="V509" s="209"/>
      <c r="W509" s="221"/>
      <c r="X509" s="208" t="s">
        <v>5421</v>
      </c>
      <c r="Y509" s="209">
        <v>1981</v>
      </c>
      <c r="Z509" s="209">
        <v>60</v>
      </c>
      <c r="AA509" s="221" t="s">
        <v>555</v>
      </c>
      <c r="AB509" s="226"/>
      <c r="AC509" s="204"/>
      <c r="AD509" s="204"/>
      <c r="AE509" s="294"/>
      <c r="AF509" s="295"/>
      <c r="AG509" s="261">
        <f t="shared" si="60"/>
        <v>60</v>
      </c>
      <c r="AH509" s="261"/>
      <c r="AI509" s="23"/>
    </row>
    <row r="510" spans="1:35" ht="22.5" x14ac:dyDescent="0.25">
      <c r="A510" s="322"/>
      <c r="B510" s="209"/>
      <c r="C510" s="209"/>
      <c r="D510" s="209"/>
      <c r="E510" s="209"/>
      <c r="F510" s="221"/>
      <c r="G510" s="265"/>
      <c r="H510" s="209"/>
      <c r="I510" s="209"/>
      <c r="J510" s="209"/>
      <c r="K510" s="209"/>
      <c r="L510" s="209"/>
      <c r="M510" s="221"/>
      <c r="N510" s="265"/>
      <c r="O510" s="209"/>
      <c r="P510" s="221"/>
      <c r="Q510" s="208"/>
      <c r="R510" s="209"/>
      <c r="S510" s="209"/>
      <c r="T510" s="209"/>
      <c r="U510" s="209"/>
      <c r="V510" s="209"/>
      <c r="W510" s="221"/>
      <c r="X510" s="208" t="s">
        <v>5422</v>
      </c>
      <c r="Y510" s="209">
        <v>1981</v>
      </c>
      <c r="Z510" s="209">
        <v>120</v>
      </c>
      <c r="AA510" s="221" t="s">
        <v>5423</v>
      </c>
      <c r="AB510" s="226"/>
      <c r="AC510" s="204"/>
      <c r="AD510" s="204"/>
      <c r="AE510" s="294"/>
      <c r="AF510" s="295"/>
      <c r="AG510" s="261">
        <f t="shared" si="60"/>
        <v>120</v>
      </c>
      <c r="AH510" s="261"/>
      <c r="AI510" s="23"/>
    </row>
    <row r="511" spans="1:35" ht="33.75" x14ac:dyDescent="0.25">
      <c r="A511" s="322"/>
      <c r="B511" s="209"/>
      <c r="C511" s="209"/>
      <c r="D511" s="209"/>
      <c r="E511" s="209"/>
      <c r="F511" s="221"/>
      <c r="G511" s="265"/>
      <c r="H511" s="209"/>
      <c r="I511" s="209"/>
      <c r="J511" s="209"/>
      <c r="K511" s="209"/>
      <c r="L511" s="209"/>
      <c r="M511" s="221"/>
      <c r="N511" s="265"/>
      <c r="O511" s="209"/>
      <c r="P511" s="221"/>
      <c r="Q511" s="208"/>
      <c r="R511" s="209"/>
      <c r="S511" s="209"/>
      <c r="T511" s="209"/>
      <c r="U511" s="209"/>
      <c r="V511" s="209"/>
      <c r="W511" s="221"/>
      <c r="X511" s="208" t="s">
        <v>5424</v>
      </c>
      <c r="Y511" s="209">
        <v>1981</v>
      </c>
      <c r="Z511" s="209">
        <v>70</v>
      </c>
      <c r="AA511" s="221" t="s">
        <v>58</v>
      </c>
      <c r="AB511" s="226"/>
      <c r="AC511" s="204"/>
      <c r="AD511" s="204"/>
      <c r="AE511" s="294"/>
      <c r="AF511" s="295"/>
      <c r="AG511" s="261">
        <f t="shared" si="60"/>
        <v>70</v>
      </c>
      <c r="AH511" s="261"/>
      <c r="AI511" s="23"/>
    </row>
    <row r="512" spans="1:35" ht="22.5" x14ac:dyDescent="0.25">
      <c r="A512" s="322"/>
      <c r="B512" s="209"/>
      <c r="C512" s="209"/>
      <c r="D512" s="209"/>
      <c r="E512" s="209"/>
      <c r="F512" s="221"/>
      <c r="G512" s="265"/>
      <c r="H512" s="209"/>
      <c r="I512" s="209"/>
      <c r="J512" s="209"/>
      <c r="K512" s="209"/>
      <c r="L512" s="209"/>
      <c r="M512" s="221"/>
      <c r="N512" s="265"/>
      <c r="O512" s="209"/>
      <c r="P512" s="221"/>
      <c r="Q512" s="208"/>
      <c r="R512" s="209"/>
      <c r="S512" s="209"/>
      <c r="T512" s="209"/>
      <c r="U512" s="209"/>
      <c r="V512" s="209"/>
      <c r="W512" s="221"/>
      <c r="X512" s="208" t="s">
        <v>5425</v>
      </c>
      <c r="Y512" s="209">
        <v>1981</v>
      </c>
      <c r="Z512" s="209">
        <v>80</v>
      </c>
      <c r="AA512" s="221" t="s">
        <v>4855</v>
      </c>
      <c r="AB512" s="226"/>
      <c r="AC512" s="204"/>
      <c r="AD512" s="204"/>
      <c r="AE512" s="294"/>
      <c r="AF512" s="295"/>
      <c r="AG512" s="261">
        <f t="shared" si="60"/>
        <v>80</v>
      </c>
      <c r="AH512" s="261"/>
      <c r="AI512" s="23"/>
    </row>
    <row r="513" spans="1:35" ht="22.5" x14ac:dyDescent="0.25">
      <c r="A513" s="322"/>
      <c r="B513" s="209"/>
      <c r="C513" s="209"/>
      <c r="D513" s="209"/>
      <c r="E513" s="209"/>
      <c r="F513" s="221"/>
      <c r="G513" s="265"/>
      <c r="H513" s="209"/>
      <c r="I513" s="209"/>
      <c r="J513" s="209"/>
      <c r="K513" s="209"/>
      <c r="L513" s="209"/>
      <c r="M513" s="221"/>
      <c r="N513" s="265"/>
      <c r="O513" s="209"/>
      <c r="P513" s="221"/>
      <c r="Q513" s="208"/>
      <c r="R513" s="209"/>
      <c r="S513" s="209"/>
      <c r="T513" s="209"/>
      <c r="U513" s="209"/>
      <c r="V513" s="209"/>
      <c r="W513" s="221"/>
      <c r="X513" s="208" t="s">
        <v>5426</v>
      </c>
      <c r="Y513" s="209">
        <v>1981</v>
      </c>
      <c r="Z513" s="209">
        <v>140</v>
      </c>
      <c r="AA513" s="221" t="s">
        <v>555</v>
      </c>
      <c r="AB513" s="226"/>
      <c r="AC513" s="204"/>
      <c r="AD513" s="204"/>
      <c r="AE513" s="294"/>
      <c r="AF513" s="295"/>
      <c r="AG513" s="261">
        <f t="shared" si="60"/>
        <v>140</v>
      </c>
      <c r="AH513" s="261"/>
      <c r="AI513" s="23"/>
    </row>
    <row r="514" spans="1:35" ht="33.75" x14ac:dyDescent="0.25">
      <c r="A514" s="322"/>
      <c r="B514" s="209"/>
      <c r="C514" s="209"/>
      <c r="D514" s="209"/>
      <c r="E514" s="209"/>
      <c r="F514" s="221"/>
      <c r="G514" s="265"/>
      <c r="H514" s="209"/>
      <c r="I514" s="209"/>
      <c r="J514" s="209"/>
      <c r="K514" s="209"/>
      <c r="L514" s="209"/>
      <c r="M514" s="221"/>
      <c r="N514" s="265"/>
      <c r="O514" s="209"/>
      <c r="P514" s="221"/>
      <c r="Q514" s="208"/>
      <c r="R514" s="209"/>
      <c r="S514" s="209"/>
      <c r="T514" s="209"/>
      <c r="U514" s="209"/>
      <c r="V514" s="209"/>
      <c r="W514" s="221"/>
      <c r="X514" s="208" t="s">
        <v>5427</v>
      </c>
      <c r="Y514" s="209">
        <v>1981</v>
      </c>
      <c r="Z514" s="209">
        <v>80</v>
      </c>
      <c r="AA514" s="221" t="s">
        <v>5423</v>
      </c>
      <c r="AB514" s="226"/>
      <c r="AC514" s="204"/>
      <c r="AD514" s="204"/>
      <c r="AE514" s="294"/>
      <c r="AF514" s="295"/>
      <c r="AG514" s="261">
        <f t="shared" si="60"/>
        <v>80</v>
      </c>
      <c r="AH514" s="261"/>
      <c r="AI514" s="23"/>
    </row>
    <row r="515" spans="1:35" ht="22.5" x14ac:dyDescent="0.25">
      <c r="A515" s="322"/>
      <c r="B515" s="209"/>
      <c r="C515" s="209"/>
      <c r="D515" s="209"/>
      <c r="E515" s="209"/>
      <c r="F515" s="221"/>
      <c r="G515" s="265"/>
      <c r="H515" s="209"/>
      <c r="I515" s="209"/>
      <c r="J515" s="209"/>
      <c r="K515" s="209"/>
      <c r="L515" s="209"/>
      <c r="M515" s="221"/>
      <c r="N515" s="265"/>
      <c r="O515" s="209"/>
      <c r="P515" s="221"/>
      <c r="Q515" s="208"/>
      <c r="R515" s="209"/>
      <c r="S515" s="209"/>
      <c r="T515" s="209"/>
      <c r="U515" s="209"/>
      <c r="V515" s="209"/>
      <c r="W515" s="221"/>
      <c r="X515" s="208" t="s">
        <v>5428</v>
      </c>
      <c r="Y515" s="209">
        <v>1981</v>
      </c>
      <c r="Z515" s="209">
        <v>50</v>
      </c>
      <c r="AA515" s="221" t="s">
        <v>5429</v>
      </c>
      <c r="AB515" s="226"/>
      <c r="AC515" s="204"/>
      <c r="AD515" s="204"/>
      <c r="AE515" s="294"/>
      <c r="AF515" s="295"/>
      <c r="AG515" s="261">
        <f t="shared" si="60"/>
        <v>50</v>
      </c>
      <c r="AH515" s="261"/>
      <c r="AI515" s="23"/>
    </row>
    <row r="516" spans="1:35" ht="22.5" x14ac:dyDescent="0.25">
      <c r="A516" s="322"/>
      <c r="B516" s="209"/>
      <c r="C516" s="209"/>
      <c r="D516" s="209"/>
      <c r="E516" s="209"/>
      <c r="F516" s="221"/>
      <c r="G516" s="265"/>
      <c r="H516" s="209"/>
      <c r="I516" s="209"/>
      <c r="J516" s="209"/>
      <c r="K516" s="209"/>
      <c r="L516" s="209"/>
      <c r="M516" s="221"/>
      <c r="N516" s="265"/>
      <c r="O516" s="209"/>
      <c r="P516" s="221"/>
      <c r="Q516" s="208"/>
      <c r="R516" s="209"/>
      <c r="S516" s="209"/>
      <c r="T516" s="209"/>
      <c r="U516" s="209"/>
      <c r="V516" s="209"/>
      <c r="W516" s="221"/>
      <c r="X516" s="208" t="s">
        <v>5430</v>
      </c>
      <c r="Y516" s="209">
        <v>1981</v>
      </c>
      <c r="Z516" s="209">
        <v>160</v>
      </c>
      <c r="AA516" s="221" t="s">
        <v>5431</v>
      </c>
      <c r="AB516" s="226"/>
      <c r="AC516" s="204"/>
      <c r="AD516" s="204"/>
      <c r="AE516" s="294"/>
      <c r="AF516" s="295"/>
      <c r="AG516" s="261">
        <f t="shared" si="60"/>
        <v>160</v>
      </c>
      <c r="AH516" s="261"/>
      <c r="AI516" s="23"/>
    </row>
    <row r="517" spans="1:35" ht="33.75" x14ac:dyDescent="0.25">
      <c r="A517" s="322"/>
      <c r="B517" s="209"/>
      <c r="C517" s="209"/>
      <c r="D517" s="209"/>
      <c r="E517" s="209"/>
      <c r="F517" s="221"/>
      <c r="G517" s="265"/>
      <c r="H517" s="209"/>
      <c r="I517" s="209"/>
      <c r="J517" s="209"/>
      <c r="K517" s="209"/>
      <c r="L517" s="209"/>
      <c r="M517" s="221"/>
      <c r="N517" s="265"/>
      <c r="O517" s="209"/>
      <c r="P517" s="221"/>
      <c r="Q517" s="208"/>
      <c r="R517" s="209"/>
      <c r="S517" s="209"/>
      <c r="T517" s="209"/>
      <c r="U517" s="209"/>
      <c r="V517" s="209"/>
      <c r="W517" s="221"/>
      <c r="X517" s="208" t="s">
        <v>5432</v>
      </c>
      <c r="Y517" s="209">
        <v>1981</v>
      </c>
      <c r="Z517" s="209">
        <v>60</v>
      </c>
      <c r="AA517" s="221" t="s">
        <v>5423</v>
      </c>
      <c r="AB517" s="226"/>
      <c r="AC517" s="204"/>
      <c r="AD517" s="204"/>
      <c r="AE517" s="294"/>
      <c r="AF517" s="295"/>
      <c r="AG517" s="261">
        <f t="shared" si="60"/>
        <v>60</v>
      </c>
      <c r="AH517" s="261"/>
      <c r="AI517" s="23"/>
    </row>
    <row r="518" spans="1:35" ht="22.5" x14ac:dyDescent="0.25">
      <c r="A518" s="322"/>
      <c r="B518" s="209"/>
      <c r="C518" s="209"/>
      <c r="D518" s="209"/>
      <c r="E518" s="209"/>
      <c r="F518" s="221"/>
      <c r="G518" s="265"/>
      <c r="H518" s="209"/>
      <c r="I518" s="209"/>
      <c r="J518" s="209"/>
      <c r="K518" s="209"/>
      <c r="L518" s="209"/>
      <c r="M518" s="221"/>
      <c r="N518" s="265"/>
      <c r="O518" s="209"/>
      <c r="P518" s="221"/>
      <c r="Q518" s="208"/>
      <c r="R518" s="209"/>
      <c r="S518" s="209"/>
      <c r="T518" s="209"/>
      <c r="U518" s="209"/>
      <c r="V518" s="209"/>
      <c r="W518" s="221"/>
      <c r="X518" s="208" t="s">
        <v>5433</v>
      </c>
      <c r="Y518" s="209">
        <v>2011</v>
      </c>
      <c r="Z518" s="209">
        <v>140</v>
      </c>
      <c r="AA518" s="221" t="s">
        <v>633</v>
      </c>
      <c r="AB518" s="226"/>
      <c r="AC518" s="204"/>
      <c r="AD518" s="204"/>
      <c r="AE518" s="294"/>
      <c r="AF518" s="295"/>
      <c r="AG518" s="261">
        <f t="shared" si="60"/>
        <v>140</v>
      </c>
      <c r="AH518" s="261"/>
      <c r="AI518" s="23"/>
    </row>
    <row r="519" spans="1:35" ht="33.75" x14ac:dyDescent="0.25">
      <c r="A519" s="322"/>
      <c r="B519" s="209"/>
      <c r="C519" s="209"/>
      <c r="D519" s="209"/>
      <c r="E519" s="209"/>
      <c r="F519" s="221"/>
      <c r="G519" s="265"/>
      <c r="H519" s="209"/>
      <c r="I519" s="209"/>
      <c r="J519" s="209"/>
      <c r="K519" s="209"/>
      <c r="L519" s="209"/>
      <c r="M519" s="221"/>
      <c r="N519" s="265"/>
      <c r="O519" s="209"/>
      <c r="P519" s="221"/>
      <c r="Q519" s="208"/>
      <c r="R519" s="209"/>
      <c r="S519" s="157"/>
      <c r="T519" s="209"/>
      <c r="U519" s="209"/>
      <c r="V519" s="209"/>
      <c r="W519" s="221"/>
      <c r="X519" s="208" t="s">
        <v>5434</v>
      </c>
      <c r="Y519" s="209">
        <v>2011</v>
      </c>
      <c r="Z519" s="209">
        <v>70</v>
      </c>
      <c r="AA519" s="221" t="s">
        <v>4914</v>
      </c>
      <c r="AB519" s="226"/>
      <c r="AC519" s="204"/>
      <c r="AD519" s="204"/>
      <c r="AE519" s="294"/>
      <c r="AF519" s="295"/>
      <c r="AG519" s="261">
        <f t="shared" si="60"/>
        <v>70</v>
      </c>
      <c r="AH519" s="261"/>
      <c r="AI519" s="23"/>
    </row>
    <row r="520" spans="1:35" ht="34.5" thickBot="1" x14ac:dyDescent="0.3">
      <c r="A520" s="323"/>
      <c r="B520" s="206"/>
      <c r="C520" s="206"/>
      <c r="D520" s="206"/>
      <c r="E520" s="206"/>
      <c r="F520" s="274"/>
      <c r="G520" s="275"/>
      <c r="H520" s="206"/>
      <c r="I520" s="206"/>
      <c r="J520" s="206"/>
      <c r="K520" s="206"/>
      <c r="L520" s="206"/>
      <c r="M520" s="274"/>
      <c r="N520" s="275"/>
      <c r="O520" s="206"/>
      <c r="P520" s="274"/>
      <c r="Q520" s="210" t="s">
        <v>4497</v>
      </c>
      <c r="R520" s="206"/>
      <c r="S520" s="206">
        <v>85</v>
      </c>
      <c r="T520" s="206" t="s">
        <v>4810</v>
      </c>
      <c r="U520" s="206"/>
      <c r="V520" s="206"/>
      <c r="W520" s="274"/>
      <c r="X520" s="210" t="s">
        <v>5435</v>
      </c>
      <c r="Y520" s="206">
        <v>1981</v>
      </c>
      <c r="Z520" s="206">
        <v>60</v>
      </c>
      <c r="AA520" s="268" t="s">
        <v>5429</v>
      </c>
      <c r="AB520" s="226"/>
      <c r="AC520" s="205"/>
      <c r="AD520" s="205"/>
      <c r="AE520" s="297"/>
      <c r="AF520" s="298"/>
      <c r="AG520" s="261">
        <f t="shared" si="60"/>
        <v>60</v>
      </c>
      <c r="AH520" s="261"/>
      <c r="AI520" s="277">
        <v>85</v>
      </c>
    </row>
    <row r="521" spans="1:35" ht="15.75" thickBot="1" x14ac:dyDescent="0.3">
      <c r="A521" s="605" t="s">
        <v>5436</v>
      </c>
      <c r="B521" s="606"/>
      <c r="C521" s="606"/>
      <c r="D521" s="606"/>
      <c r="E521" s="606"/>
      <c r="F521" s="606"/>
      <c r="G521" s="606"/>
      <c r="H521" s="606"/>
      <c r="I521" s="606"/>
      <c r="J521" s="606"/>
      <c r="K521" s="606"/>
      <c r="L521" s="606"/>
      <c r="M521" s="606"/>
      <c r="N521" s="606"/>
      <c r="O521" s="606"/>
      <c r="P521" s="606"/>
      <c r="Q521" s="606"/>
      <c r="R521" s="606"/>
      <c r="S521" s="606"/>
      <c r="T521" s="606"/>
      <c r="U521" s="606"/>
      <c r="V521" s="606"/>
      <c r="W521" s="606"/>
      <c r="X521" s="606"/>
      <c r="Y521" s="606"/>
      <c r="Z521" s="606"/>
      <c r="AA521" s="607"/>
      <c r="AB521" s="250"/>
      <c r="AC521" s="202"/>
      <c r="AD521" s="202"/>
      <c r="AE521" s="278"/>
      <c r="AF521" s="279"/>
      <c r="AG521" s="279"/>
      <c r="AH521" s="279"/>
      <c r="AI521" s="254"/>
    </row>
    <row r="522" spans="1:35" ht="33.75" x14ac:dyDescent="0.25">
      <c r="A522" s="321">
        <v>53</v>
      </c>
      <c r="B522" s="211" t="s">
        <v>5437</v>
      </c>
      <c r="C522" s="211">
        <v>1983</v>
      </c>
      <c r="D522" s="211"/>
      <c r="E522" s="211">
        <v>135</v>
      </c>
      <c r="F522" s="212" t="s">
        <v>3604</v>
      </c>
      <c r="G522" s="257"/>
      <c r="H522" s="211"/>
      <c r="I522" s="211"/>
      <c r="J522" s="211"/>
      <c r="K522" s="211"/>
      <c r="L522" s="211"/>
      <c r="M522" s="212"/>
      <c r="N522" s="257" t="s">
        <v>2107</v>
      </c>
      <c r="O522" s="211" t="s">
        <v>2895</v>
      </c>
      <c r="P522" s="212">
        <v>630</v>
      </c>
      <c r="Q522" s="216"/>
      <c r="R522" s="211"/>
      <c r="S522" s="209"/>
      <c r="T522" s="211"/>
      <c r="U522" s="211"/>
      <c r="V522" s="211"/>
      <c r="W522" s="212"/>
      <c r="X522" s="216" t="s">
        <v>5438</v>
      </c>
      <c r="Y522" s="211">
        <v>1970</v>
      </c>
      <c r="Z522" s="211">
        <v>145</v>
      </c>
      <c r="AA522" s="258" t="s">
        <v>5439</v>
      </c>
      <c r="AB522" s="226"/>
      <c r="AC522" s="203">
        <v>1</v>
      </c>
      <c r="AD522" s="203">
        <f>P522</f>
        <v>630</v>
      </c>
      <c r="AE522" s="259">
        <f>E522</f>
        <v>135</v>
      </c>
      <c r="AF522" s="260"/>
      <c r="AG522" s="261">
        <f t="shared" si="60"/>
        <v>145</v>
      </c>
      <c r="AH522" s="261"/>
      <c r="AI522" s="262"/>
    </row>
    <row r="523" spans="1:35" ht="33.75" x14ac:dyDescent="0.25">
      <c r="A523" s="322"/>
      <c r="B523" s="209"/>
      <c r="C523" s="209"/>
      <c r="D523" s="209"/>
      <c r="E523" s="209"/>
      <c r="F523" s="221"/>
      <c r="G523" s="265"/>
      <c r="H523" s="209"/>
      <c r="I523" s="209"/>
      <c r="J523" s="209"/>
      <c r="K523" s="209"/>
      <c r="L523" s="209"/>
      <c r="M523" s="221"/>
      <c r="N523" s="265"/>
      <c r="O523" s="209"/>
      <c r="P523" s="221"/>
      <c r="Q523" s="208"/>
      <c r="R523" s="209"/>
      <c r="S523" s="209"/>
      <c r="T523" s="209"/>
      <c r="U523" s="209"/>
      <c r="V523" s="209"/>
      <c r="W523" s="221"/>
      <c r="X523" s="208" t="s">
        <v>5440</v>
      </c>
      <c r="Y523" s="209">
        <v>1986</v>
      </c>
      <c r="Z523" s="209">
        <v>80</v>
      </c>
      <c r="AA523" s="221" t="s">
        <v>5441</v>
      </c>
      <c r="AB523" s="226"/>
      <c r="AC523" s="204"/>
      <c r="AD523" s="204"/>
      <c r="AE523" s="294"/>
      <c r="AF523" s="295"/>
      <c r="AG523" s="261">
        <f t="shared" si="60"/>
        <v>80</v>
      </c>
      <c r="AH523" s="261"/>
      <c r="AI523" s="23"/>
    </row>
    <row r="524" spans="1:35" ht="22.5" x14ac:dyDescent="0.25">
      <c r="A524" s="322"/>
      <c r="B524" s="209"/>
      <c r="C524" s="209"/>
      <c r="D524" s="209"/>
      <c r="E524" s="209"/>
      <c r="F524" s="221"/>
      <c r="G524" s="265"/>
      <c r="H524" s="209"/>
      <c r="I524" s="209"/>
      <c r="J524" s="209"/>
      <c r="K524" s="209"/>
      <c r="L524" s="209"/>
      <c r="M524" s="221"/>
      <c r="N524" s="265"/>
      <c r="O524" s="209"/>
      <c r="P524" s="221"/>
      <c r="Q524" s="208"/>
      <c r="R524" s="209"/>
      <c r="S524" s="209"/>
      <c r="T524" s="209"/>
      <c r="U524" s="209"/>
      <c r="V524" s="209"/>
      <c r="W524" s="221"/>
      <c r="X524" s="208" t="s">
        <v>5442</v>
      </c>
      <c r="Y524" s="209">
        <v>1986</v>
      </c>
      <c r="Z524" s="209">
        <v>100</v>
      </c>
      <c r="AA524" s="221" t="s">
        <v>5443</v>
      </c>
      <c r="AB524" s="226"/>
      <c r="AC524" s="204"/>
      <c r="AD524" s="204"/>
      <c r="AE524" s="294"/>
      <c r="AF524" s="295"/>
      <c r="AG524" s="261">
        <f t="shared" si="60"/>
        <v>100</v>
      </c>
      <c r="AH524" s="261"/>
      <c r="AI524" s="23"/>
    </row>
    <row r="525" spans="1:35" ht="33.75" x14ac:dyDescent="0.25">
      <c r="A525" s="322"/>
      <c r="B525" s="209"/>
      <c r="C525" s="209"/>
      <c r="D525" s="209"/>
      <c r="E525" s="209"/>
      <c r="F525" s="221"/>
      <c r="G525" s="265"/>
      <c r="H525" s="209"/>
      <c r="I525" s="209"/>
      <c r="J525" s="209"/>
      <c r="K525" s="209"/>
      <c r="L525" s="209"/>
      <c r="M525" s="221"/>
      <c r="N525" s="265"/>
      <c r="O525" s="209"/>
      <c r="P525" s="221"/>
      <c r="Q525" s="208"/>
      <c r="R525" s="209"/>
      <c r="S525" s="209"/>
      <c r="T525" s="209"/>
      <c r="U525" s="209"/>
      <c r="V525" s="209"/>
      <c r="W525" s="221"/>
      <c r="X525" s="208" t="s">
        <v>5444</v>
      </c>
      <c r="Y525" s="209">
        <v>1986</v>
      </c>
      <c r="Z525" s="209">
        <v>130</v>
      </c>
      <c r="AA525" s="221" t="s">
        <v>5445</v>
      </c>
      <c r="AB525" s="226"/>
      <c r="AC525" s="204"/>
      <c r="AD525" s="204"/>
      <c r="AE525" s="294"/>
      <c r="AF525" s="295"/>
      <c r="AG525" s="261">
        <f t="shared" si="60"/>
        <v>130</v>
      </c>
      <c r="AH525" s="261"/>
      <c r="AI525" s="23"/>
    </row>
    <row r="526" spans="1:35" ht="33.75" x14ac:dyDescent="0.25">
      <c r="A526" s="322"/>
      <c r="B526" s="209"/>
      <c r="C526" s="209"/>
      <c r="D526" s="209"/>
      <c r="E526" s="209"/>
      <c r="F526" s="221"/>
      <c r="G526" s="265"/>
      <c r="H526" s="209"/>
      <c r="I526" s="209"/>
      <c r="J526" s="209"/>
      <c r="K526" s="209"/>
      <c r="L526" s="209"/>
      <c r="M526" s="221"/>
      <c r="N526" s="265"/>
      <c r="O526" s="209"/>
      <c r="P526" s="221"/>
      <c r="Q526" s="208"/>
      <c r="R526" s="209"/>
      <c r="S526" s="209"/>
      <c r="T526" s="209"/>
      <c r="U526" s="209"/>
      <c r="V526" s="209"/>
      <c r="W526" s="221"/>
      <c r="X526" s="208" t="s">
        <v>5446</v>
      </c>
      <c r="Y526" s="209">
        <v>1986</v>
      </c>
      <c r="Z526" s="209" t="s">
        <v>5447</v>
      </c>
      <c r="AA526" s="374" t="s">
        <v>5448</v>
      </c>
      <c r="AB526" s="375"/>
      <c r="AC526" s="204"/>
      <c r="AD526" s="204"/>
      <c r="AE526" s="294"/>
      <c r="AF526" s="295"/>
      <c r="AG526" s="261">
        <v>110</v>
      </c>
      <c r="AH526" s="261"/>
      <c r="AI526" s="23"/>
    </row>
    <row r="527" spans="1:35" ht="33.75" x14ac:dyDescent="0.25">
      <c r="A527" s="322"/>
      <c r="B527" s="209"/>
      <c r="C527" s="209"/>
      <c r="D527" s="209"/>
      <c r="E527" s="209"/>
      <c r="F527" s="221"/>
      <c r="G527" s="265"/>
      <c r="H527" s="209"/>
      <c r="I527" s="209"/>
      <c r="J527" s="209"/>
      <c r="K527" s="209"/>
      <c r="L527" s="209"/>
      <c r="M527" s="221"/>
      <c r="N527" s="265"/>
      <c r="O527" s="209"/>
      <c r="P527" s="221"/>
      <c r="Q527" s="208"/>
      <c r="R527" s="209"/>
      <c r="S527" s="209"/>
      <c r="T527" s="209"/>
      <c r="U527" s="209"/>
      <c r="V527" s="209"/>
      <c r="W527" s="221"/>
      <c r="X527" s="208" t="s">
        <v>5449</v>
      </c>
      <c r="Y527" s="209">
        <v>2014</v>
      </c>
      <c r="Z527" s="209">
        <v>60</v>
      </c>
      <c r="AA527" s="374" t="s">
        <v>633</v>
      </c>
      <c r="AB527" s="375"/>
      <c r="AC527" s="204"/>
      <c r="AD527" s="204"/>
      <c r="AE527" s="294"/>
      <c r="AF527" s="295"/>
      <c r="AG527" s="261">
        <f t="shared" si="60"/>
        <v>60</v>
      </c>
      <c r="AH527" s="261"/>
      <c r="AI527" s="23"/>
    </row>
    <row r="528" spans="1:35" ht="33.75" x14ac:dyDescent="0.25">
      <c r="A528" s="322"/>
      <c r="B528" s="209"/>
      <c r="C528" s="209"/>
      <c r="D528" s="209"/>
      <c r="E528" s="209"/>
      <c r="F528" s="221"/>
      <c r="G528" s="265"/>
      <c r="H528" s="209"/>
      <c r="I528" s="209"/>
      <c r="J528" s="209"/>
      <c r="K528" s="209"/>
      <c r="L528" s="209"/>
      <c r="M528" s="221"/>
      <c r="N528" s="265"/>
      <c r="O528" s="209"/>
      <c r="P528" s="221"/>
      <c r="Q528" s="208"/>
      <c r="R528" s="209"/>
      <c r="S528" s="209"/>
      <c r="T528" s="209"/>
      <c r="U528" s="209"/>
      <c r="V528" s="209"/>
      <c r="W528" s="221"/>
      <c r="X528" s="208" t="s">
        <v>5450</v>
      </c>
      <c r="Y528" s="209">
        <v>1986</v>
      </c>
      <c r="Z528" s="209">
        <v>55</v>
      </c>
      <c r="AA528" s="221" t="s">
        <v>5451</v>
      </c>
      <c r="AB528" s="226"/>
      <c r="AC528" s="204"/>
      <c r="AD528" s="204"/>
      <c r="AE528" s="294"/>
      <c r="AF528" s="295"/>
      <c r="AG528" s="261">
        <f t="shared" si="60"/>
        <v>55</v>
      </c>
      <c r="AH528" s="261"/>
      <c r="AI528" s="23"/>
    </row>
    <row r="529" spans="1:35" ht="33.75" x14ac:dyDescent="0.25">
      <c r="A529" s="322"/>
      <c r="B529" s="209"/>
      <c r="C529" s="209"/>
      <c r="D529" s="209"/>
      <c r="E529" s="209"/>
      <c r="F529" s="221"/>
      <c r="G529" s="265"/>
      <c r="H529" s="209"/>
      <c r="I529" s="209"/>
      <c r="J529" s="209"/>
      <c r="K529" s="209"/>
      <c r="L529" s="209"/>
      <c r="M529" s="221"/>
      <c r="N529" s="265"/>
      <c r="O529" s="209"/>
      <c r="P529" s="221"/>
      <c r="Q529" s="208"/>
      <c r="R529" s="209"/>
      <c r="S529" s="209"/>
      <c r="T529" s="209"/>
      <c r="U529" s="209"/>
      <c r="V529" s="209"/>
      <c r="W529" s="221"/>
      <c r="X529" s="208" t="s">
        <v>5452</v>
      </c>
      <c r="Y529" s="209">
        <v>1986</v>
      </c>
      <c r="Z529" s="209">
        <v>120</v>
      </c>
      <c r="AA529" s="221" t="s">
        <v>5453</v>
      </c>
      <c r="AB529" s="226"/>
      <c r="AC529" s="204"/>
      <c r="AD529" s="204"/>
      <c r="AE529" s="294"/>
      <c r="AF529" s="295"/>
      <c r="AG529" s="261">
        <f t="shared" si="60"/>
        <v>120</v>
      </c>
      <c r="AH529" s="269"/>
      <c r="AI529" s="23"/>
    </row>
    <row r="530" spans="1:35" ht="33.75" x14ac:dyDescent="0.25">
      <c r="A530" s="322"/>
      <c r="B530" s="209"/>
      <c r="C530" s="209"/>
      <c r="D530" s="209"/>
      <c r="E530" s="209"/>
      <c r="F530" s="221"/>
      <c r="G530" s="265"/>
      <c r="H530" s="209"/>
      <c r="I530" s="209"/>
      <c r="J530" s="209"/>
      <c r="K530" s="209"/>
      <c r="L530" s="209"/>
      <c r="M530" s="221"/>
      <c r="N530" s="265"/>
      <c r="O530" s="209"/>
      <c r="P530" s="221"/>
      <c r="Q530" s="208"/>
      <c r="R530" s="209"/>
      <c r="S530" s="209"/>
      <c r="T530" s="209"/>
      <c r="U530" s="209"/>
      <c r="V530" s="209"/>
      <c r="W530" s="221"/>
      <c r="X530" s="208" t="s">
        <v>5454</v>
      </c>
      <c r="Y530" s="209">
        <v>2014</v>
      </c>
      <c r="Z530" s="209">
        <v>150</v>
      </c>
      <c r="AA530" s="221" t="s">
        <v>633</v>
      </c>
      <c r="AB530" s="226"/>
      <c r="AC530" s="204"/>
      <c r="AD530" s="204"/>
      <c r="AE530" s="294"/>
      <c r="AF530" s="295"/>
      <c r="AG530" s="261">
        <f t="shared" si="60"/>
        <v>150</v>
      </c>
      <c r="AH530" s="261"/>
      <c r="AI530" s="23"/>
    </row>
    <row r="531" spans="1:35" ht="33.75" x14ac:dyDescent="0.25">
      <c r="A531" s="322"/>
      <c r="B531" s="209"/>
      <c r="C531" s="209"/>
      <c r="D531" s="209"/>
      <c r="E531" s="209"/>
      <c r="F531" s="221"/>
      <c r="G531" s="265"/>
      <c r="H531" s="209"/>
      <c r="I531" s="209"/>
      <c r="J531" s="209"/>
      <c r="K531" s="209"/>
      <c r="L531" s="209"/>
      <c r="M531" s="221"/>
      <c r="N531" s="265"/>
      <c r="O531" s="209"/>
      <c r="P531" s="221"/>
      <c r="Q531" s="208"/>
      <c r="R531" s="209"/>
      <c r="S531" s="209"/>
      <c r="T531" s="209"/>
      <c r="U531" s="209"/>
      <c r="V531" s="209"/>
      <c r="W531" s="221"/>
      <c r="X531" s="208" t="s">
        <v>5455</v>
      </c>
      <c r="Y531" s="209">
        <v>2015</v>
      </c>
      <c r="Z531" s="209">
        <v>88</v>
      </c>
      <c r="AA531" s="221" t="s">
        <v>633</v>
      </c>
      <c r="AB531" s="226"/>
      <c r="AC531" s="204"/>
      <c r="AD531" s="204"/>
      <c r="AE531" s="294"/>
      <c r="AF531" s="295"/>
      <c r="AG531" s="261">
        <f t="shared" si="60"/>
        <v>88</v>
      </c>
      <c r="AH531" s="261"/>
      <c r="AI531" s="23"/>
    </row>
    <row r="532" spans="1:35" ht="67.5" x14ac:dyDescent="0.25">
      <c r="A532" s="322"/>
      <c r="B532" s="209"/>
      <c r="C532" s="209"/>
      <c r="D532" s="209"/>
      <c r="E532" s="209"/>
      <c r="F532" s="221"/>
      <c r="G532" s="265"/>
      <c r="H532" s="209"/>
      <c r="I532" s="209"/>
      <c r="J532" s="209"/>
      <c r="K532" s="209"/>
      <c r="L532" s="209"/>
      <c r="M532" s="221"/>
      <c r="N532" s="265"/>
      <c r="O532" s="209"/>
      <c r="P532" s="221"/>
      <c r="Q532" s="208"/>
      <c r="R532" s="209"/>
      <c r="S532" s="209"/>
      <c r="T532" s="209"/>
      <c r="U532" s="209"/>
      <c r="V532" s="209"/>
      <c r="W532" s="221"/>
      <c r="X532" s="208" t="s">
        <v>5456</v>
      </c>
      <c r="Y532" s="209">
        <v>2014</v>
      </c>
      <c r="Z532" s="209">
        <v>100</v>
      </c>
      <c r="AA532" s="221" t="s">
        <v>633</v>
      </c>
      <c r="AB532" s="226"/>
      <c r="AC532" s="204"/>
      <c r="AD532" s="204"/>
      <c r="AE532" s="294"/>
      <c r="AF532" s="295"/>
      <c r="AG532" s="261">
        <f t="shared" si="60"/>
        <v>100</v>
      </c>
      <c r="AH532" s="261"/>
      <c r="AI532" s="23"/>
    </row>
    <row r="533" spans="1:35" ht="56.25" x14ac:dyDescent="0.25">
      <c r="A533" s="322"/>
      <c r="B533" s="209"/>
      <c r="C533" s="209"/>
      <c r="D533" s="209"/>
      <c r="E533" s="209"/>
      <c r="F533" s="221"/>
      <c r="G533" s="265"/>
      <c r="H533" s="209"/>
      <c r="I533" s="209"/>
      <c r="J533" s="209"/>
      <c r="K533" s="209"/>
      <c r="L533" s="209"/>
      <c r="M533" s="221"/>
      <c r="N533" s="265"/>
      <c r="O533" s="209"/>
      <c r="P533" s="221"/>
      <c r="Q533" s="208"/>
      <c r="R533" s="209"/>
      <c r="S533" s="209"/>
      <c r="T533" s="209"/>
      <c r="U533" s="209"/>
      <c r="V533" s="209"/>
      <c r="W533" s="221"/>
      <c r="X533" s="208" t="s">
        <v>5457</v>
      </c>
      <c r="Y533" s="209">
        <v>1970</v>
      </c>
      <c r="Z533" s="209">
        <v>5</v>
      </c>
      <c r="AA533" s="221" t="s">
        <v>5458</v>
      </c>
      <c r="AB533" s="226"/>
      <c r="AC533" s="204"/>
      <c r="AD533" s="204"/>
      <c r="AE533" s="294"/>
      <c r="AF533" s="295"/>
      <c r="AG533" s="261">
        <f t="shared" si="60"/>
        <v>5</v>
      </c>
      <c r="AH533" s="261"/>
      <c r="AI533" s="23"/>
    </row>
    <row r="534" spans="1:35" ht="45" x14ac:dyDescent="0.25">
      <c r="A534" s="322"/>
      <c r="B534" s="209"/>
      <c r="C534" s="209"/>
      <c r="D534" s="209"/>
      <c r="E534" s="209"/>
      <c r="F534" s="221"/>
      <c r="G534" s="265"/>
      <c r="H534" s="209"/>
      <c r="I534" s="209"/>
      <c r="J534" s="209"/>
      <c r="K534" s="209"/>
      <c r="L534" s="209"/>
      <c r="M534" s="221"/>
      <c r="N534" s="265"/>
      <c r="O534" s="209"/>
      <c r="P534" s="221"/>
      <c r="Q534" s="208"/>
      <c r="R534" s="209"/>
      <c r="S534" s="209"/>
      <c r="T534" s="209"/>
      <c r="U534" s="209"/>
      <c r="V534" s="209"/>
      <c r="W534" s="221"/>
      <c r="X534" s="208" t="s">
        <v>5459</v>
      </c>
      <c r="Y534" s="209">
        <v>1986</v>
      </c>
      <c r="Z534" s="209">
        <v>70</v>
      </c>
      <c r="AA534" s="221" t="s">
        <v>3646</v>
      </c>
      <c r="AB534" s="226"/>
      <c r="AC534" s="204"/>
      <c r="AD534" s="204"/>
      <c r="AE534" s="294"/>
      <c r="AF534" s="295"/>
      <c r="AG534" s="261">
        <f t="shared" si="60"/>
        <v>70</v>
      </c>
      <c r="AH534" s="261"/>
      <c r="AI534" s="23"/>
    </row>
    <row r="535" spans="1:35" ht="33.75" x14ac:dyDescent="0.25">
      <c r="A535" s="322"/>
      <c r="B535" s="209"/>
      <c r="C535" s="209"/>
      <c r="D535" s="209"/>
      <c r="E535" s="209"/>
      <c r="F535" s="221"/>
      <c r="G535" s="265"/>
      <c r="H535" s="209"/>
      <c r="I535" s="209"/>
      <c r="J535" s="209"/>
      <c r="K535" s="209"/>
      <c r="L535" s="209"/>
      <c r="M535" s="221"/>
      <c r="N535" s="265"/>
      <c r="O535" s="209"/>
      <c r="P535" s="221"/>
      <c r="Q535" s="208"/>
      <c r="R535" s="209"/>
      <c r="S535" s="209"/>
      <c r="T535" s="209"/>
      <c r="U535" s="209"/>
      <c r="V535" s="209"/>
      <c r="W535" s="221"/>
      <c r="X535" s="208" t="s">
        <v>5460</v>
      </c>
      <c r="Y535" s="209">
        <v>2005</v>
      </c>
      <c r="Z535" s="209">
        <v>92</v>
      </c>
      <c r="AA535" s="221" t="s">
        <v>633</v>
      </c>
      <c r="AB535" s="226"/>
      <c r="AC535" s="204"/>
      <c r="AD535" s="204"/>
      <c r="AE535" s="294"/>
      <c r="AF535" s="295"/>
      <c r="AG535" s="261">
        <f t="shared" si="60"/>
        <v>92</v>
      </c>
      <c r="AH535" s="261"/>
      <c r="AI535" s="23"/>
    </row>
    <row r="536" spans="1:35" ht="33.75" x14ac:dyDescent="0.25">
      <c r="A536" s="322"/>
      <c r="B536" s="209"/>
      <c r="C536" s="209"/>
      <c r="D536" s="209"/>
      <c r="E536" s="209"/>
      <c r="F536" s="221"/>
      <c r="G536" s="265"/>
      <c r="H536" s="209"/>
      <c r="I536" s="209"/>
      <c r="J536" s="209"/>
      <c r="K536" s="209"/>
      <c r="L536" s="209"/>
      <c r="M536" s="221"/>
      <c r="N536" s="265"/>
      <c r="O536" s="209"/>
      <c r="P536" s="221"/>
      <c r="Q536" s="208"/>
      <c r="R536" s="209"/>
      <c r="S536" s="209"/>
      <c r="T536" s="209"/>
      <c r="U536" s="209"/>
      <c r="V536" s="209"/>
      <c r="W536" s="221"/>
      <c r="X536" s="208" t="s">
        <v>5461</v>
      </c>
      <c r="Y536" s="209">
        <v>2008</v>
      </c>
      <c r="Z536" s="209">
        <v>70</v>
      </c>
      <c r="AA536" s="221" t="s">
        <v>493</v>
      </c>
      <c r="AB536" s="226"/>
      <c r="AC536" s="204"/>
      <c r="AD536" s="204"/>
      <c r="AE536" s="294"/>
      <c r="AF536" s="295"/>
      <c r="AG536" s="261">
        <f t="shared" si="60"/>
        <v>70</v>
      </c>
      <c r="AH536" s="261"/>
      <c r="AI536" s="23"/>
    </row>
    <row r="537" spans="1:35" ht="33.75" x14ac:dyDescent="0.25">
      <c r="A537" s="322"/>
      <c r="B537" s="209"/>
      <c r="C537" s="209"/>
      <c r="D537" s="209"/>
      <c r="E537" s="209"/>
      <c r="F537" s="221"/>
      <c r="G537" s="265"/>
      <c r="H537" s="209"/>
      <c r="I537" s="209"/>
      <c r="J537" s="209"/>
      <c r="K537" s="209"/>
      <c r="L537" s="209"/>
      <c r="M537" s="221"/>
      <c r="N537" s="265"/>
      <c r="O537" s="209"/>
      <c r="P537" s="221"/>
      <c r="Q537" s="208"/>
      <c r="R537" s="209"/>
      <c r="S537" s="206"/>
      <c r="T537" s="209"/>
      <c r="U537" s="209"/>
      <c r="V537" s="209"/>
      <c r="W537" s="221"/>
      <c r="X537" s="208" t="s">
        <v>5462</v>
      </c>
      <c r="Y537" s="209">
        <v>2014</v>
      </c>
      <c r="Z537" s="209">
        <v>105</v>
      </c>
      <c r="AA537" s="221" t="s">
        <v>633</v>
      </c>
      <c r="AB537" s="226"/>
      <c r="AC537" s="204"/>
      <c r="AD537" s="204"/>
      <c r="AE537" s="294"/>
      <c r="AF537" s="295"/>
      <c r="AG537" s="261">
        <f t="shared" si="60"/>
        <v>105</v>
      </c>
      <c r="AH537" s="261"/>
      <c r="AI537" s="23"/>
    </row>
    <row r="538" spans="1:35" ht="57" thickBot="1" x14ac:dyDescent="0.3">
      <c r="A538" s="323"/>
      <c r="B538" s="206"/>
      <c r="C538" s="206"/>
      <c r="D538" s="206"/>
      <c r="E538" s="206"/>
      <c r="F538" s="274"/>
      <c r="G538" s="275"/>
      <c r="H538" s="206"/>
      <c r="I538" s="206"/>
      <c r="J538" s="206"/>
      <c r="K538" s="206"/>
      <c r="L538" s="206"/>
      <c r="M538" s="274"/>
      <c r="N538" s="275"/>
      <c r="O538" s="206"/>
      <c r="P538" s="274"/>
      <c r="Q538" s="210"/>
      <c r="R538" s="206"/>
      <c r="S538" s="206"/>
      <c r="T538" s="206"/>
      <c r="U538" s="206"/>
      <c r="V538" s="206"/>
      <c r="W538" s="274"/>
      <c r="X538" s="210" t="s">
        <v>5463</v>
      </c>
      <c r="Y538" s="206">
        <v>1969</v>
      </c>
      <c r="Z538" s="206">
        <v>90</v>
      </c>
      <c r="AA538" s="268" t="s">
        <v>30</v>
      </c>
      <c r="AB538" s="226"/>
      <c r="AC538" s="205"/>
      <c r="AD538" s="205"/>
      <c r="AE538" s="297"/>
      <c r="AF538" s="298"/>
      <c r="AG538" s="261">
        <f t="shared" si="60"/>
        <v>90</v>
      </c>
      <c r="AH538" s="261"/>
      <c r="AI538" s="277"/>
    </row>
    <row r="539" spans="1:35" ht="15.75" thickBot="1" x14ac:dyDescent="0.3">
      <c r="A539" s="605" t="s">
        <v>5464</v>
      </c>
      <c r="B539" s="606"/>
      <c r="C539" s="606"/>
      <c r="D539" s="606"/>
      <c r="E539" s="606"/>
      <c r="F539" s="606"/>
      <c r="G539" s="606"/>
      <c r="H539" s="606"/>
      <c r="I539" s="606"/>
      <c r="J539" s="606"/>
      <c r="K539" s="606"/>
      <c r="L539" s="606"/>
      <c r="M539" s="606"/>
      <c r="N539" s="606"/>
      <c r="O539" s="606"/>
      <c r="P539" s="606"/>
      <c r="Q539" s="606"/>
      <c r="R539" s="606"/>
      <c r="S539" s="606"/>
      <c r="T539" s="606"/>
      <c r="U539" s="606"/>
      <c r="V539" s="606"/>
      <c r="W539" s="606"/>
      <c r="X539" s="606"/>
      <c r="Y539" s="606"/>
      <c r="Z539" s="606"/>
      <c r="AA539" s="607"/>
      <c r="AB539" s="250"/>
      <c r="AC539" s="202"/>
      <c r="AD539" s="202"/>
      <c r="AE539" s="278"/>
      <c r="AF539" s="279"/>
      <c r="AG539" s="279"/>
      <c r="AH539" s="279"/>
      <c r="AI539" s="254"/>
    </row>
    <row r="540" spans="1:35" ht="45" x14ac:dyDescent="0.25">
      <c r="A540" s="321">
        <v>54</v>
      </c>
      <c r="B540" s="211" t="s">
        <v>5465</v>
      </c>
      <c r="C540" s="211">
        <v>1979</v>
      </c>
      <c r="D540" s="211"/>
      <c r="E540" s="211">
        <v>450</v>
      </c>
      <c r="F540" s="212" t="s">
        <v>3604</v>
      </c>
      <c r="G540" s="257"/>
      <c r="H540" s="211"/>
      <c r="I540" s="211"/>
      <c r="J540" s="211"/>
      <c r="K540" s="211"/>
      <c r="L540" s="211"/>
      <c r="M540" s="212"/>
      <c r="N540" s="257" t="s">
        <v>4186</v>
      </c>
      <c r="O540" s="211" t="s">
        <v>2895</v>
      </c>
      <c r="P540" s="212">
        <v>630</v>
      </c>
      <c r="Q540" s="216"/>
      <c r="R540" s="211"/>
      <c r="S540" s="209"/>
      <c r="T540" s="211"/>
      <c r="U540" s="211"/>
      <c r="V540" s="211"/>
      <c r="W540" s="212"/>
      <c r="X540" s="216" t="s">
        <v>5466</v>
      </c>
      <c r="Y540" s="211" t="s">
        <v>5467</v>
      </c>
      <c r="Z540" s="211" t="s">
        <v>5468</v>
      </c>
      <c r="AA540" s="376" t="s">
        <v>5469</v>
      </c>
      <c r="AB540" s="377"/>
      <c r="AC540" s="203">
        <v>1</v>
      </c>
      <c r="AD540" s="203">
        <f>P540</f>
        <v>630</v>
      </c>
      <c r="AE540" s="259">
        <f>E540</f>
        <v>450</v>
      </c>
      <c r="AF540" s="260"/>
      <c r="AG540" s="261">
        <v>90</v>
      </c>
      <c r="AH540" s="261"/>
      <c r="AI540" s="262"/>
    </row>
    <row r="541" spans="1:35" ht="22.5" x14ac:dyDescent="0.25">
      <c r="A541" s="322"/>
      <c r="B541" s="209"/>
      <c r="C541" s="209"/>
      <c r="D541" s="209"/>
      <c r="E541" s="209"/>
      <c r="F541" s="221"/>
      <c r="G541" s="265"/>
      <c r="H541" s="209"/>
      <c r="I541" s="209"/>
      <c r="J541" s="209"/>
      <c r="K541" s="209"/>
      <c r="L541" s="209"/>
      <c r="M541" s="221"/>
      <c r="N541" s="265"/>
      <c r="O541" s="209"/>
      <c r="P541" s="221"/>
      <c r="Q541" s="208"/>
      <c r="R541" s="209"/>
      <c r="S541" s="209"/>
      <c r="T541" s="209"/>
      <c r="U541" s="209"/>
      <c r="V541" s="209"/>
      <c r="W541" s="221"/>
      <c r="X541" s="208" t="s">
        <v>5470</v>
      </c>
      <c r="Y541" s="209">
        <v>1972</v>
      </c>
      <c r="Z541" s="209">
        <v>140</v>
      </c>
      <c r="AA541" s="221" t="s">
        <v>5471</v>
      </c>
      <c r="AB541" s="226"/>
      <c r="AC541" s="204"/>
      <c r="AD541" s="204"/>
      <c r="AE541" s="294"/>
      <c r="AF541" s="295"/>
      <c r="AG541" s="261">
        <f t="shared" ref="AG541:AG607" si="68">Z541</f>
        <v>140</v>
      </c>
      <c r="AH541" s="261"/>
      <c r="AI541" s="23"/>
    </row>
    <row r="542" spans="1:35" ht="22.5" x14ac:dyDescent="0.25">
      <c r="A542" s="322"/>
      <c r="B542" s="209"/>
      <c r="C542" s="209"/>
      <c r="D542" s="209"/>
      <c r="E542" s="209"/>
      <c r="F542" s="221"/>
      <c r="G542" s="265"/>
      <c r="H542" s="209"/>
      <c r="I542" s="209"/>
      <c r="J542" s="209"/>
      <c r="K542" s="209"/>
      <c r="L542" s="209"/>
      <c r="M542" s="221"/>
      <c r="N542" s="265"/>
      <c r="O542" s="209"/>
      <c r="P542" s="221"/>
      <c r="Q542" s="208"/>
      <c r="R542" s="209"/>
      <c r="S542" s="209"/>
      <c r="T542" s="209"/>
      <c r="U542" s="209"/>
      <c r="V542" s="209"/>
      <c r="W542" s="221"/>
      <c r="X542" s="208" t="s">
        <v>5472</v>
      </c>
      <c r="Y542" s="209">
        <v>1972</v>
      </c>
      <c r="Z542" s="209">
        <v>130</v>
      </c>
      <c r="AA542" s="221" t="s">
        <v>5423</v>
      </c>
      <c r="AB542" s="226"/>
      <c r="AC542" s="204"/>
      <c r="AD542" s="204"/>
      <c r="AE542" s="294"/>
      <c r="AF542" s="295"/>
      <c r="AG542" s="261">
        <f t="shared" si="68"/>
        <v>130</v>
      </c>
      <c r="AH542" s="261"/>
      <c r="AI542" s="23"/>
    </row>
    <row r="543" spans="1:35" ht="22.5" x14ac:dyDescent="0.25">
      <c r="A543" s="322"/>
      <c r="B543" s="209"/>
      <c r="C543" s="209"/>
      <c r="D543" s="209"/>
      <c r="E543" s="209"/>
      <c r="F543" s="221"/>
      <c r="G543" s="265"/>
      <c r="H543" s="209"/>
      <c r="I543" s="209"/>
      <c r="J543" s="209"/>
      <c r="K543" s="209"/>
      <c r="L543" s="209"/>
      <c r="M543" s="221"/>
      <c r="N543" s="265"/>
      <c r="O543" s="209"/>
      <c r="P543" s="221"/>
      <c r="Q543" s="208"/>
      <c r="R543" s="209"/>
      <c r="S543" s="209"/>
      <c r="T543" s="209"/>
      <c r="U543" s="209"/>
      <c r="V543" s="209"/>
      <c r="W543" s="221"/>
      <c r="X543" s="208" t="s">
        <v>5473</v>
      </c>
      <c r="Y543" s="209">
        <v>1972</v>
      </c>
      <c r="Z543" s="209">
        <v>134</v>
      </c>
      <c r="AA543" s="221" t="s">
        <v>4944</v>
      </c>
      <c r="AB543" s="226"/>
      <c r="AC543" s="204"/>
      <c r="AD543" s="204"/>
      <c r="AE543" s="294"/>
      <c r="AF543" s="295"/>
      <c r="AG543" s="261">
        <f t="shared" si="68"/>
        <v>134</v>
      </c>
      <c r="AH543" s="261"/>
      <c r="AI543" s="23"/>
    </row>
    <row r="544" spans="1:35" ht="22.5" x14ac:dyDescent="0.25">
      <c r="A544" s="322"/>
      <c r="B544" s="209"/>
      <c r="C544" s="209"/>
      <c r="D544" s="209"/>
      <c r="E544" s="209"/>
      <c r="F544" s="221"/>
      <c r="G544" s="265"/>
      <c r="H544" s="209"/>
      <c r="I544" s="209"/>
      <c r="J544" s="209"/>
      <c r="K544" s="209"/>
      <c r="L544" s="209"/>
      <c r="M544" s="221"/>
      <c r="N544" s="265"/>
      <c r="O544" s="209"/>
      <c r="P544" s="221"/>
      <c r="Q544" s="208"/>
      <c r="R544" s="209"/>
      <c r="S544" s="209"/>
      <c r="T544" s="209"/>
      <c r="U544" s="209"/>
      <c r="V544" s="209"/>
      <c r="W544" s="221"/>
      <c r="X544" s="208" t="s">
        <v>5474</v>
      </c>
      <c r="Y544" s="209">
        <v>1972</v>
      </c>
      <c r="Z544" s="209">
        <v>130</v>
      </c>
      <c r="AA544" s="221" t="s">
        <v>30</v>
      </c>
      <c r="AB544" s="226"/>
      <c r="AC544" s="204"/>
      <c r="AD544" s="204"/>
      <c r="AE544" s="294"/>
      <c r="AF544" s="295"/>
      <c r="AG544" s="261">
        <f t="shared" si="68"/>
        <v>130</v>
      </c>
      <c r="AH544" s="261"/>
      <c r="AI544" s="23"/>
    </row>
    <row r="545" spans="1:35" ht="45" x14ac:dyDescent="0.25">
      <c r="A545" s="322"/>
      <c r="B545" s="209"/>
      <c r="C545" s="209"/>
      <c r="D545" s="209"/>
      <c r="E545" s="209"/>
      <c r="F545" s="221"/>
      <c r="G545" s="265"/>
      <c r="H545" s="209"/>
      <c r="I545" s="209"/>
      <c r="J545" s="209"/>
      <c r="K545" s="209"/>
      <c r="L545" s="209"/>
      <c r="M545" s="221"/>
      <c r="N545" s="265"/>
      <c r="O545" s="209"/>
      <c r="P545" s="221"/>
      <c r="Q545" s="208"/>
      <c r="R545" s="209"/>
      <c r="S545" s="209"/>
      <c r="T545" s="209"/>
      <c r="U545" s="209"/>
      <c r="V545" s="209"/>
      <c r="W545" s="221"/>
      <c r="X545" s="208" t="s">
        <v>5475</v>
      </c>
      <c r="Y545" s="209">
        <v>1972</v>
      </c>
      <c r="Z545" s="209">
        <v>112</v>
      </c>
      <c r="AA545" s="221" t="s">
        <v>5476</v>
      </c>
      <c r="AB545" s="226"/>
      <c r="AC545" s="204"/>
      <c r="AD545" s="204"/>
      <c r="AE545" s="294"/>
      <c r="AF545" s="295"/>
      <c r="AG545" s="261">
        <f t="shared" si="68"/>
        <v>112</v>
      </c>
      <c r="AH545" s="261"/>
      <c r="AI545" s="23"/>
    </row>
    <row r="546" spans="1:35" ht="22.5" x14ac:dyDescent="0.25">
      <c r="A546" s="322"/>
      <c r="B546" s="209"/>
      <c r="C546" s="209"/>
      <c r="D546" s="209"/>
      <c r="E546" s="209"/>
      <c r="F546" s="221"/>
      <c r="G546" s="265"/>
      <c r="H546" s="209"/>
      <c r="I546" s="209"/>
      <c r="J546" s="209"/>
      <c r="K546" s="209"/>
      <c r="L546" s="209"/>
      <c r="M546" s="221"/>
      <c r="N546" s="265"/>
      <c r="O546" s="209"/>
      <c r="P546" s="221"/>
      <c r="Q546" s="208"/>
      <c r="R546" s="209"/>
      <c r="S546" s="209"/>
      <c r="T546" s="209"/>
      <c r="U546" s="209"/>
      <c r="V546" s="209"/>
      <c r="W546" s="221"/>
      <c r="X546" s="208" t="s">
        <v>5477</v>
      </c>
      <c r="Y546" s="209">
        <v>2017</v>
      </c>
      <c r="Z546" s="209">
        <v>99</v>
      </c>
      <c r="AA546" s="221" t="s">
        <v>633</v>
      </c>
      <c r="AB546" s="226"/>
      <c r="AC546" s="204"/>
      <c r="AD546" s="204"/>
      <c r="AE546" s="294"/>
      <c r="AF546" s="295"/>
      <c r="AG546" s="261">
        <f t="shared" si="68"/>
        <v>99</v>
      </c>
      <c r="AH546" s="261"/>
      <c r="AI546" s="23"/>
    </row>
    <row r="547" spans="1:35" ht="45" x14ac:dyDescent="0.25">
      <c r="A547" s="322"/>
      <c r="B547" s="209"/>
      <c r="C547" s="209"/>
      <c r="D547" s="209"/>
      <c r="E547" s="209"/>
      <c r="F547" s="221"/>
      <c r="G547" s="265"/>
      <c r="H547" s="209"/>
      <c r="I547" s="209"/>
      <c r="J547" s="209"/>
      <c r="K547" s="209"/>
      <c r="L547" s="209"/>
      <c r="M547" s="221"/>
      <c r="N547" s="265"/>
      <c r="O547" s="209"/>
      <c r="P547" s="221"/>
      <c r="Q547" s="208"/>
      <c r="R547" s="209"/>
      <c r="S547" s="209"/>
      <c r="T547" s="209"/>
      <c r="U547" s="209"/>
      <c r="V547" s="209"/>
      <c r="W547" s="221"/>
      <c r="X547" s="208" t="s">
        <v>5478</v>
      </c>
      <c r="Y547" s="209">
        <v>1972</v>
      </c>
      <c r="Z547" s="209">
        <v>126</v>
      </c>
      <c r="AA547" s="221" t="s">
        <v>5479</v>
      </c>
      <c r="AB547" s="226"/>
      <c r="AC547" s="204"/>
      <c r="AD547" s="204"/>
      <c r="AE547" s="294"/>
      <c r="AF547" s="295"/>
      <c r="AG547" s="261">
        <f t="shared" si="68"/>
        <v>126</v>
      </c>
      <c r="AH547" s="261"/>
      <c r="AI547" s="23"/>
    </row>
    <row r="548" spans="1:35" ht="33.75" x14ac:dyDescent="0.25">
      <c r="A548" s="322"/>
      <c r="B548" s="209"/>
      <c r="C548" s="209"/>
      <c r="D548" s="209"/>
      <c r="E548" s="209"/>
      <c r="F548" s="221"/>
      <c r="G548" s="265"/>
      <c r="H548" s="209"/>
      <c r="I548" s="209"/>
      <c r="J548" s="209"/>
      <c r="K548" s="209"/>
      <c r="L548" s="209"/>
      <c r="M548" s="221"/>
      <c r="N548" s="265"/>
      <c r="O548" s="209"/>
      <c r="P548" s="221"/>
      <c r="Q548" s="208"/>
      <c r="R548" s="209"/>
      <c r="S548" s="209"/>
      <c r="T548" s="209"/>
      <c r="U548" s="209"/>
      <c r="V548" s="209"/>
      <c r="W548" s="221"/>
      <c r="X548" s="208" t="s">
        <v>5480</v>
      </c>
      <c r="Y548" s="209">
        <v>1972</v>
      </c>
      <c r="Z548" s="209">
        <v>100</v>
      </c>
      <c r="AA548" s="221" t="s">
        <v>339</v>
      </c>
      <c r="AB548" s="226"/>
      <c r="AC548" s="204"/>
      <c r="AD548" s="204"/>
      <c r="AE548" s="294"/>
      <c r="AF548" s="295"/>
      <c r="AG548" s="261">
        <f t="shared" si="68"/>
        <v>100</v>
      </c>
      <c r="AH548" s="261"/>
      <c r="AI548" s="23"/>
    </row>
    <row r="549" spans="1:35" ht="33.75" x14ac:dyDescent="0.25">
      <c r="A549" s="322"/>
      <c r="B549" s="209"/>
      <c r="C549" s="209"/>
      <c r="D549" s="209"/>
      <c r="E549" s="209"/>
      <c r="F549" s="221"/>
      <c r="G549" s="265"/>
      <c r="H549" s="209"/>
      <c r="I549" s="209"/>
      <c r="J549" s="209"/>
      <c r="K549" s="209"/>
      <c r="L549" s="209"/>
      <c r="M549" s="221"/>
      <c r="N549" s="265"/>
      <c r="O549" s="209"/>
      <c r="P549" s="221"/>
      <c r="Q549" s="208"/>
      <c r="R549" s="209"/>
      <c r="S549" s="206"/>
      <c r="T549" s="209"/>
      <c r="U549" s="209"/>
      <c r="V549" s="209"/>
      <c r="W549" s="221"/>
      <c r="X549" s="208" t="s">
        <v>5481</v>
      </c>
      <c r="Y549" s="209">
        <v>1972</v>
      </c>
      <c r="Z549" s="209">
        <v>115</v>
      </c>
      <c r="AA549" s="221" t="s">
        <v>2097</v>
      </c>
      <c r="AB549" s="226"/>
      <c r="AC549" s="204"/>
      <c r="AD549" s="204"/>
      <c r="AE549" s="294"/>
      <c r="AF549" s="295"/>
      <c r="AG549" s="261">
        <f t="shared" si="68"/>
        <v>115</v>
      </c>
      <c r="AH549" s="261"/>
      <c r="AI549" s="23"/>
    </row>
    <row r="550" spans="1:35" ht="34.5" thickBot="1" x14ac:dyDescent="0.3">
      <c r="A550" s="323"/>
      <c r="B550" s="206"/>
      <c r="C550" s="206"/>
      <c r="D550" s="206"/>
      <c r="E550" s="206"/>
      <c r="F550" s="274"/>
      <c r="G550" s="275"/>
      <c r="H550" s="206"/>
      <c r="I550" s="206"/>
      <c r="J550" s="206"/>
      <c r="K550" s="206"/>
      <c r="L550" s="206"/>
      <c r="M550" s="274"/>
      <c r="N550" s="275"/>
      <c r="O550" s="206"/>
      <c r="P550" s="274"/>
      <c r="Q550" s="210"/>
      <c r="R550" s="206"/>
      <c r="S550" s="206"/>
      <c r="T550" s="206"/>
      <c r="U550" s="206"/>
      <c r="V550" s="206"/>
      <c r="W550" s="274"/>
      <c r="X550" s="210" t="s">
        <v>5482</v>
      </c>
      <c r="Y550" s="206">
        <v>1972</v>
      </c>
      <c r="Z550" s="206">
        <v>65</v>
      </c>
      <c r="AA550" s="268" t="s">
        <v>5479</v>
      </c>
      <c r="AB550" s="226"/>
      <c r="AC550" s="205"/>
      <c r="AD550" s="205"/>
      <c r="AE550" s="297"/>
      <c r="AF550" s="298"/>
      <c r="AG550" s="261">
        <f t="shared" si="68"/>
        <v>65</v>
      </c>
      <c r="AH550" s="261"/>
      <c r="AI550" s="277"/>
    </row>
    <row r="551" spans="1:35" ht="15.75" thickBot="1" x14ac:dyDescent="0.3">
      <c r="A551" s="605" t="s">
        <v>5483</v>
      </c>
      <c r="B551" s="606"/>
      <c r="C551" s="606"/>
      <c r="D551" s="606"/>
      <c r="E551" s="606"/>
      <c r="F551" s="606"/>
      <c r="G551" s="606"/>
      <c r="H551" s="606"/>
      <c r="I551" s="606"/>
      <c r="J551" s="606"/>
      <c r="K551" s="606"/>
      <c r="L551" s="606"/>
      <c r="M551" s="606"/>
      <c r="N551" s="606"/>
      <c r="O551" s="606"/>
      <c r="P551" s="606"/>
      <c r="Q551" s="606"/>
      <c r="R551" s="606"/>
      <c r="S551" s="606"/>
      <c r="T551" s="606"/>
      <c r="U551" s="606"/>
      <c r="V551" s="606"/>
      <c r="W551" s="606"/>
      <c r="X551" s="606"/>
      <c r="Y551" s="606"/>
      <c r="Z551" s="606"/>
      <c r="AA551" s="607"/>
      <c r="AB551" s="250"/>
      <c r="AC551" s="202"/>
      <c r="AD551" s="202"/>
      <c r="AE551" s="278"/>
      <c r="AF551" s="279"/>
      <c r="AG551" s="279"/>
      <c r="AH551" s="279"/>
      <c r="AI551" s="254"/>
    </row>
    <row r="552" spans="1:35" ht="33.75" x14ac:dyDescent="0.25">
      <c r="A552" s="321">
        <v>55</v>
      </c>
      <c r="B552" s="211" t="s">
        <v>5484</v>
      </c>
      <c r="C552" s="211"/>
      <c r="D552" s="211"/>
      <c r="E552" s="211"/>
      <c r="F552" s="212"/>
      <c r="G552" s="257">
        <v>1993</v>
      </c>
      <c r="H552" s="211" t="s">
        <v>5485</v>
      </c>
      <c r="I552" s="211">
        <v>1815</v>
      </c>
      <c r="J552" s="211" t="s">
        <v>4530</v>
      </c>
      <c r="K552" s="211">
        <v>31</v>
      </c>
      <c r="L552" s="211" t="s">
        <v>4795</v>
      </c>
      <c r="M552" s="212">
        <v>31</v>
      </c>
      <c r="N552" s="257" t="s">
        <v>2333</v>
      </c>
      <c r="O552" s="211" t="s">
        <v>2895</v>
      </c>
      <c r="P552" s="212">
        <v>400</v>
      </c>
      <c r="Q552" s="216" t="s">
        <v>5486</v>
      </c>
      <c r="R552" s="211">
        <v>2011</v>
      </c>
      <c r="S552" s="211">
        <v>160</v>
      </c>
      <c r="T552" s="211" t="s">
        <v>5487</v>
      </c>
      <c r="U552" s="211">
        <v>4</v>
      </c>
      <c r="V552" s="211" t="s">
        <v>2490</v>
      </c>
      <c r="W552" s="212">
        <v>4</v>
      </c>
      <c r="X552" s="216" t="s">
        <v>5488</v>
      </c>
      <c r="Y552" s="211">
        <v>1980</v>
      </c>
      <c r="Z552" s="211">
        <v>40</v>
      </c>
      <c r="AA552" s="258" t="s">
        <v>781</v>
      </c>
      <c r="AB552" s="226"/>
      <c r="AC552" s="203">
        <v>1</v>
      </c>
      <c r="AD552" s="203">
        <f>P552</f>
        <v>400</v>
      </c>
      <c r="AE552" s="259"/>
      <c r="AF552" s="260">
        <f>I552</f>
        <v>1815</v>
      </c>
      <c r="AG552" s="261"/>
      <c r="AH552" s="261">
        <f>S552</f>
        <v>160</v>
      </c>
      <c r="AI552" s="262"/>
    </row>
    <row r="553" spans="1:35" ht="45" x14ac:dyDescent="0.25">
      <c r="A553" s="332"/>
      <c r="B553" s="206"/>
      <c r="C553" s="206"/>
      <c r="D553" s="206"/>
      <c r="E553" s="206"/>
      <c r="F553" s="268"/>
      <c r="G553" s="275"/>
      <c r="H553" s="206"/>
      <c r="I553" s="206"/>
      <c r="J553" s="206"/>
      <c r="K553" s="206"/>
      <c r="L553" s="206"/>
      <c r="M553" s="268"/>
      <c r="N553" s="275"/>
      <c r="O553" s="206"/>
      <c r="P553" s="268"/>
      <c r="Q553" s="210"/>
      <c r="R553" s="206"/>
      <c r="S553" s="206"/>
      <c r="T553" s="206"/>
      <c r="U553" s="206"/>
      <c r="V553" s="206"/>
      <c r="W553" s="268"/>
      <c r="X553" s="208" t="s">
        <v>5489</v>
      </c>
      <c r="Y553" s="209" t="s">
        <v>5490</v>
      </c>
      <c r="Z553" s="209" t="s">
        <v>5491</v>
      </c>
      <c r="AA553" s="328" t="s">
        <v>5492</v>
      </c>
      <c r="AB553" s="226"/>
      <c r="AC553" s="204"/>
      <c r="AD553" s="204"/>
      <c r="AE553" s="294"/>
      <c r="AF553" s="295"/>
      <c r="AG553" s="261">
        <v>140</v>
      </c>
      <c r="AH553" s="261"/>
      <c r="AI553" s="23"/>
    </row>
    <row r="554" spans="1:35" ht="33.75" x14ac:dyDescent="0.25">
      <c r="A554" s="332"/>
      <c r="B554" s="206"/>
      <c r="C554" s="206"/>
      <c r="D554" s="206"/>
      <c r="E554" s="206"/>
      <c r="F554" s="268"/>
      <c r="G554" s="275"/>
      <c r="H554" s="206"/>
      <c r="I554" s="206"/>
      <c r="J554" s="206"/>
      <c r="K554" s="206"/>
      <c r="L554" s="206"/>
      <c r="M554" s="268"/>
      <c r="N554" s="275"/>
      <c r="O554" s="206"/>
      <c r="P554" s="268"/>
      <c r="Q554" s="210"/>
      <c r="R554" s="206"/>
      <c r="S554" s="206"/>
      <c r="T554" s="206"/>
      <c r="U554" s="206"/>
      <c r="V554" s="206"/>
      <c r="W554" s="268"/>
      <c r="X554" s="208" t="s">
        <v>5493</v>
      </c>
      <c r="Y554" s="209">
        <v>1974</v>
      </c>
      <c r="Z554" s="209">
        <v>61</v>
      </c>
      <c r="AA554" s="221" t="s">
        <v>2921</v>
      </c>
      <c r="AB554" s="226"/>
      <c r="AC554" s="205"/>
      <c r="AD554" s="205"/>
      <c r="AE554" s="297"/>
      <c r="AF554" s="298"/>
      <c r="AG554" s="261">
        <f t="shared" si="68"/>
        <v>61</v>
      </c>
      <c r="AH554" s="261"/>
      <c r="AI554" s="277"/>
    </row>
    <row r="555" spans="1:35" ht="34.5" thickBot="1" x14ac:dyDescent="0.3">
      <c r="A555" s="323"/>
      <c r="B555" s="206" t="s">
        <v>5494</v>
      </c>
      <c r="C555" s="206">
        <v>2002</v>
      </c>
      <c r="D555" s="206"/>
      <c r="E555" s="206">
        <v>290</v>
      </c>
      <c r="F555" s="274" t="s">
        <v>3180</v>
      </c>
      <c r="G555" s="275"/>
      <c r="H555" s="206"/>
      <c r="I555" s="206"/>
      <c r="J555" s="206"/>
      <c r="K555" s="206"/>
      <c r="L555" s="206"/>
      <c r="M555" s="274"/>
      <c r="N555" s="275"/>
      <c r="O555" s="206"/>
      <c r="P555" s="274"/>
      <c r="Q555" s="210" t="s">
        <v>5495</v>
      </c>
      <c r="R555" s="206">
        <v>2005</v>
      </c>
      <c r="S555" s="206">
        <v>297</v>
      </c>
      <c r="T555" s="206" t="s">
        <v>5496</v>
      </c>
      <c r="U555" s="206">
        <v>8</v>
      </c>
      <c r="V555" s="206" t="s">
        <v>4571</v>
      </c>
      <c r="W555" s="274">
        <v>8</v>
      </c>
      <c r="X555" s="210" t="s">
        <v>5497</v>
      </c>
      <c r="Y555" s="206">
        <v>2011</v>
      </c>
      <c r="Z555" s="206">
        <v>210</v>
      </c>
      <c r="AA555" s="268" t="s">
        <v>633</v>
      </c>
      <c r="AB555" s="226"/>
      <c r="AC555" s="205"/>
      <c r="AD555" s="205"/>
      <c r="AE555" s="297">
        <f>E555</f>
        <v>290</v>
      </c>
      <c r="AF555" s="298"/>
      <c r="AG555" s="261">
        <f t="shared" si="68"/>
        <v>210</v>
      </c>
      <c r="AH555" s="261">
        <f>S555</f>
        <v>297</v>
      </c>
      <c r="AI555" s="277"/>
    </row>
    <row r="556" spans="1:35" ht="15.75" thickBot="1" x14ac:dyDescent="0.3">
      <c r="A556" s="605" t="s">
        <v>5498</v>
      </c>
      <c r="B556" s="606"/>
      <c r="C556" s="606"/>
      <c r="D556" s="606"/>
      <c r="E556" s="606"/>
      <c r="F556" s="606"/>
      <c r="G556" s="606"/>
      <c r="H556" s="606"/>
      <c r="I556" s="606"/>
      <c r="J556" s="606"/>
      <c r="K556" s="606"/>
      <c r="L556" s="606"/>
      <c r="M556" s="606"/>
      <c r="N556" s="606"/>
      <c r="O556" s="606"/>
      <c r="P556" s="606"/>
      <c r="Q556" s="606"/>
      <c r="R556" s="606"/>
      <c r="S556" s="606"/>
      <c r="T556" s="606"/>
      <c r="U556" s="606"/>
      <c r="V556" s="606"/>
      <c r="W556" s="606"/>
      <c r="X556" s="606"/>
      <c r="Y556" s="606"/>
      <c r="Z556" s="606"/>
      <c r="AA556" s="607"/>
      <c r="AB556" s="250"/>
      <c r="AC556" s="202"/>
      <c r="AD556" s="202"/>
      <c r="AE556" s="278"/>
      <c r="AF556" s="279"/>
      <c r="AG556" s="279"/>
      <c r="AH556" s="253"/>
      <c r="AI556" s="254"/>
    </row>
    <row r="557" spans="1:35" ht="33.75" x14ac:dyDescent="0.25">
      <c r="A557" s="321">
        <v>56</v>
      </c>
      <c r="B557" s="211" t="s">
        <v>5499</v>
      </c>
      <c r="C557" s="211">
        <v>2017</v>
      </c>
      <c r="D557" s="211"/>
      <c r="E557" s="211">
        <v>850</v>
      </c>
      <c r="F557" s="212" t="s">
        <v>5500</v>
      </c>
      <c r="G557" s="257"/>
      <c r="H557" s="211"/>
      <c r="I557" s="211"/>
      <c r="J557" s="211"/>
      <c r="K557" s="211"/>
      <c r="L557" s="211"/>
      <c r="M557" s="212"/>
      <c r="N557" s="257" t="s">
        <v>3724</v>
      </c>
      <c r="O557" s="211" t="s">
        <v>2895</v>
      </c>
      <c r="P557" s="212">
        <v>400</v>
      </c>
      <c r="Q557" s="216"/>
      <c r="R557" s="211"/>
      <c r="S557" s="209"/>
      <c r="T557" s="211"/>
      <c r="U557" s="211"/>
      <c r="V557" s="211"/>
      <c r="W557" s="212"/>
      <c r="X557" s="208" t="s">
        <v>5501</v>
      </c>
      <c r="Y557" s="209">
        <v>2014</v>
      </c>
      <c r="Z557" s="209">
        <v>150</v>
      </c>
      <c r="AA557" s="221" t="s">
        <v>298</v>
      </c>
      <c r="AB557" s="226"/>
      <c r="AC557" s="203">
        <v>1</v>
      </c>
      <c r="AD557" s="203">
        <f>P557</f>
        <v>400</v>
      </c>
      <c r="AE557" s="259">
        <f>E557</f>
        <v>850</v>
      </c>
      <c r="AF557" s="260"/>
      <c r="AG557" s="261">
        <f>Z557</f>
        <v>150</v>
      </c>
      <c r="AH557" s="261"/>
      <c r="AI557" s="262"/>
    </row>
    <row r="558" spans="1:35" ht="33.75" x14ac:dyDescent="0.25">
      <c r="A558" s="331"/>
      <c r="B558" s="209"/>
      <c r="C558" s="209"/>
      <c r="D558" s="209"/>
      <c r="E558" s="209"/>
      <c r="F558" s="221"/>
      <c r="G558" s="265"/>
      <c r="H558" s="209"/>
      <c r="I558" s="209"/>
      <c r="J558" s="209"/>
      <c r="K558" s="209"/>
      <c r="L558" s="209"/>
      <c r="M558" s="221"/>
      <c r="N558" s="265"/>
      <c r="O558" s="209"/>
      <c r="P558" s="221"/>
      <c r="Q558" s="208"/>
      <c r="R558" s="209"/>
      <c r="S558" s="209"/>
      <c r="T558" s="209"/>
      <c r="U558" s="209"/>
      <c r="V558" s="209"/>
      <c r="W558" s="221"/>
      <c r="X558" s="208" t="s">
        <v>5502</v>
      </c>
      <c r="Y558" s="209">
        <v>2017</v>
      </c>
      <c r="Z558" s="209">
        <v>140</v>
      </c>
      <c r="AA558" s="268" t="s">
        <v>633</v>
      </c>
      <c r="AB558" s="226"/>
      <c r="AC558" s="204"/>
      <c r="AD558" s="204"/>
      <c r="AE558" s="294">
        <f>E558</f>
        <v>0</v>
      </c>
      <c r="AF558" s="295"/>
      <c r="AG558" s="261">
        <f>Z558</f>
        <v>140</v>
      </c>
      <c r="AH558" s="269"/>
      <c r="AI558" s="23"/>
    </row>
    <row r="559" spans="1:35" ht="33.75" x14ac:dyDescent="0.25">
      <c r="A559" s="322"/>
      <c r="B559" s="209" t="s">
        <v>5503</v>
      </c>
      <c r="C559" s="209">
        <v>1998</v>
      </c>
      <c r="D559" s="209"/>
      <c r="E559" s="209">
        <v>195</v>
      </c>
      <c r="F559" s="221" t="s">
        <v>2921</v>
      </c>
      <c r="G559" s="265"/>
      <c r="H559" s="209"/>
      <c r="I559" s="209"/>
      <c r="J559" s="209"/>
      <c r="K559" s="209"/>
      <c r="L559" s="209"/>
      <c r="M559" s="221"/>
      <c r="N559" s="265"/>
      <c r="O559" s="209"/>
      <c r="P559" s="221"/>
      <c r="Q559" s="208"/>
      <c r="R559" s="209"/>
      <c r="S559" s="209"/>
      <c r="T559" s="209"/>
      <c r="U559" s="209"/>
      <c r="V559" s="209"/>
      <c r="W559" s="221"/>
      <c r="X559" s="208" t="s">
        <v>5504</v>
      </c>
      <c r="Y559" s="209">
        <v>1982</v>
      </c>
      <c r="Z559" s="209">
        <v>60</v>
      </c>
      <c r="AA559" s="221" t="s">
        <v>339</v>
      </c>
      <c r="AB559" s="226"/>
      <c r="AC559" s="204"/>
      <c r="AD559" s="204"/>
      <c r="AE559" s="294">
        <f>E559</f>
        <v>195</v>
      </c>
      <c r="AF559" s="295"/>
      <c r="AG559" s="261">
        <f t="shared" si="68"/>
        <v>60</v>
      </c>
      <c r="AH559" s="269"/>
      <c r="AI559" s="23"/>
    </row>
    <row r="560" spans="1:35" ht="33.75" x14ac:dyDescent="0.25">
      <c r="A560" s="331"/>
      <c r="B560" s="209"/>
      <c r="C560" s="209"/>
      <c r="D560" s="209"/>
      <c r="E560" s="209"/>
      <c r="F560" s="221"/>
      <c r="G560" s="265"/>
      <c r="H560" s="209"/>
      <c r="I560" s="209"/>
      <c r="J560" s="209"/>
      <c r="K560" s="209"/>
      <c r="L560" s="209"/>
      <c r="M560" s="221"/>
      <c r="N560" s="265"/>
      <c r="O560" s="209"/>
      <c r="P560" s="221"/>
      <c r="Q560" s="208"/>
      <c r="R560" s="209"/>
      <c r="S560" s="209"/>
      <c r="T560" s="209"/>
      <c r="U560" s="209"/>
      <c r="V560" s="209"/>
      <c r="W560" s="221"/>
      <c r="X560" s="208" t="s">
        <v>5505</v>
      </c>
      <c r="Y560" s="209">
        <v>2017</v>
      </c>
      <c r="Z560" s="209">
        <v>145</v>
      </c>
      <c r="AA560" s="268" t="s">
        <v>633</v>
      </c>
      <c r="AB560" s="226"/>
      <c r="AC560" s="204"/>
      <c r="AD560" s="204"/>
      <c r="AE560" s="294">
        <f>E560</f>
        <v>0</v>
      </c>
      <c r="AF560" s="295"/>
      <c r="AG560" s="261">
        <f>Z560</f>
        <v>145</v>
      </c>
      <c r="AH560" s="269"/>
      <c r="AI560" s="23"/>
    </row>
    <row r="561" spans="1:35" ht="33.75" x14ac:dyDescent="0.25">
      <c r="A561" s="322"/>
      <c r="B561" s="209"/>
      <c r="C561" s="209"/>
      <c r="D561" s="209"/>
      <c r="E561" s="209"/>
      <c r="F561" s="221"/>
      <c r="G561" s="265"/>
      <c r="H561" s="209"/>
      <c r="I561" s="209"/>
      <c r="J561" s="209"/>
      <c r="K561" s="209"/>
      <c r="L561" s="209"/>
      <c r="M561" s="221"/>
      <c r="N561" s="265"/>
      <c r="O561" s="209"/>
      <c r="P561" s="221"/>
      <c r="Q561" s="208"/>
      <c r="R561" s="209"/>
      <c r="S561" s="209"/>
      <c r="T561" s="209"/>
      <c r="U561" s="209"/>
      <c r="V561" s="209"/>
      <c r="W561" s="221"/>
      <c r="X561" s="208" t="s">
        <v>5506</v>
      </c>
      <c r="Y561" s="209">
        <v>2017</v>
      </c>
      <c r="Z561" s="209">
        <v>200</v>
      </c>
      <c r="AA561" s="268" t="s">
        <v>633</v>
      </c>
      <c r="AB561" s="226"/>
      <c r="AC561" s="204"/>
      <c r="AD561" s="204"/>
      <c r="AE561" s="294"/>
      <c r="AF561" s="295"/>
      <c r="AG561" s="261">
        <f t="shared" si="68"/>
        <v>200</v>
      </c>
      <c r="AH561" s="269"/>
      <c r="AI561" s="23"/>
    </row>
    <row r="562" spans="1:35" ht="68.25" thickBot="1" x14ac:dyDescent="0.3">
      <c r="A562" s="323"/>
      <c r="B562" s="206"/>
      <c r="C562" s="206"/>
      <c r="D562" s="206"/>
      <c r="E562" s="206"/>
      <c r="F562" s="274"/>
      <c r="G562" s="275"/>
      <c r="H562" s="206"/>
      <c r="I562" s="206"/>
      <c r="J562" s="206"/>
      <c r="K562" s="206"/>
      <c r="L562" s="206"/>
      <c r="M562" s="274"/>
      <c r="N562" s="275"/>
      <c r="O562" s="206"/>
      <c r="P562" s="274"/>
      <c r="Q562" s="210"/>
      <c r="R562" s="206"/>
      <c r="S562" s="206"/>
      <c r="T562" s="206"/>
      <c r="U562" s="206"/>
      <c r="V562" s="206"/>
      <c r="W562" s="274"/>
      <c r="X562" s="208" t="s">
        <v>5507</v>
      </c>
      <c r="Y562" s="209">
        <v>1983</v>
      </c>
      <c r="Z562" s="209">
        <v>160</v>
      </c>
      <c r="AA562" s="221" t="s">
        <v>742</v>
      </c>
      <c r="AB562" s="226"/>
      <c r="AC562" s="205"/>
      <c r="AD562" s="205"/>
      <c r="AE562" s="297"/>
      <c r="AF562" s="298"/>
      <c r="AG562" s="261">
        <f t="shared" si="68"/>
        <v>160</v>
      </c>
      <c r="AH562" s="276"/>
      <c r="AI562" s="277"/>
    </row>
    <row r="563" spans="1:35" ht="15.75" thickBot="1" x14ac:dyDescent="0.3">
      <c r="A563" s="605" t="s">
        <v>5508</v>
      </c>
      <c r="B563" s="606"/>
      <c r="C563" s="606"/>
      <c r="D563" s="606"/>
      <c r="E563" s="606"/>
      <c r="F563" s="606"/>
      <c r="G563" s="606"/>
      <c r="H563" s="606"/>
      <c r="I563" s="606"/>
      <c r="J563" s="606"/>
      <c r="K563" s="606"/>
      <c r="L563" s="606"/>
      <c r="M563" s="606"/>
      <c r="N563" s="606"/>
      <c r="O563" s="606"/>
      <c r="P563" s="606"/>
      <c r="Q563" s="606"/>
      <c r="R563" s="606"/>
      <c r="S563" s="606"/>
      <c r="T563" s="606"/>
      <c r="U563" s="606"/>
      <c r="V563" s="606"/>
      <c r="W563" s="606"/>
      <c r="X563" s="606"/>
      <c r="Y563" s="606"/>
      <c r="Z563" s="606"/>
      <c r="AA563" s="607"/>
      <c r="AB563" s="250"/>
      <c r="AC563" s="202"/>
      <c r="AD563" s="202"/>
      <c r="AE563" s="278"/>
      <c r="AF563" s="279"/>
      <c r="AG563" s="279"/>
      <c r="AH563" s="279"/>
      <c r="AI563" s="254"/>
    </row>
    <row r="564" spans="1:35" ht="78.75" x14ac:dyDescent="0.25">
      <c r="A564" s="321">
        <v>57</v>
      </c>
      <c r="B564" s="211" t="s">
        <v>5509</v>
      </c>
      <c r="C564" s="211">
        <v>1978</v>
      </c>
      <c r="D564" s="211"/>
      <c r="E564" s="211">
        <v>323</v>
      </c>
      <c r="F564" s="378" t="s">
        <v>5510</v>
      </c>
      <c r="G564" s="257"/>
      <c r="H564" s="211"/>
      <c r="I564" s="211"/>
      <c r="J564" s="211"/>
      <c r="K564" s="211"/>
      <c r="L564" s="211"/>
      <c r="M564" s="212"/>
      <c r="N564" s="257" t="s">
        <v>4251</v>
      </c>
      <c r="O564" s="211" t="s">
        <v>2895</v>
      </c>
      <c r="P564" s="212">
        <v>630</v>
      </c>
      <c r="Q564" s="216"/>
      <c r="R564" s="211"/>
      <c r="S564" s="209"/>
      <c r="T564" s="211"/>
      <c r="U564" s="211"/>
      <c r="V564" s="211"/>
      <c r="W564" s="212"/>
      <c r="X564" s="216" t="s">
        <v>5511</v>
      </c>
      <c r="Y564" s="211">
        <v>1976</v>
      </c>
      <c r="Z564" s="211">
        <v>135</v>
      </c>
      <c r="AA564" s="379" t="s">
        <v>5512</v>
      </c>
      <c r="AB564" s="226"/>
      <c r="AC564" s="203">
        <v>1</v>
      </c>
      <c r="AD564" s="203">
        <f t="shared" ref="AD564:AD565" si="69">P564</f>
        <v>630</v>
      </c>
      <c r="AE564" s="259">
        <f>E564</f>
        <v>323</v>
      </c>
      <c r="AF564" s="260"/>
      <c r="AG564" s="261">
        <f t="shared" si="68"/>
        <v>135</v>
      </c>
      <c r="AH564" s="261"/>
      <c r="AI564" s="262"/>
    </row>
    <row r="565" spans="1:35" ht="78.75" x14ac:dyDescent="0.25">
      <c r="A565" s="322"/>
      <c r="B565" s="209" t="s">
        <v>5513</v>
      </c>
      <c r="C565" s="209">
        <v>1990</v>
      </c>
      <c r="D565" s="209"/>
      <c r="E565" s="209">
        <v>400</v>
      </c>
      <c r="F565" s="221" t="s">
        <v>3256</v>
      </c>
      <c r="G565" s="265"/>
      <c r="H565" s="209"/>
      <c r="I565" s="209"/>
      <c r="J565" s="209"/>
      <c r="K565" s="209"/>
      <c r="L565" s="209"/>
      <c r="M565" s="221"/>
      <c r="N565" s="265"/>
      <c r="O565" s="209"/>
      <c r="P565" s="221">
        <v>630</v>
      </c>
      <c r="Q565" s="208"/>
      <c r="R565" s="209"/>
      <c r="S565" s="209"/>
      <c r="T565" s="209"/>
      <c r="U565" s="209"/>
      <c r="V565" s="209"/>
      <c r="W565" s="221"/>
      <c r="X565" s="208" t="s">
        <v>5514</v>
      </c>
      <c r="Y565" s="209">
        <v>1976</v>
      </c>
      <c r="Z565" s="209">
        <v>250</v>
      </c>
      <c r="AA565" s="221" t="s">
        <v>358</v>
      </c>
      <c r="AB565" s="226"/>
      <c r="AC565" s="204"/>
      <c r="AD565" s="204">
        <f t="shared" si="69"/>
        <v>630</v>
      </c>
      <c r="AE565" s="294">
        <f t="shared" ref="AE565" si="70">E565</f>
        <v>400</v>
      </c>
      <c r="AF565" s="295"/>
      <c r="AG565" s="261">
        <f t="shared" si="68"/>
        <v>250</v>
      </c>
      <c r="AH565" s="261"/>
      <c r="AI565" s="23"/>
    </row>
    <row r="566" spans="1:35" ht="45" x14ac:dyDescent="0.25">
      <c r="A566" s="322"/>
      <c r="B566" s="209"/>
      <c r="C566" s="209"/>
      <c r="D566" s="209"/>
      <c r="E566" s="209"/>
      <c r="F566" s="221"/>
      <c r="G566" s="265"/>
      <c r="H566" s="209"/>
      <c r="I566" s="209"/>
      <c r="J566" s="209"/>
      <c r="K566" s="209"/>
      <c r="L566" s="209"/>
      <c r="M566" s="221"/>
      <c r="N566" s="265"/>
      <c r="O566" s="209"/>
      <c r="P566" s="221"/>
      <c r="Q566" s="208"/>
      <c r="R566" s="209"/>
      <c r="S566" s="209"/>
      <c r="T566" s="209"/>
      <c r="U566" s="209"/>
      <c r="V566" s="209"/>
      <c r="W566" s="221"/>
      <c r="X566" s="208" t="s">
        <v>5515</v>
      </c>
      <c r="Y566" s="209">
        <v>1978</v>
      </c>
      <c r="Z566" s="209">
        <v>200</v>
      </c>
      <c r="AA566" s="221" t="s">
        <v>484</v>
      </c>
      <c r="AB566" s="226"/>
      <c r="AC566" s="204"/>
      <c r="AD566" s="204"/>
      <c r="AE566" s="294"/>
      <c r="AF566" s="295"/>
      <c r="AG566" s="261">
        <f t="shared" si="68"/>
        <v>200</v>
      </c>
      <c r="AH566" s="261"/>
      <c r="AI566" s="23"/>
    </row>
    <row r="567" spans="1:35" ht="33.75" x14ac:dyDescent="0.25">
      <c r="A567" s="322"/>
      <c r="B567" s="209"/>
      <c r="C567" s="209"/>
      <c r="D567" s="209"/>
      <c r="E567" s="209"/>
      <c r="F567" s="221"/>
      <c r="G567" s="265"/>
      <c r="H567" s="209"/>
      <c r="I567" s="209"/>
      <c r="J567" s="209"/>
      <c r="K567" s="209"/>
      <c r="L567" s="209"/>
      <c r="M567" s="221"/>
      <c r="N567" s="265"/>
      <c r="O567" s="209"/>
      <c r="P567" s="221"/>
      <c r="Q567" s="208"/>
      <c r="R567" s="209"/>
      <c r="S567" s="209"/>
      <c r="T567" s="209"/>
      <c r="U567" s="209"/>
      <c r="V567" s="209"/>
      <c r="W567" s="221"/>
      <c r="X567" s="208" t="s">
        <v>5516</v>
      </c>
      <c r="Y567" s="209">
        <v>1977</v>
      </c>
      <c r="Z567" s="209">
        <v>110</v>
      </c>
      <c r="AA567" s="221" t="s">
        <v>358</v>
      </c>
      <c r="AB567" s="226"/>
      <c r="AC567" s="204"/>
      <c r="AD567" s="204"/>
      <c r="AE567" s="294"/>
      <c r="AF567" s="295"/>
      <c r="AG567" s="261">
        <f>Z567</f>
        <v>110</v>
      </c>
      <c r="AH567" s="261"/>
      <c r="AI567" s="23"/>
    </row>
    <row r="568" spans="1:35" ht="33.75" x14ac:dyDescent="0.25">
      <c r="A568" s="322"/>
      <c r="B568" s="209"/>
      <c r="C568" s="209"/>
      <c r="D568" s="209"/>
      <c r="E568" s="209"/>
      <c r="F568" s="221"/>
      <c r="G568" s="265"/>
      <c r="H568" s="209"/>
      <c r="I568" s="209"/>
      <c r="J568" s="209"/>
      <c r="K568" s="209"/>
      <c r="L568" s="209"/>
      <c r="M568" s="221"/>
      <c r="N568" s="265"/>
      <c r="O568" s="209"/>
      <c r="P568" s="221"/>
      <c r="Q568" s="208"/>
      <c r="R568" s="209"/>
      <c r="S568" s="209"/>
      <c r="T568" s="209"/>
      <c r="U568" s="209"/>
      <c r="V568" s="209"/>
      <c r="W568" s="221"/>
      <c r="X568" s="208" t="s">
        <v>5517</v>
      </c>
      <c r="Y568" s="209">
        <v>1977</v>
      </c>
      <c r="Z568" s="209">
        <v>110</v>
      </c>
      <c r="AA568" s="221" t="s">
        <v>633</v>
      </c>
      <c r="AB568" s="226"/>
      <c r="AC568" s="204"/>
      <c r="AD568" s="204"/>
      <c r="AE568" s="294"/>
      <c r="AF568" s="295"/>
      <c r="AG568" s="261">
        <f>Z568</f>
        <v>110</v>
      </c>
      <c r="AH568" s="261"/>
      <c r="AI568" s="23"/>
    </row>
    <row r="569" spans="1:35" ht="22.5" x14ac:dyDescent="0.25">
      <c r="A569" s="322"/>
      <c r="B569" s="209"/>
      <c r="C569" s="209"/>
      <c r="D569" s="209"/>
      <c r="E569" s="209"/>
      <c r="F569" s="221"/>
      <c r="G569" s="265"/>
      <c r="H569" s="209"/>
      <c r="I569" s="209"/>
      <c r="J569" s="209"/>
      <c r="K569" s="209"/>
      <c r="L569" s="209"/>
      <c r="M569" s="221"/>
      <c r="N569" s="265"/>
      <c r="O569" s="209"/>
      <c r="P569" s="221"/>
      <c r="Q569" s="208"/>
      <c r="R569" s="209"/>
      <c r="S569" s="209"/>
      <c r="T569" s="209"/>
      <c r="U569" s="209"/>
      <c r="V569" s="209"/>
      <c r="W569" s="221"/>
      <c r="X569" s="208" t="s">
        <v>5518</v>
      </c>
      <c r="Y569" s="209">
        <v>2008</v>
      </c>
      <c r="Z569" s="209">
        <v>55</v>
      </c>
      <c r="AA569" s="221" t="s">
        <v>5519</v>
      </c>
      <c r="AB569" s="226"/>
      <c r="AC569" s="204"/>
      <c r="AD569" s="204"/>
      <c r="AE569" s="294"/>
      <c r="AF569" s="295"/>
      <c r="AG569" s="261">
        <f t="shared" si="68"/>
        <v>55</v>
      </c>
      <c r="AH569" s="261"/>
      <c r="AI569" s="23"/>
    </row>
    <row r="570" spans="1:35" ht="56.25" x14ac:dyDescent="0.25">
      <c r="A570" s="322"/>
      <c r="B570" s="209"/>
      <c r="C570" s="209"/>
      <c r="D570" s="209"/>
      <c r="E570" s="209"/>
      <c r="F570" s="221"/>
      <c r="G570" s="265"/>
      <c r="H570" s="209"/>
      <c r="I570" s="209"/>
      <c r="J570" s="209"/>
      <c r="K570" s="209"/>
      <c r="L570" s="209"/>
      <c r="M570" s="221"/>
      <c r="N570" s="265"/>
      <c r="O570" s="209"/>
      <c r="P570" s="221"/>
      <c r="Q570" s="208"/>
      <c r="R570" s="209"/>
      <c r="S570" s="209"/>
      <c r="T570" s="209"/>
      <c r="U570" s="209"/>
      <c r="V570" s="209"/>
      <c r="W570" s="221"/>
      <c r="X570" s="208" t="s">
        <v>5520</v>
      </c>
      <c r="Y570" s="209">
        <v>1977</v>
      </c>
      <c r="Z570" s="209">
        <v>48</v>
      </c>
      <c r="AA570" s="221" t="s">
        <v>358</v>
      </c>
      <c r="AB570" s="226"/>
      <c r="AC570" s="204"/>
      <c r="AD570" s="204"/>
      <c r="AE570" s="294"/>
      <c r="AF570" s="295"/>
      <c r="AG570" s="261">
        <f t="shared" si="68"/>
        <v>48</v>
      </c>
      <c r="AH570" s="261"/>
      <c r="AI570" s="23"/>
    </row>
    <row r="571" spans="1:35" ht="33.75" x14ac:dyDescent="0.25">
      <c r="A571" s="322"/>
      <c r="B571" s="209"/>
      <c r="C571" s="209"/>
      <c r="D571" s="209"/>
      <c r="E571" s="209"/>
      <c r="F571" s="221"/>
      <c r="G571" s="265"/>
      <c r="H571" s="209"/>
      <c r="I571" s="209"/>
      <c r="J571" s="209"/>
      <c r="K571" s="209"/>
      <c r="L571" s="209"/>
      <c r="M571" s="221"/>
      <c r="N571" s="265"/>
      <c r="O571" s="209"/>
      <c r="P571" s="221"/>
      <c r="Q571" s="208"/>
      <c r="R571" s="209"/>
      <c r="S571" s="209"/>
      <c r="T571" s="209"/>
      <c r="U571" s="209"/>
      <c r="V571" s="209"/>
      <c r="W571" s="221"/>
      <c r="X571" s="208" t="s">
        <v>5521</v>
      </c>
      <c r="Y571" s="209">
        <v>1976</v>
      </c>
      <c r="Z571" s="209" t="s">
        <v>5522</v>
      </c>
      <c r="AA571" s="328" t="s">
        <v>5523</v>
      </c>
      <c r="AB571" s="226"/>
      <c r="AC571" s="204"/>
      <c r="AD571" s="204"/>
      <c r="AE571" s="294"/>
      <c r="AF571" s="295"/>
      <c r="AG571" s="261">
        <v>260</v>
      </c>
      <c r="AH571" s="261"/>
      <c r="AI571" s="23"/>
    </row>
    <row r="572" spans="1:35" ht="22.5" x14ac:dyDescent="0.25">
      <c r="A572" s="322"/>
      <c r="B572" s="209"/>
      <c r="C572" s="209"/>
      <c r="D572" s="209"/>
      <c r="E572" s="209"/>
      <c r="F572" s="221"/>
      <c r="G572" s="265"/>
      <c r="H572" s="209"/>
      <c r="I572" s="209"/>
      <c r="J572" s="209"/>
      <c r="K572" s="209"/>
      <c r="L572" s="209"/>
      <c r="M572" s="221"/>
      <c r="N572" s="265"/>
      <c r="O572" s="209"/>
      <c r="P572" s="221"/>
      <c r="Q572" s="208"/>
      <c r="R572" s="209"/>
      <c r="S572" s="209"/>
      <c r="T572" s="209"/>
      <c r="U572" s="209"/>
      <c r="V572" s="209"/>
      <c r="W572" s="221"/>
      <c r="X572" s="208" t="s">
        <v>5524</v>
      </c>
      <c r="Y572" s="209">
        <v>1968</v>
      </c>
      <c r="Z572" s="209">
        <v>40</v>
      </c>
      <c r="AA572" s="221" t="s">
        <v>786</v>
      </c>
      <c r="AB572" s="226"/>
      <c r="AC572" s="204"/>
      <c r="AD572" s="204"/>
      <c r="AE572" s="294"/>
      <c r="AF572" s="295"/>
      <c r="AG572" s="261">
        <f t="shared" si="68"/>
        <v>40</v>
      </c>
      <c r="AH572" s="261"/>
      <c r="AI572" s="23"/>
    </row>
    <row r="573" spans="1:35" ht="33.75" x14ac:dyDescent="0.25">
      <c r="A573" s="322"/>
      <c r="B573" s="209"/>
      <c r="C573" s="209"/>
      <c r="D573" s="209"/>
      <c r="E573" s="209"/>
      <c r="F573" s="221"/>
      <c r="G573" s="265"/>
      <c r="H573" s="209"/>
      <c r="I573" s="209"/>
      <c r="J573" s="209"/>
      <c r="K573" s="209"/>
      <c r="L573" s="209"/>
      <c r="M573" s="221"/>
      <c r="N573" s="265"/>
      <c r="O573" s="209"/>
      <c r="P573" s="221"/>
      <c r="Q573" s="208"/>
      <c r="R573" s="209"/>
      <c r="S573" s="209"/>
      <c r="T573" s="209"/>
      <c r="U573" s="209"/>
      <c r="V573" s="209"/>
      <c r="W573" s="221"/>
      <c r="X573" s="208" t="s">
        <v>5525</v>
      </c>
      <c r="Y573" s="209">
        <v>1968</v>
      </c>
      <c r="Z573" s="209">
        <v>70</v>
      </c>
      <c r="AA573" s="221" t="s">
        <v>270</v>
      </c>
      <c r="AB573" s="226"/>
      <c r="AC573" s="204"/>
      <c r="AD573" s="204"/>
      <c r="AE573" s="294"/>
      <c r="AF573" s="295"/>
      <c r="AG573" s="261">
        <f t="shared" si="68"/>
        <v>70</v>
      </c>
      <c r="AH573" s="261"/>
      <c r="AI573" s="23"/>
    </row>
    <row r="574" spans="1:35" ht="45" x14ac:dyDescent="0.25">
      <c r="A574" s="322"/>
      <c r="B574" s="209"/>
      <c r="C574" s="209"/>
      <c r="D574" s="209"/>
      <c r="E574" s="209"/>
      <c r="F574" s="221"/>
      <c r="G574" s="265"/>
      <c r="H574" s="209"/>
      <c r="I574" s="209"/>
      <c r="J574" s="209"/>
      <c r="K574" s="209"/>
      <c r="L574" s="209"/>
      <c r="M574" s="221"/>
      <c r="N574" s="265"/>
      <c r="O574" s="209"/>
      <c r="P574" s="221"/>
      <c r="Q574" s="208"/>
      <c r="R574" s="209"/>
      <c r="S574" s="209"/>
      <c r="T574" s="209"/>
      <c r="U574" s="209"/>
      <c r="V574" s="209"/>
      <c r="W574" s="221"/>
      <c r="X574" s="208" t="s">
        <v>5526</v>
      </c>
      <c r="Y574" s="209">
        <v>1976</v>
      </c>
      <c r="Z574" s="209">
        <v>80</v>
      </c>
      <c r="AA574" s="221" t="s">
        <v>5527</v>
      </c>
      <c r="AB574" s="226"/>
      <c r="AC574" s="204"/>
      <c r="AD574" s="204"/>
      <c r="AE574" s="294"/>
      <c r="AF574" s="295"/>
      <c r="AG574" s="261">
        <f t="shared" si="68"/>
        <v>80</v>
      </c>
      <c r="AH574" s="261"/>
      <c r="AI574" s="23"/>
    </row>
    <row r="575" spans="1:35" ht="56.25" x14ac:dyDescent="0.25">
      <c r="A575" s="322"/>
      <c r="B575" s="209"/>
      <c r="C575" s="209"/>
      <c r="D575" s="209"/>
      <c r="E575" s="209"/>
      <c r="F575" s="221"/>
      <c r="G575" s="265"/>
      <c r="H575" s="209"/>
      <c r="I575" s="209"/>
      <c r="J575" s="209"/>
      <c r="K575" s="209"/>
      <c r="L575" s="209"/>
      <c r="M575" s="221"/>
      <c r="N575" s="265"/>
      <c r="O575" s="209"/>
      <c r="P575" s="221"/>
      <c r="Q575" s="208"/>
      <c r="R575" s="209"/>
      <c r="S575" s="209"/>
      <c r="T575" s="209"/>
      <c r="U575" s="209"/>
      <c r="V575" s="209"/>
      <c r="W575" s="221"/>
      <c r="X575" s="208" t="s">
        <v>5528</v>
      </c>
      <c r="Y575" s="209">
        <v>1976</v>
      </c>
      <c r="Z575" s="209">
        <v>75</v>
      </c>
      <c r="AA575" s="221" t="s">
        <v>538</v>
      </c>
      <c r="AB575" s="226"/>
      <c r="AC575" s="204"/>
      <c r="AD575" s="204"/>
      <c r="AE575" s="294"/>
      <c r="AF575" s="295"/>
      <c r="AG575" s="261">
        <f t="shared" si="68"/>
        <v>75</v>
      </c>
      <c r="AH575" s="261"/>
      <c r="AI575" s="23"/>
    </row>
    <row r="576" spans="1:35" ht="78.75" x14ac:dyDescent="0.25">
      <c r="A576" s="322"/>
      <c r="B576" s="209"/>
      <c r="C576" s="209"/>
      <c r="D576" s="209"/>
      <c r="E576" s="209"/>
      <c r="F576" s="221"/>
      <c r="G576" s="265"/>
      <c r="H576" s="209"/>
      <c r="I576" s="209"/>
      <c r="J576" s="209"/>
      <c r="K576" s="209"/>
      <c r="L576" s="209"/>
      <c r="M576" s="221"/>
      <c r="N576" s="265"/>
      <c r="O576" s="209"/>
      <c r="P576" s="221"/>
      <c r="Q576" s="208"/>
      <c r="R576" s="209"/>
      <c r="S576" s="209"/>
      <c r="T576" s="209"/>
      <c r="U576" s="209"/>
      <c r="V576" s="209"/>
      <c r="W576" s="221"/>
      <c r="X576" s="208" t="s">
        <v>5529</v>
      </c>
      <c r="Y576" s="209">
        <v>1976</v>
      </c>
      <c r="Z576" s="209">
        <v>115</v>
      </c>
      <c r="AA576" s="221" t="s">
        <v>538</v>
      </c>
      <c r="AB576" s="226"/>
      <c r="AC576" s="204"/>
      <c r="AD576" s="204"/>
      <c r="AE576" s="294"/>
      <c r="AF576" s="295"/>
      <c r="AG576" s="261">
        <f t="shared" si="68"/>
        <v>115</v>
      </c>
      <c r="AH576" s="261"/>
      <c r="AI576" s="23"/>
    </row>
    <row r="577" spans="1:35" ht="56.25" x14ac:dyDescent="0.25">
      <c r="A577" s="322"/>
      <c r="B577" s="209"/>
      <c r="C577" s="209"/>
      <c r="D577" s="209"/>
      <c r="E577" s="209"/>
      <c r="F577" s="221"/>
      <c r="G577" s="265"/>
      <c r="H577" s="209"/>
      <c r="I577" s="209"/>
      <c r="J577" s="209"/>
      <c r="K577" s="209"/>
      <c r="L577" s="209"/>
      <c r="M577" s="221"/>
      <c r="N577" s="265"/>
      <c r="O577" s="209"/>
      <c r="P577" s="221"/>
      <c r="Q577" s="208"/>
      <c r="R577" s="209"/>
      <c r="S577" s="209"/>
      <c r="T577" s="209"/>
      <c r="U577" s="209"/>
      <c r="V577" s="209"/>
      <c r="W577" s="221"/>
      <c r="X577" s="208" t="s">
        <v>5530</v>
      </c>
      <c r="Y577" s="209">
        <v>1976</v>
      </c>
      <c r="Z577" s="209">
        <v>80</v>
      </c>
      <c r="AA577" s="221" t="s">
        <v>296</v>
      </c>
      <c r="AB577" s="226"/>
      <c r="AC577" s="204"/>
      <c r="AD577" s="204"/>
      <c r="AE577" s="294"/>
      <c r="AF577" s="295"/>
      <c r="AG577" s="261">
        <f t="shared" si="68"/>
        <v>80</v>
      </c>
      <c r="AH577" s="261"/>
      <c r="AI577" s="23"/>
    </row>
    <row r="578" spans="1:35" ht="56.25" x14ac:dyDescent="0.25">
      <c r="A578" s="322"/>
      <c r="B578" s="209"/>
      <c r="C578" s="209"/>
      <c r="D578" s="209"/>
      <c r="E578" s="209"/>
      <c r="F578" s="221"/>
      <c r="G578" s="265"/>
      <c r="H578" s="209"/>
      <c r="I578" s="209"/>
      <c r="J578" s="209"/>
      <c r="K578" s="209"/>
      <c r="L578" s="209"/>
      <c r="M578" s="221"/>
      <c r="N578" s="265"/>
      <c r="O578" s="209"/>
      <c r="P578" s="221"/>
      <c r="Q578" s="208"/>
      <c r="R578" s="209"/>
      <c r="S578" s="209"/>
      <c r="T578" s="209"/>
      <c r="U578" s="209"/>
      <c r="V578" s="209"/>
      <c r="W578" s="221"/>
      <c r="X578" s="208" t="s">
        <v>5531</v>
      </c>
      <c r="Y578" s="209">
        <v>2017</v>
      </c>
      <c r="Z578" s="209">
        <v>50</v>
      </c>
      <c r="AA578" s="221" t="s">
        <v>633</v>
      </c>
      <c r="AB578" s="226"/>
      <c r="AC578" s="204"/>
      <c r="AD578" s="204"/>
      <c r="AE578" s="294"/>
      <c r="AF578" s="295"/>
      <c r="AG578" s="261">
        <f t="shared" si="68"/>
        <v>50</v>
      </c>
      <c r="AH578" s="261"/>
      <c r="AI578" s="23"/>
    </row>
    <row r="579" spans="1:35" ht="56.25" x14ac:dyDescent="0.25">
      <c r="A579" s="322"/>
      <c r="B579" s="209"/>
      <c r="C579" s="209"/>
      <c r="D579" s="209"/>
      <c r="E579" s="209"/>
      <c r="F579" s="221"/>
      <c r="G579" s="265"/>
      <c r="H579" s="209"/>
      <c r="I579" s="209"/>
      <c r="J579" s="209"/>
      <c r="K579" s="209"/>
      <c r="L579" s="209"/>
      <c r="M579" s="221"/>
      <c r="N579" s="265"/>
      <c r="O579" s="209"/>
      <c r="P579" s="221"/>
      <c r="Q579" s="208"/>
      <c r="R579" s="209"/>
      <c r="S579" s="209"/>
      <c r="T579" s="209"/>
      <c r="U579" s="209"/>
      <c r="V579" s="209"/>
      <c r="W579" s="221"/>
      <c r="X579" s="208" t="s">
        <v>5532</v>
      </c>
      <c r="Y579" s="209">
        <v>1976</v>
      </c>
      <c r="Z579" s="209">
        <v>4</v>
      </c>
      <c r="AA579" s="221" t="s">
        <v>781</v>
      </c>
      <c r="AB579" s="226"/>
      <c r="AC579" s="204"/>
      <c r="AD579" s="204"/>
      <c r="AE579" s="294"/>
      <c r="AF579" s="295"/>
      <c r="AG579" s="261">
        <f t="shared" si="68"/>
        <v>4</v>
      </c>
      <c r="AH579" s="261"/>
      <c r="AI579" s="23"/>
    </row>
    <row r="580" spans="1:35" ht="22.5" x14ac:dyDescent="0.25">
      <c r="A580" s="322"/>
      <c r="B580" s="209"/>
      <c r="C580" s="209"/>
      <c r="D580" s="209"/>
      <c r="E580" s="209"/>
      <c r="F580" s="221"/>
      <c r="G580" s="265"/>
      <c r="H580" s="209"/>
      <c r="I580" s="209"/>
      <c r="J580" s="209"/>
      <c r="K580" s="209"/>
      <c r="L580" s="209"/>
      <c r="M580" s="221"/>
      <c r="N580" s="265"/>
      <c r="O580" s="209"/>
      <c r="P580" s="221"/>
      <c r="Q580" s="208"/>
      <c r="R580" s="209"/>
      <c r="S580" s="209"/>
      <c r="T580" s="209"/>
      <c r="U580" s="209"/>
      <c r="V580" s="209"/>
      <c r="W580" s="221"/>
      <c r="X580" s="208" t="s">
        <v>5533</v>
      </c>
      <c r="Y580" s="209">
        <v>1977</v>
      </c>
      <c r="Z580" s="209">
        <v>120</v>
      </c>
      <c r="AA580" s="221" t="s">
        <v>397</v>
      </c>
      <c r="AB580" s="226"/>
      <c r="AC580" s="204"/>
      <c r="AD580" s="204"/>
      <c r="AE580" s="294"/>
      <c r="AF580" s="295"/>
      <c r="AG580" s="261">
        <f t="shared" si="68"/>
        <v>120</v>
      </c>
      <c r="AH580" s="261"/>
      <c r="AI580" s="23"/>
    </row>
    <row r="581" spans="1:35" ht="22.5" x14ac:dyDescent="0.25">
      <c r="A581" s="322"/>
      <c r="B581" s="209"/>
      <c r="C581" s="209"/>
      <c r="D581" s="209"/>
      <c r="E581" s="209"/>
      <c r="F581" s="221"/>
      <c r="G581" s="265"/>
      <c r="H581" s="209"/>
      <c r="I581" s="209"/>
      <c r="J581" s="209"/>
      <c r="K581" s="209"/>
      <c r="L581" s="209"/>
      <c r="M581" s="221"/>
      <c r="N581" s="265"/>
      <c r="O581" s="209"/>
      <c r="P581" s="221"/>
      <c r="Q581" s="208"/>
      <c r="R581" s="209"/>
      <c r="S581" s="209"/>
      <c r="T581" s="209"/>
      <c r="U581" s="209"/>
      <c r="V581" s="209"/>
      <c r="W581" s="221"/>
      <c r="X581" s="208" t="s">
        <v>5534</v>
      </c>
      <c r="Y581" s="209">
        <v>1978</v>
      </c>
      <c r="Z581" s="209">
        <v>320</v>
      </c>
      <c r="AA581" s="221" t="s">
        <v>639</v>
      </c>
      <c r="AB581" s="226"/>
      <c r="AC581" s="204"/>
      <c r="AD581" s="204"/>
      <c r="AE581" s="294"/>
      <c r="AF581" s="295"/>
      <c r="AG581" s="261">
        <f t="shared" si="68"/>
        <v>320</v>
      </c>
      <c r="AH581" s="261"/>
      <c r="AI581" s="23"/>
    </row>
    <row r="582" spans="1:35" ht="22.5" x14ac:dyDescent="0.25">
      <c r="A582" s="322"/>
      <c r="B582" s="209"/>
      <c r="C582" s="209"/>
      <c r="D582" s="209"/>
      <c r="E582" s="209"/>
      <c r="F582" s="221"/>
      <c r="G582" s="265"/>
      <c r="H582" s="209"/>
      <c r="I582" s="209"/>
      <c r="J582" s="209"/>
      <c r="K582" s="209"/>
      <c r="L582" s="209"/>
      <c r="M582" s="221"/>
      <c r="N582" s="265"/>
      <c r="O582" s="209"/>
      <c r="P582" s="221"/>
      <c r="Q582" s="208"/>
      <c r="R582" s="209"/>
      <c r="S582" s="209"/>
      <c r="T582" s="209"/>
      <c r="U582" s="209"/>
      <c r="V582" s="209"/>
      <c r="W582" s="221"/>
      <c r="X582" s="208" t="s">
        <v>5535</v>
      </c>
      <c r="Y582" s="209">
        <v>1978</v>
      </c>
      <c r="Z582" s="209">
        <v>320</v>
      </c>
      <c r="AA582" s="221" t="s">
        <v>639</v>
      </c>
      <c r="AB582" s="226"/>
      <c r="AC582" s="204"/>
      <c r="AD582" s="204"/>
      <c r="AE582" s="294"/>
      <c r="AF582" s="295"/>
      <c r="AG582" s="261">
        <f t="shared" si="68"/>
        <v>320</v>
      </c>
      <c r="AH582" s="261"/>
      <c r="AI582" s="23"/>
    </row>
    <row r="583" spans="1:35" ht="22.5" x14ac:dyDescent="0.25">
      <c r="A583" s="322"/>
      <c r="B583" s="209"/>
      <c r="C583" s="209"/>
      <c r="D583" s="209"/>
      <c r="E583" s="209"/>
      <c r="F583" s="221"/>
      <c r="G583" s="265"/>
      <c r="H583" s="209"/>
      <c r="I583" s="209"/>
      <c r="J583" s="209"/>
      <c r="K583" s="209"/>
      <c r="L583" s="209"/>
      <c r="M583" s="221"/>
      <c r="N583" s="265"/>
      <c r="O583" s="209"/>
      <c r="P583" s="221"/>
      <c r="Q583" s="208"/>
      <c r="R583" s="209"/>
      <c r="S583" s="209"/>
      <c r="T583" s="209"/>
      <c r="U583" s="209"/>
      <c r="V583" s="209"/>
      <c r="W583" s="221"/>
      <c r="X583" s="208" t="s">
        <v>5536</v>
      </c>
      <c r="Y583" s="209">
        <v>1977</v>
      </c>
      <c r="Z583" s="209">
        <v>300</v>
      </c>
      <c r="AA583" s="221" t="s">
        <v>639</v>
      </c>
      <c r="AB583" s="226"/>
      <c r="AC583" s="204"/>
      <c r="AD583" s="204"/>
      <c r="AE583" s="294"/>
      <c r="AF583" s="295"/>
      <c r="AG583" s="261">
        <f t="shared" si="68"/>
        <v>300</v>
      </c>
      <c r="AH583" s="261"/>
      <c r="AI583" s="23"/>
    </row>
    <row r="584" spans="1:35" ht="22.5" x14ac:dyDescent="0.25">
      <c r="A584" s="322"/>
      <c r="B584" s="209"/>
      <c r="C584" s="209"/>
      <c r="D584" s="209"/>
      <c r="E584" s="209"/>
      <c r="F584" s="221"/>
      <c r="G584" s="265"/>
      <c r="H584" s="209"/>
      <c r="I584" s="209"/>
      <c r="J584" s="209"/>
      <c r="K584" s="209"/>
      <c r="L584" s="209"/>
      <c r="M584" s="221"/>
      <c r="N584" s="265"/>
      <c r="O584" s="209"/>
      <c r="P584" s="221"/>
      <c r="Q584" s="208"/>
      <c r="R584" s="209"/>
      <c r="S584" s="206"/>
      <c r="T584" s="209"/>
      <c r="U584" s="209"/>
      <c r="V584" s="209"/>
      <c r="W584" s="221"/>
      <c r="X584" s="208" t="s">
        <v>5537</v>
      </c>
      <c r="Y584" s="209">
        <v>1977</v>
      </c>
      <c r="Z584" s="209">
        <v>300</v>
      </c>
      <c r="AA584" s="221" t="s">
        <v>639</v>
      </c>
      <c r="AB584" s="226"/>
      <c r="AC584" s="204"/>
      <c r="AD584" s="204"/>
      <c r="AE584" s="294"/>
      <c r="AF584" s="295"/>
      <c r="AG584" s="261">
        <f t="shared" si="68"/>
        <v>300</v>
      </c>
      <c r="AH584" s="261"/>
      <c r="AI584" s="23"/>
    </row>
    <row r="585" spans="1:35" ht="33.75" x14ac:dyDescent="0.25">
      <c r="A585" s="322"/>
      <c r="B585" s="209"/>
      <c r="C585" s="209"/>
      <c r="D585" s="209"/>
      <c r="E585" s="209"/>
      <c r="F585" s="221"/>
      <c r="G585" s="265"/>
      <c r="H585" s="209"/>
      <c r="I585" s="209"/>
      <c r="J585" s="209"/>
      <c r="K585" s="209"/>
      <c r="L585" s="209"/>
      <c r="M585" s="221"/>
      <c r="N585" s="265"/>
      <c r="O585" s="209"/>
      <c r="P585" s="221"/>
      <c r="Q585" s="208"/>
      <c r="R585" s="209"/>
      <c r="S585" s="206"/>
      <c r="T585" s="209"/>
      <c r="U585" s="209"/>
      <c r="V585" s="209"/>
      <c r="W585" s="221"/>
      <c r="X585" s="380" t="s">
        <v>5538</v>
      </c>
      <c r="Y585" s="214">
        <v>1976</v>
      </c>
      <c r="Z585" s="209">
        <v>180</v>
      </c>
      <c r="AA585" s="221" t="s">
        <v>604</v>
      </c>
      <c r="AB585" s="226"/>
      <c r="AC585" s="204"/>
      <c r="AD585" s="204"/>
      <c r="AE585" s="294"/>
      <c r="AF585" s="295"/>
      <c r="AG585" s="261">
        <f>Z585</f>
        <v>180</v>
      </c>
      <c r="AH585" s="261"/>
      <c r="AI585" s="23"/>
    </row>
    <row r="586" spans="1:35" ht="23.25" thickBot="1" x14ac:dyDescent="0.3">
      <c r="A586" s="323"/>
      <c r="B586" s="206"/>
      <c r="C586" s="206"/>
      <c r="D586" s="206"/>
      <c r="E586" s="206"/>
      <c r="F586" s="274"/>
      <c r="G586" s="275"/>
      <c r="H586" s="206"/>
      <c r="I586" s="206"/>
      <c r="J586" s="206"/>
      <c r="K586" s="206"/>
      <c r="L586" s="206"/>
      <c r="M586" s="274"/>
      <c r="N586" s="275"/>
      <c r="O586" s="206"/>
      <c r="P586" s="274"/>
      <c r="Q586" s="210"/>
      <c r="R586" s="206"/>
      <c r="S586" s="206"/>
      <c r="T586" s="206"/>
      <c r="U586" s="206"/>
      <c r="V586" s="206"/>
      <c r="W586" s="274"/>
      <c r="X586" s="303" t="s">
        <v>5539</v>
      </c>
      <c r="Y586" s="215">
        <v>2017</v>
      </c>
      <c r="Z586" s="218">
        <v>180</v>
      </c>
      <c r="AA586" s="223" t="s">
        <v>633</v>
      </c>
      <c r="AB586" s="226"/>
      <c r="AC586" s="205"/>
      <c r="AD586" s="205"/>
      <c r="AE586" s="297"/>
      <c r="AF586" s="298"/>
      <c r="AG586" s="261">
        <f>Z586</f>
        <v>180</v>
      </c>
      <c r="AH586" s="261"/>
      <c r="AI586" s="277"/>
    </row>
    <row r="587" spans="1:35" ht="15.75" thickBot="1" x14ac:dyDescent="0.3">
      <c r="A587" s="605" t="s">
        <v>5540</v>
      </c>
      <c r="B587" s="606"/>
      <c r="C587" s="606"/>
      <c r="D587" s="606"/>
      <c r="E587" s="606"/>
      <c r="F587" s="606"/>
      <c r="G587" s="606"/>
      <c r="H587" s="606"/>
      <c r="I587" s="606"/>
      <c r="J587" s="606"/>
      <c r="K587" s="606"/>
      <c r="L587" s="606"/>
      <c r="M587" s="606"/>
      <c r="N587" s="606"/>
      <c r="O587" s="606"/>
      <c r="P587" s="606"/>
      <c r="Q587" s="606"/>
      <c r="R587" s="606"/>
      <c r="S587" s="606"/>
      <c r="T587" s="606"/>
      <c r="U587" s="606"/>
      <c r="V587" s="606"/>
      <c r="W587" s="606"/>
      <c r="X587" s="606"/>
      <c r="Y587" s="606"/>
      <c r="Z587" s="606"/>
      <c r="AA587" s="607"/>
      <c r="AB587" s="250"/>
      <c r="AC587" s="202"/>
      <c r="AD587" s="202"/>
      <c r="AE587" s="278"/>
      <c r="AF587" s="279"/>
      <c r="AG587" s="279"/>
      <c r="AH587" s="279"/>
      <c r="AI587" s="254"/>
    </row>
    <row r="588" spans="1:35" ht="33.75" x14ac:dyDescent="0.25">
      <c r="A588" s="321">
        <v>58</v>
      </c>
      <c r="B588" s="211" t="s">
        <v>5541</v>
      </c>
      <c r="C588" s="211">
        <v>1975</v>
      </c>
      <c r="D588" s="211"/>
      <c r="E588" s="211">
        <v>645</v>
      </c>
      <c r="F588" s="212" t="s">
        <v>270</v>
      </c>
      <c r="G588" s="257"/>
      <c r="H588" s="211"/>
      <c r="I588" s="211"/>
      <c r="J588" s="211"/>
      <c r="K588" s="211"/>
      <c r="L588" s="211"/>
      <c r="M588" s="212"/>
      <c r="N588" s="257" t="s">
        <v>4265</v>
      </c>
      <c r="O588" s="211" t="s">
        <v>2895</v>
      </c>
      <c r="P588" s="212">
        <v>630</v>
      </c>
      <c r="Q588" s="216" t="s">
        <v>5542</v>
      </c>
      <c r="R588" s="211">
        <v>2004</v>
      </c>
      <c r="S588" s="211">
        <v>255</v>
      </c>
      <c r="T588" s="211" t="s">
        <v>5543</v>
      </c>
      <c r="U588" s="211" t="s">
        <v>4571</v>
      </c>
      <c r="V588" s="211" t="s">
        <v>4571</v>
      </c>
      <c r="W588" s="212" t="s">
        <v>4571</v>
      </c>
      <c r="X588" s="216" t="s">
        <v>5544</v>
      </c>
      <c r="Y588" s="211">
        <v>1976</v>
      </c>
      <c r="Z588" s="211">
        <v>200</v>
      </c>
      <c r="AA588" s="379" t="s">
        <v>5545</v>
      </c>
      <c r="AB588" s="333"/>
      <c r="AC588" s="203">
        <v>1</v>
      </c>
      <c r="AD588" s="203">
        <f t="shared" ref="AD588:AD589" si="71">P588</f>
        <v>630</v>
      </c>
      <c r="AE588" s="259">
        <f>E588</f>
        <v>645</v>
      </c>
      <c r="AF588" s="260"/>
      <c r="AG588" s="261">
        <f t="shared" si="68"/>
        <v>200</v>
      </c>
      <c r="AH588" s="261">
        <f>S588</f>
        <v>255</v>
      </c>
      <c r="AI588" s="262"/>
    </row>
    <row r="589" spans="1:35" ht="45" x14ac:dyDescent="0.25">
      <c r="A589" s="322"/>
      <c r="B589" s="209"/>
      <c r="C589" s="209"/>
      <c r="D589" s="209"/>
      <c r="E589" s="209"/>
      <c r="F589" s="221"/>
      <c r="G589" s="265"/>
      <c r="H589" s="209"/>
      <c r="I589" s="209"/>
      <c r="J589" s="209"/>
      <c r="K589" s="209"/>
      <c r="L589" s="209"/>
      <c r="M589" s="221"/>
      <c r="N589" s="265"/>
      <c r="O589" s="209"/>
      <c r="P589" s="221">
        <v>630</v>
      </c>
      <c r="Q589" s="208"/>
      <c r="R589" s="209"/>
      <c r="S589" s="209"/>
      <c r="T589" s="209"/>
      <c r="U589" s="209"/>
      <c r="V589" s="209"/>
      <c r="W589" s="221"/>
      <c r="X589" s="208" t="s">
        <v>5546</v>
      </c>
      <c r="Y589" s="209">
        <v>1979</v>
      </c>
      <c r="Z589" s="209">
        <v>60</v>
      </c>
      <c r="AA589" s="221" t="s">
        <v>5423</v>
      </c>
      <c r="AB589" s="226"/>
      <c r="AC589" s="204"/>
      <c r="AD589" s="204">
        <f t="shared" si="71"/>
        <v>630</v>
      </c>
      <c r="AE589" s="294"/>
      <c r="AF589" s="295"/>
      <c r="AG589" s="261">
        <f t="shared" si="68"/>
        <v>60</v>
      </c>
      <c r="AH589" s="261"/>
      <c r="AI589" s="23"/>
    </row>
    <row r="590" spans="1:35" ht="33.75" x14ac:dyDescent="0.25">
      <c r="A590" s="322"/>
      <c r="B590" s="209"/>
      <c r="C590" s="209"/>
      <c r="D590" s="209"/>
      <c r="E590" s="209"/>
      <c r="F590" s="221"/>
      <c r="G590" s="265"/>
      <c r="H590" s="209"/>
      <c r="I590" s="209"/>
      <c r="J590" s="209"/>
      <c r="K590" s="209"/>
      <c r="L590" s="209"/>
      <c r="M590" s="221"/>
      <c r="N590" s="265"/>
      <c r="O590" s="209"/>
      <c r="P590" s="221"/>
      <c r="Q590" s="208"/>
      <c r="R590" s="209"/>
      <c r="S590" s="209"/>
      <c r="T590" s="209"/>
      <c r="U590" s="209"/>
      <c r="V590" s="209"/>
      <c r="W590" s="221"/>
      <c r="X590" s="208" t="s">
        <v>5547</v>
      </c>
      <c r="Y590" s="209">
        <v>1985</v>
      </c>
      <c r="Z590" s="209">
        <v>150</v>
      </c>
      <c r="AA590" s="221" t="s">
        <v>5207</v>
      </c>
      <c r="AB590" s="226"/>
      <c r="AC590" s="204"/>
      <c r="AD590" s="204"/>
      <c r="AE590" s="294"/>
      <c r="AF590" s="295"/>
      <c r="AG590" s="261">
        <f t="shared" si="68"/>
        <v>150</v>
      </c>
      <c r="AH590" s="261"/>
      <c r="AI590" s="23"/>
    </row>
    <row r="591" spans="1:35" ht="22.5" x14ac:dyDescent="0.25">
      <c r="A591" s="322"/>
      <c r="B591" s="209"/>
      <c r="C591" s="209"/>
      <c r="D591" s="209"/>
      <c r="E591" s="209"/>
      <c r="F591" s="221"/>
      <c r="G591" s="265"/>
      <c r="H591" s="209"/>
      <c r="I591" s="209"/>
      <c r="J591" s="209"/>
      <c r="K591" s="209"/>
      <c r="L591" s="209"/>
      <c r="M591" s="221"/>
      <c r="N591" s="265"/>
      <c r="O591" s="209"/>
      <c r="P591" s="221"/>
      <c r="Q591" s="208"/>
      <c r="R591" s="209"/>
      <c r="S591" s="209"/>
      <c r="T591" s="209"/>
      <c r="U591" s="209"/>
      <c r="V591" s="209"/>
      <c r="W591" s="221"/>
      <c r="X591" s="208" t="s">
        <v>5548</v>
      </c>
      <c r="Y591" s="209">
        <v>1982</v>
      </c>
      <c r="Z591" s="209">
        <v>150</v>
      </c>
      <c r="AA591" s="221" t="s">
        <v>5549</v>
      </c>
      <c r="AB591" s="226"/>
      <c r="AC591" s="204"/>
      <c r="AD591" s="204"/>
      <c r="AE591" s="294"/>
      <c r="AF591" s="295"/>
      <c r="AG591" s="261">
        <f t="shared" si="68"/>
        <v>150</v>
      </c>
      <c r="AH591" s="261"/>
      <c r="AI591" s="23"/>
    </row>
    <row r="592" spans="1:35" ht="45" x14ac:dyDescent="0.25">
      <c r="A592" s="322"/>
      <c r="B592" s="209"/>
      <c r="C592" s="209"/>
      <c r="D592" s="209"/>
      <c r="E592" s="209"/>
      <c r="F592" s="221"/>
      <c r="G592" s="265"/>
      <c r="H592" s="209"/>
      <c r="I592" s="209"/>
      <c r="J592" s="209"/>
      <c r="K592" s="209"/>
      <c r="L592" s="209"/>
      <c r="M592" s="221"/>
      <c r="N592" s="265"/>
      <c r="O592" s="209"/>
      <c r="P592" s="221"/>
      <c r="Q592" s="208"/>
      <c r="R592" s="209"/>
      <c r="S592" s="209"/>
      <c r="T592" s="209"/>
      <c r="U592" s="209"/>
      <c r="V592" s="209"/>
      <c r="W592" s="221"/>
      <c r="X592" s="208" t="s">
        <v>5550</v>
      </c>
      <c r="Y592" s="209">
        <v>1979</v>
      </c>
      <c r="Z592" s="209">
        <v>140</v>
      </c>
      <c r="AA592" s="221" t="s">
        <v>5551</v>
      </c>
      <c r="AB592" s="226"/>
      <c r="AC592" s="204"/>
      <c r="AD592" s="204"/>
      <c r="AE592" s="294"/>
      <c r="AF592" s="295"/>
      <c r="AG592" s="261">
        <f t="shared" si="68"/>
        <v>140</v>
      </c>
      <c r="AH592" s="261"/>
      <c r="AI592" s="23"/>
    </row>
    <row r="593" spans="1:35" ht="33.75" x14ac:dyDescent="0.25">
      <c r="A593" s="322"/>
      <c r="B593" s="209"/>
      <c r="C593" s="209"/>
      <c r="D593" s="209"/>
      <c r="E593" s="209"/>
      <c r="F593" s="221"/>
      <c r="G593" s="265"/>
      <c r="H593" s="209"/>
      <c r="I593" s="209"/>
      <c r="J593" s="209"/>
      <c r="K593" s="209"/>
      <c r="L593" s="209"/>
      <c r="M593" s="221"/>
      <c r="N593" s="265"/>
      <c r="O593" s="209"/>
      <c r="P593" s="221"/>
      <c r="Q593" s="208"/>
      <c r="R593" s="209"/>
      <c r="S593" s="209"/>
      <c r="T593" s="209"/>
      <c r="U593" s="209"/>
      <c r="V593" s="209"/>
      <c r="W593" s="221"/>
      <c r="X593" s="208" t="s">
        <v>5552</v>
      </c>
      <c r="Y593" s="209">
        <v>1976</v>
      </c>
      <c r="Z593" s="209">
        <v>170</v>
      </c>
      <c r="AA593" s="221" t="s">
        <v>5553</v>
      </c>
      <c r="AB593" s="226"/>
      <c r="AC593" s="204"/>
      <c r="AD593" s="204"/>
      <c r="AE593" s="294"/>
      <c r="AF593" s="295"/>
      <c r="AG593" s="261">
        <f t="shared" si="68"/>
        <v>170</v>
      </c>
      <c r="AH593" s="261"/>
      <c r="AI593" s="23"/>
    </row>
    <row r="594" spans="1:35" ht="33.75" x14ac:dyDescent="0.25">
      <c r="A594" s="322"/>
      <c r="B594" s="209"/>
      <c r="C594" s="209"/>
      <c r="D594" s="209"/>
      <c r="E594" s="209"/>
      <c r="F594" s="221"/>
      <c r="G594" s="265"/>
      <c r="H594" s="209"/>
      <c r="I594" s="209"/>
      <c r="J594" s="209"/>
      <c r="K594" s="209"/>
      <c r="L594" s="209"/>
      <c r="M594" s="221"/>
      <c r="N594" s="265"/>
      <c r="O594" s="209"/>
      <c r="P594" s="221"/>
      <c r="Q594" s="208"/>
      <c r="R594" s="209"/>
      <c r="S594" s="209"/>
      <c r="T594" s="209"/>
      <c r="U594" s="209"/>
      <c r="V594" s="209"/>
      <c r="W594" s="221"/>
      <c r="X594" s="208" t="s">
        <v>5554</v>
      </c>
      <c r="Y594" s="209">
        <v>1976</v>
      </c>
      <c r="Z594" s="209">
        <v>130</v>
      </c>
      <c r="AA594" s="221" t="s">
        <v>5555</v>
      </c>
      <c r="AB594" s="226"/>
      <c r="AC594" s="204"/>
      <c r="AD594" s="204"/>
      <c r="AE594" s="294"/>
      <c r="AF594" s="295"/>
      <c r="AG594" s="261">
        <f t="shared" si="68"/>
        <v>130</v>
      </c>
      <c r="AH594" s="261"/>
      <c r="AI594" s="23"/>
    </row>
    <row r="595" spans="1:35" ht="45" x14ac:dyDescent="0.25">
      <c r="A595" s="322"/>
      <c r="B595" s="209"/>
      <c r="C595" s="209"/>
      <c r="D595" s="209"/>
      <c r="E595" s="209"/>
      <c r="F595" s="221"/>
      <c r="G595" s="265"/>
      <c r="H595" s="209"/>
      <c r="I595" s="209"/>
      <c r="J595" s="209"/>
      <c r="K595" s="209"/>
      <c r="L595" s="209"/>
      <c r="M595" s="221"/>
      <c r="N595" s="265"/>
      <c r="O595" s="209"/>
      <c r="P595" s="221"/>
      <c r="Q595" s="208"/>
      <c r="R595" s="209"/>
      <c r="S595" s="209"/>
      <c r="T595" s="209"/>
      <c r="U595" s="209"/>
      <c r="V595" s="209"/>
      <c r="W595" s="221"/>
      <c r="X595" s="208" t="s">
        <v>5556</v>
      </c>
      <c r="Y595" s="209">
        <v>1979</v>
      </c>
      <c r="Z595" s="209">
        <v>200</v>
      </c>
      <c r="AA595" s="221" t="s">
        <v>474</v>
      </c>
      <c r="AB595" s="226"/>
      <c r="AC595" s="204"/>
      <c r="AD595" s="204"/>
      <c r="AE595" s="294"/>
      <c r="AF595" s="295"/>
      <c r="AG595" s="261">
        <f t="shared" si="68"/>
        <v>200</v>
      </c>
      <c r="AH595" s="261"/>
      <c r="AI595" s="23"/>
    </row>
    <row r="596" spans="1:35" ht="56.25" x14ac:dyDescent="0.25">
      <c r="A596" s="322"/>
      <c r="B596" s="209"/>
      <c r="C596" s="209"/>
      <c r="D596" s="209"/>
      <c r="E596" s="209"/>
      <c r="F596" s="221"/>
      <c r="G596" s="265"/>
      <c r="H596" s="209"/>
      <c r="I596" s="209"/>
      <c r="J596" s="209"/>
      <c r="K596" s="209"/>
      <c r="L596" s="209"/>
      <c r="M596" s="221"/>
      <c r="N596" s="265"/>
      <c r="O596" s="209"/>
      <c r="P596" s="221"/>
      <c r="Q596" s="208"/>
      <c r="R596" s="209"/>
      <c r="S596" s="209"/>
      <c r="T596" s="209"/>
      <c r="U596" s="209"/>
      <c r="V596" s="209"/>
      <c r="W596" s="221"/>
      <c r="X596" s="208" t="s">
        <v>5557</v>
      </c>
      <c r="Y596" s="209">
        <v>1975</v>
      </c>
      <c r="Z596" s="209" t="s">
        <v>5558</v>
      </c>
      <c r="AA596" s="221" t="s">
        <v>5559</v>
      </c>
      <c r="AB596" s="226"/>
      <c r="AC596" s="204"/>
      <c r="AD596" s="204"/>
      <c r="AE596" s="294"/>
      <c r="AF596" s="295"/>
      <c r="AG596" s="261">
        <v>400</v>
      </c>
      <c r="AH596" s="261"/>
      <c r="AI596" s="23"/>
    </row>
    <row r="597" spans="1:35" ht="45" x14ac:dyDescent="0.25">
      <c r="A597" s="322"/>
      <c r="B597" s="209"/>
      <c r="C597" s="209"/>
      <c r="D597" s="209"/>
      <c r="E597" s="209"/>
      <c r="F597" s="221"/>
      <c r="G597" s="265"/>
      <c r="H597" s="209"/>
      <c r="I597" s="209"/>
      <c r="J597" s="209"/>
      <c r="K597" s="209"/>
      <c r="L597" s="209"/>
      <c r="M597" s="221"/>
      <c r="N597" s="265"/>
      <c r="O597" s="209"/>
      <c r="P597" s="221"/>
      <c r="Q597" s="208"/>
      <c r="R597" s="209"/>
      <c r="S597" s="209"/>
      <c r="T597" s="209"/>
      <c r="U597" s="209"/>
      <c r="V597" s="209"/>
      <c r="W597" s="221"/>
      <c r="X597" s="208" t="s">
        <v>5560</v>
      </c>
      <c r="Y597" s="209">
        <v>1978</v>
      </c>
      <c r="Z597" s="209">
        <v>230</v>
      </c>
      <c r="AA597" s="221" t="s">
        <v>786</v>
      </c>
      <c r="AB597" s="226"/>
      <c r="AC597" s="204"/>
      <c r="AD597" s="204"/>
      <c r="AE597" s="294"/>
      <c r="AF597" s="295"/>
      <c r="AG597" s="261">
        <f t="shared" si="68"/>
        <v>230</v>
      </c>
      <c r="AH597" s="261"/>
      <c r="AI597" s="23"/>
    </row>
    <row r="598" spans="1:35" ht="56.25" x14ac:dyDescent="0.25">
      <c r="A598" s="322"/>
      <c r="B598" s="209"/>
      <c r="C598" s="209"/>
      <c r="D598" s="209"/>
      <c r="E598" s="209"/>
      <c r="F598" s="221"/>
      <c r="G598" s="265"/>
      <c r="H598" s="209"/>
      <c r="I598" s="209"/>
      <c r="J598" s="209"/>
      <c r="K598" s="209"/>
      <c r="L598" s="209"/>
      <c r="M598" s="221"/>
      <c r="N598" s="265"/>
      <c r="O598" s="209"/>
      <c r="P598" s="221"/>
      <c r="Q598" s="208"/>
      <c r="R598" s="209"/>
      <c r="S598" s="209"/>
      <c r="T598" s="209"/>
      <c r="U598" s="209"/>
      <c r="V598" s="209"/>
      <c r="W598" s="221"/>
      <c r="X598" s="208" t="s">
        <v>5561</v>
      </c>
      <c r="Y598" s="209">
        <v>1976</v>
      </c>
      <c r="Z598" s="209">
        <v>150</v>
      </c>
      <c r="AA598" s="221" t="s">
        <v>633</v>
      </c>
      <c r="AB598" s="226"/>
      <c r="AC598" s="204"/>
      <c r="AD598" s="204"/>
      <c r="AE598" s="294"/>
      <c r="AF598" s="295"/>
      <c r="AG598" s="261">
        <f t="shared" si="68"/>
        <v>150</v>
      </c>
      <c r="AH598" s="261"/>
      <c r="AI598" s="23"/>
    </row>
    <row r="599" spans="1:35" ht="33.75" x14ac:dyDescent="0.25">
      <c r="A599" s="322"/>
      <c r="B599" s="209"/>
      <c r="C599" s="209"/>
      <c r="D599" s="209"/>
      <c r="E599" s="209"/>
      <c r="F599" s="221"/>
      <c r="G599" s="265"/>
      <c r="H599" s="209"/>
      <c r="I599" s="209"/>
      <c r="J599" s="209"/>
      <c r="K599" s="209"/>
      <c r="L599" s="209"/>
      <c r="M599" s="221"/>
      <c r="N599" s="265"/>
      <c r="O599" s="209"/>
      <c r="P599" s="221"/>
      <c r="Q599" s="208"/>
      <c r="R599" s="209"/>
      <c r="S599" s="209"/>
      <c r="T599" s="209"/>
      <c r="U599" s="209"/>
      <c r="V599" s="209"/>
      <c r="W599" s="221"/>
      <c r="X599" s="208" t="s">
        <v>5562</v>
      </c>
      <c r="Y599" s="209">
        <v>1985</v>
      </c>
      <c r="Z599" s="209">
        <v>50</v>
      </c>
      <c r="AA599" s="221" t="s">
        <v>5563</v>
      </c>
      <c r="AB599" s="226"/>
      <c r="AC599" s="204"/>
      <c r="AD599" s="204"/>
      <c r="AE599" s="294"/>
      <c r="AF599" s="295"/>
      <c r="AG599" s="261">
        <f t="shared" si="68"/>
        <v>50</v>
      </c>
      <c r="AH599" s="261"/>
      <c r="AI599" s="23"/>
    </row>
    <row r="600" spans="1:35" ht="22.5" x14ac:dyDescent="0.25">
      <c r="A600" s="322"/>
      <c r="B600" s="209"/>
      <c r="C600" s="209"/>
      <c r="D600" s="209"/>
      <c r="E600" s="209"/>
      <c r="F600" s="221"/>
      <c r="G600" s="265"/>
      <c r="H600" s="209"/>
      <c r="I600" s="209"/>
      <c r="J600" s="209"/>
      <c r="K600" s="209"/>
      <c r="L600" s="209"/>
      <c r="M600" s="221"/>
      <c r="N600" s="265"/>
      <c r="O600" s="209"/>
      <c r="P600" s="221"/>
      <c r="Q600" s="208"/>
      <c r="R600" s="209"/>
      <c r="S600" s="209"/>
      <c r="T600" s="209"/>
      <c r="U600" s="209"/>
      <c r="V600" s="209"/>
      <c r="W600" s="221"/>
      <c r="X600" s="208" t="s">
        <v>5564</v>
      </c>
      <c r="Y600" s="209">
        <v>1976</v>
      </c>
      <c r="Z600" s="209">
        <v>200</v>
      </c>
      <c r="AA600" s="221" t="s">
        <v>1921</v>
      </c>
      <c r="AB600" s="226"/>
      <c r="AC600" s="204"/>
      <c r="AD600" s="204"/>
      <c r="AE600" s="294"/>
      <c r="AF600" s="295"/>
      <c r="AG600" s="261">
        <f t="shared" si="68"/>
        <v>200</v>
      </c>
      <c r="AH600" s="261"/>
      <c r="AI600" s="23"/>
    </row>
    <row r="601" spans="1:35" ht="67.5" x14ac:dyDescent="0.25">
      <c r="A601" s="322"/>
      <c r="B601" s="209"/>
      <c r="C601" s="209"/>
      <c r="D601" s="209"/>
      <c r="E601" s="209"/>
      <c r="F601" s="221"/>
      <c r="G601" s="265"/>
      <c r="H601" s="209"/>
      <c r="I601" s="209"/>
      <c r="J601" s="209"/>
      <c r="K601" s="209"/>
      <c r="L601" s="209"/>
      <c r="M601" s="221"/>
      <c r="N601" s="265"/>
      <c r="O601" s="209"/>
      <c r="P601" s="221"/>
      <c r="Q601" s="208"/>
      <c r="R601" s="209"/>
      <c r="S601" s="209"/>
      <c r="T601" s="209"/>
      <c r="U601" s="209"/>
      <c r="V601" s="209"/>
      <c r="W601" s="221"/>
      <c r="X601" s="208" t="s">
        <v>5565</v>
      </c>
      <c r="Y601" s="209">
        <v>1973</v>
      </c>
      <c r="Z601" s="209">
        <v>80</v>
      </c>
      <c r="AA601" s="221" t="s">
        <v>491</v>
      </c>
      <c r="AB601" s="226"/>
      <c r="AC601" s="204"/>
      <c r="AD601" s="204"/>
      <c r="AE601" s="294"/>
      <c r="AF601" s="295"/>
      <c r="AG601" s="261">
        <f t="shared" si="68"/>
        <v>80</v>
      </c>
      <c r="AH601" s="261"/>
      <c r="AI601" s="23"/>
    </row>
    <row r="602" spans="1:35" ht="56.25" x14ac:dyDescent="0.25">
      <c r="A602" s="322"/>
      <c r="B602" s="209"/>
      <c r="C602" s="209"/>
      <c r="D602" s="209"/>
      <c r="E602" s="209"/>
      <c r="F602" s="221"/>
      <c r="G602" s="265"/>
      <c r="H602" s="209"/>
      <c r="I602" s="209"/>
      <c r="J602" s="209"/>
      <c r="K602" s="209"/>
      <c r="L602" s="209"/>
      <c r="M602" s="221"/>
      <c r="N602" s="265"/>
      <c r="O602" s="209"/>
      <c r="P602" s="221"/>
      <c r="Q602" s="208"/>
      <c r="R602" s="209"/>
      <c r="S602" s="209"/>
      <c r="T602" s="209"/>
      <c r="U602" s="209"/>
      <c r="V602" s="209"/>
      <c r="W602" s="221"/>
      <c r="X602" s="208" t="s">
        <v>5566</v>
      </c>
      <c r="Y602" s="209">
        <v>2000</v>
      </c>
      <c r="Z602" s="209">
        <v>5</v>
      </c>
      <c r="AA602" s="221" t="s">
        <v>633</v>
      </c>
      <c r="AB602" s="226"/>
      <c r="AC602" s="204"/>
      <c r="AD602" s="204"/>
      <c r="AE602" s="294"/>
      <c r="AF602" s="295"/>
      <c r="AG602" s="261">
        <f>Z602</f>
        <v>5</v>
      </c>
      <c r="AH602" s="261"/>
      <c r="AI602" s="23"/>
    </row>
    <row r="603" spans="1:35" ht="56.25" x14ac:dyDescent="0.25">
      <c r="A603" s="322"/>
      <c r="B603" s="209"/>
      <c r="C603" s="209"/>
      <c r="D603" s="209"/>
      <c r="E603" s="209"/>
      <c r="F603" s="221"/>
      <c r="G603" s="265"/>
      <c r="H603" s="209"/>
      <c r="I603" s="209"/>
      <c r="J603" s="209"/>
      <c r="K603" s="209"/>
      <c r="L603" s="209"/>
      <c r="M603" s="221"/>
      <c r="N603" s="265"/>
      <c r="O603" s="209"/>
      <c r="P603" s="221"/>
      <c r="Q603" s="208"/>
      <c r="R603" s="209"/>
      <c r="S603" s="209"/>
      <c r="T603" s="209"/>
      <c r="U603" s="209"/>
      <c r="V603" s="209"/>
      <c r="W603" s="221"/>
      <c r="X603" s="208" t="s">
        <v>5567</v>
      </c>
      <c r="Y603" s="209">
        <v>2000</v>
      </c>
      <c r="Z603" s="209">
        <v>5</v>
      </c>
      <c r="AA603" s="221" t="s">
        <v>633</v>
      </c>
      <c r="AB603" s="226"/>
      <c r="AC603" s="204"/>
      <c r="AD603" s="204"/>
      <c r="AE603" s="294"/>
      <c r="AF603" s="295"/>
      <c r="AG603" s="261">
        <f>Z603</f>
        <v>5</v>
      </c>
      <c r="AH603" s="261"/>
      <c r="AI603" s="23"/>
    </row>
    <row r="604" spans="1:35" ht="56.25" x14ac:dyDescent="0.25">
      <c r="A604" s="322"/>
      <c r="B604" s="209"/>
      <c r="C604" s="209"/>
      <c r="D604" s="209"/>
      <c r="E604" s="209"/>
      <c r="F604" s="221"/>
      <c r="G604" s="265"/>
      <c r="H604" s="209"/>
      <c r="I604" s="209"/>
      <c r="J604" s="209"/>
      <c r="K604" s="209"/>
      <c r="L604" s="209"/>
      <c r="M604" s="221"/>
      <c r="N604" s="265"/>
      <c r="O604" s="209"/>
      <c r="P604" s="221"/>
      <c r="Q604" s="208"/>
      <c r="R604" s="209"/>
      <c r="S604" s="209"/>
      <c r="T604" s="209"/>
      <c r="U604" s="209"/>
      <c r="V604" s="209"/>
      <c r="W604" s="221"/>
      <c r="X604" s="208" t="s">
        <v>5568</v>
      </c>
      <c r="Y604" s="209">
        <v>1984</v>
      </c>
      <c r="Z604" s="209">
        <v>5</v>
      </c>
      <c r="AA604" s="221" t="s">
        <v>633</v>
      </c>
      <c r="AB604" s="226"/>
      <c r="AC604" s="204"/>
      <c r="AD604" s="204"/>
      <c r="AE604" s="294"/>
      <c r="AF604" s="295"/>
      <c r="AG604" s="261">
        <f t="shared" si="68"/>
        <v>5</v>
      </c>
      <c r="AH604" s="261"/>
      <c r="AI604" s="23"/>
    </row>
    <row r="605" spans="1:35" ht="33.75" x14ac:dyDescent="0.25">
      <c r="A605" s="322"/>
      <c r="B605" s="209"/>
      <c r="C605" s="209"/>
      <c r="D605" s="209"/>
      <c r="E605" s="209"/>
      <c r="F605" s="221"/>
      <c r="G605" s="265"/>
      <c r="H605" s="209"/>
      <c r="I605" s="209"/>
      <c r="J605" s="209"/>
      <c r="K605" s="209"/>
      <c r="L605" s="209"/>
      <c r="M605" s="221"/>
      <c r="N605" s="265"/>
      <c r="O605" s="209"/>
      <c r="P605" s="221"/>
      <c r="Q605" s="208"/>
      <c r="R605" s="209"/>
      <c r="S605" s="209"/>
      <c r="T605" s="209"/>
      <c r="U605" s="209"/>
      <c r="V605" s="209"/>
      <c r="W605" s="221"/>
      <c r="X605" s="208" t="s">
        <v>5569</v>
      </c>
      <c r="Y605" s="209">
        <v>1992</v>
      </c>
      <c r="Z605" s="209">
        <v>120</v>
      </c>
      <c r="AA605" s="221" t="s">
        <v>5570</v>
      </c>
      <c r="AB605" s="226"/>
      <c r="AC605" s="204"/>
      <c r="AD605" s="204"/>
      <c r="AE605" s="294"/>
      <c r="AF605" s="295"/>
      <c r="AG605" s="261">
        <f t="shared" si="68"/>
        <v>120</v>
      </c>
      <c r="AH605" s="261"/>
      <c r="AI605" s="23"/>
    </row>
    <row r="606" spans="1:35" ht="33.75" x14ac:dyDescent="0.25">
      <c r="A606" s="322"/>
      <c r="B606" s="209"/>
      <c r="C606" s="209"/>
      <c r="D606" s="209"/>
      <c r="E606" s="209"/>
      <c r="F606" s="221"/>
      <c r="G606" s="265"/>
      <c r="H606" s="209"/>
      <c r="I606" s="209"/>
      <c r="J606" s="209"/>
      <c r="K606" s="209"/>
      <c r="L606" s="209"/>
      <c r="M606" s="221"/>
      <c r="N606" s="265"/>
      <c r="O606" s="209"/>
      <c r="P606" s="221"/>
      <c r="Q606" s="208"/>
      <c r="R606" s="209"/>
      <c r="S606" s="209"/>
      <c r="T606" s="209"/>
      <c r="U606" s="209"/>
      <c r="V606" s="209"/>
      <c r="W606" s="221"/>
      <c r="X606" s="208" t="s">
        <v>5571</v>
      </c>
      <c r="Y606" s="209">
        <v>2015</v>
      </c>
      <c r="Z606" s="209">
        <v>120</v>
      </c>
      <c r="AA606" s="328" t="s">
        <v>4849</v>
      </c>
      <c r="AB606" s="226"/>
      <c r="AC606" s="204"/>
      <c r="AD606" s="204"/>
      <c r="AE606" s="294"/>
      <c r="AF606" s="295"/>
      <c r="AG606" s="261">
        <f t="shared" si="68"/>
        <v>120</v>
      </c>
      <c r="AH606" s="261"/>
      <c r="AI606" s="23"/>
    </row>
    <row r="607" spans="1:35" ht="45" x14ac:dyDescent="0.25">
      <c r="A607" s="322"/>
      <c r="B607" s="209"/>
      <c r="C607" s="209"/>
      <c r="D607" s="209"/>
      <c r="E607" s="209"/>
      <c r="F607" s="221"/>
      <c r="G607" s="265"/>
      <c r="H607" s="209"/>
      <c r="I607" s="209"/>
      <c r="J607" s="209"/>
      <c r="K607" s="209"/>
      <c r="L607" s="209"/>
      <c r="M607" s="221"/>
      <c r="N607" s="265"/>
      <c r="O607" s="209"/>
      <c r="P607" s="221"/>
      <c r="Q607" s="208"/>
      <c r="R607" s="209"/>
      <c r="S607" s="209"/>
      <c r="T607" s="209"/>
      <c r="U607" s="209"/>
      <c r="V607" s="209"/>
      <c r="W607" s="221"/>
      <c r="X607" s="208" t="s">
        <v>5572</v>
      </c>
      <c r="Y607" s="209">
        <v>1985</v>
      </c>
      <c r="Z607" s="209">
        <v>60</v>
      </c>
      <c r="AA607" s="328" t="s">
        <v>5207</v>
      </c>
      <c r="AB607" s="226"/>
      <c r="AC607" s="204"/>
      <c r="AD607" s="204"/>
      <c r="AE607" s="294"/>
      <c r="AF607" s="295"/>
      <c r="AG607" s="261">
        <f t="shared" si="68"/>
        <v>60</v>
      </c>
      <c r="AH607" s="261"/>
      <c r="AI607" s="23"/>
    </row>
    <row r="608" spans="1:35" ht="67.5" x14ac:dyDescent="0.25">
      <c r="A608" s="322"/>
      <c r="B608" s="209"/>
      <c r="C608" s="209"/>
      <c r="D608" s="209"/>
      <c r="E608" s="209"/>
      <c r="F608" s="221"/>
      <c r="G608" s="265"/>
      <c r="H608" s="209"/>
      <c r="I608" s="209"/>
      <c r="J608" s="209"/>
      <c r="K608" s="209"/>
      <c r="L608" s="209"/>
      <c r="M608" s="221"/>
      <c r="N608" s="265"/>
      <c r="O608" s="209"/>
      <c r="P608" s="221"/>
      <c r="Q608" s="208"/>
      <c r="R608" s="209"/>
      <c r="S608" s="296"/>
      <c r="T608" s="209"/>
      <c r="U608" s="209"/>
      <c r="V608" s="209"/>
      <c r="W608" s="221"/>
      <c r="X608" s="208" t="s">
        <v>5573</v>
      </c>
      <c r="Y608" s="209">
        <v>1984</v>
      </c>
      <c r="Z608" s="209">
        <v>120</v>
      </c>
      <c r="AA608" s="328" t="s">
        <v>5574</v>
      </c>
      <c r="AB608" s="226"/>
      <c r="AC608" s="204"/>
      <c r="AD608" s="204"/>
      <c r="AE608" s="294"/>
      <c r="AF608" s="295"/>
      <c r="AG608" s="261">
        <f t="shared" ref="AG608:AG648" si="72">Z608</f>
        <v>120</v>
      </c>
      <c r="AH608" s="261"/>
      <c r="AI608" s="23"/>
    </row>
    <row r="609" spans="1:35" ht="22.5" x14ac:dyDescent="0.25">
      <c r="A609" s="335"/>
      <c r="B609" s="296"/>
      <c r="C609" s="296"/>
      <c r="D609" s="296"/>
      <c r="E609" s="296"/>
      <c r="F609" s="336"/>
      <c r="G609" s="337"/>
      <c r="H609" s="296"/>
      <c r="I609" s="296"/>
      <c r="J609" s="296"/>
      <c r="K609" s="296"/>
      <c r="L609" s="296"/>
      <c r="M609" s="336"/>
      <c r="N609" s="337"/>
      <c r="O609" s="296"/>
      <c r="P609" s="336"/>
      <c r="Q609" s="337"/>
      <c r="R609" s="296"/>
      <c r="S609" s="209"/>
      <c r="T609" s="296"/>
      <c r="U609" s="296"/>
      <c r="V609" s="296"/>
      <c r="W609" s="336"/>
      <c r="X609" s="337" t="s">
        <v>5575</v>
      </c>
      <c r="Y609" s="267">
        <v>1982</v>
      </c>
      <c r="Z609" s="267">
        <v>150</v>
      </c>
      <c r="AA609" s="336" t="s">
        <v>5576</v>
      </c>
      <c r="AB609" s="226"/>
      <c r="AC609" s="204"/>
      <c r="AD609" s="204"/>
      <c r="AE609" s="294"/>
      <c r="AF609" s="295"/>
      <c r="AG609" s="261">
        <f t="shared" si="72"/>
        <v>150</v>
      </c>
      <c r="AH609" s="261"/>
      <c r="AI609" s="23"/>
    </row>
    <row r="610" spans="1:35" ht="33.75" x14ac:dyDescent="0.25">
      <c r="A610" s="322"/>
      <c r="B610" s="209"/>
      <c r="C610" s="209"/>
      <c r="D610" s="209"/>
      <c r="E610" s="209"/>
      <c r="F610" s="221"/>
      <c r="G610" s="265"/>
      <c r="H610" s="209"/>
      <c r="I610" s="209"/>
      <c r="J610" s="209"/>
      <c r="K610" s="209"/>
      <c r="L610" s="209"/>
      <c r="M610" s="221"/>
      <c r="N610" s="265"/>
      <c r="O610" s="209"/>
      <c r="P610" s="221"/>
      <c r="Q610" s="208"/>
      <c r="R610" s="209"/>
      <c r="S610" s="209"/>
      <c r="T610" s="209"/>
      <c r="U610" s="209"/>
      <c r="V610" s="209"/>
      <c r="W610" s="221"/>
      <c r="X610" s="208" t="s">
        <v>5577</v>
      </c>
      <c r="Y610" s="209">
        <v>1975</v>
      </c>
      <c r="Z610" s="209">
        <v>100</v>
      </c>
      <c r="AA610" s="221" t="s">
        <v>5578</v>
      </c>
      <c r="AB610" s="226"/>
      <c r="AC610" s="204"/>
      <c r="AD610" s="204"/>
      <c r="AE610" s="294"/>
      <c r="AF610" s="295"/>
      <c r="AG610" s="261">
        <f t="shared" si="72"/>
        <v>100</v>
      </c>
      <c r="AH610" s="261"/>
      <c r="AI610" s="23"/>
    </row>
    <row r="611" spans="1:35" ht="33.75" x14ac:dyDescent="0.25">
      <c r="A611" s="322"/>
      <c r="B611" s="209"/>
      <c r="C611" s="209"/>
      <c r="D611" s="209"/>
      <c r="E611" s="209"/>
      <c r="F611" s="221"/>
      <c r="G611" s="265"/>
      <c r="H611" s="209"/>
      <c r="I611" s="209"/>
      <c r="J611" s="209"/>
      <c r="K611" s="209"/>
      <c r="L611" s="209"/>
      <c r="M611" s="221"/>
      <c r="N611" s="265"/>
      <c r="O611" s="209"/>
      <c r="P611" s="221"/>
      <c r="Q611" s="208"/>
      <c r="R611" s="209"/>
      <c r="S611" s="209"/>
      <c r="T611" s="209"/>
      <c r="U611" s="209"/>
      <c r="V611" s="209"/>
      <c r="W611" s="221"/>
      <c r="X611" s="208" t="s">
        <v>5579</v>
      </c>
      <c r="Y611" s="209">
        <v>1975</v>
      </c>
      <c r="Z611" s="209">
        <v>100</v>
      </c>
      <c r="AA611" s="221" t="s">
        <v>5580</v>
      </c>
      <c r="AB611" s="226"/>
      <c r="AC611" s="204"/>
      <c r="AD611" s="204"/>
      <c r="AE611" s="294"/>
      <c r="AF611" s="295"/>
      <c r="AG611" s="261">
        <f t="shared" si="72"/>
        <v>100</v>
      </c>
      <c r="AH611" s="261"/>
      <c r="AI611" s="23"/>
    </row>
    <row r="612" spans="1:35" ht="33.75" x14ac:dyDescent="0.25">
      <c r="A612" s="322"/>
      <c r="B612" s="209"/>
      <c r="C612" s="209"/>
      <c r="D612" s="209"/>
      <c r="E612" s="209"/>
      <c r="F612" s="221"/>
      <c r="G612" s="265"/>
      <c r="H612" s="209"/>
      <c r="I612" s="209"/>
      <c r="J612" s="209"/>
      <c r="K612" s="209"/>
      <c r="L612" s="209"/>
      <c r="M612" s="221"/>
      <c r="N612" s="265"/>
      <c r="O612" s="209"/>
      <c r="P612" s="221"/>
      <c r="Q612" s="208"/>
      <c r="R612" s="209"/>
      <c r="S612" s="206"/>
      <c r="T612" s="209"/>
      <c r="U612" s="209"/>
      <c r="V612" s="209"/>
      <c r="W612" s="221"/>
      <c r="X612" s="208" t="s">
        <v>5581</v>
      </c>
      <c r="Y612" s="209">
        <v>1975</v>
      </c>
      <c r="Z612" s="209">
        <v>100</v>
      </c>
      <c r="AA612" s="221" t="s">
        <v>5582</v>
      </c>
      <c r="AB612" s="226"/>
      <c r="AC612" s="204"/>
      <c r="AD612" s="204"/>
      <c r="AE612" s="294"/>
      <c r="AF612" s="295"/>
      <c r="AG612" s="261">
        <f t="shared" si="72"/>
        <v>100</v>
      </c>
      <c r="AH612" s="261"/>
      <c r="AI612" s="23"/>
    </row>
    <row r="613" spans="1:35" ht="34.5" thickBot="1" x14ac:dyDescent="0.3">
      <c r="A613" s="323"/>
      <c r="B613" s="206"/>
      <c r="C613" s="206"/>
      <c r="D613" s="206"/>
      <c r="E613" s="206"/>
      <c r="F613" s="274"/>
      <c r="G613" s="275"/>
      <c r="H613" s="206"/>
      <c r="I613" s="206"/>
      <c r="J613" s="206"/>
      <c r="K613" s="206"/>
      <c r="L613" s="206"/>
      <c r="M613" s="274"/>
      <c r="N613" s="275"/>
      <c r="O613" s="206"/>
      <c r="P613" s="274"/>
      <c r="Q613" s="210"/>
      <c r="R613" s="206"/>
      <c r="S613" s="206"/>
      <c r="T613" s="206"/>
      <c r="U613" s="206"/>
      <c r="V613" s="206"/>
      <c r="W613" s="274"/>
      <c r="X613" s="210" t="s">
        <v>5583</v>
      </c>
      <c r="Y613" s="206">
        <v>1975</v>
      </c>
      <c r="Z613" s="206">
        <v>100</v>
      </c>
      <c r="AA613" s="268" t="s">
        <v>5584</v>
      </c>
      <c r="AB613" s="226"/>
      <c r="AC613" s="205"/>
      <c r="AD613" s="205"/>
      <c r="AE613" s="297"/>
      <c r="AF613" s="298"/>
      <c r="AG613" s="261">
        <f t="shared" si="72"/>
        <v>100</v>
      </c>
      <c r="AH613" s="261"/>
      <c r="AI613" s="277"/>
    </row>
    <row r="614" spans="1:35" ht="15.75" thickBot="1" x14ac:dyDescent="0.3">
      <c r="A614" s="605" t="s">
        <v>5585</v>
      </c>
      <c r="B614" s="606"/>
      <c r="C614" s="606"/>
      <c r="D614" s="606"/>
      <c r="E614" s="606"/>
      <c r="F614" s="606"/>
      <c r="G614" s="606"/>
      <c r="H614" s="606"/>
      <c r="I614" s="606"/>
      <c r="J614" s="606"/>
      <c r="K614" s="606"/>
      <c r="L614" s="606"/>
      <c r="M614" s="606"/>
      <c r="N614" s="606"/>
      <c r="O614" s="606"/>
      <c r="P614" s="606"/>
      <c r="Q614" s="606"/>
      <c r="R614" s="606"/>
      <c r="S614" s="606"/>
      <c r="T614" s="606"/>
      <c r="U614" s="606"/>
      <c r="V614" s="606"/>
      <c r="W614" s="606"/>
      <c r="X614" s="606"/>
      <c r="Y614" s="606"/>
      <c r="Z614" s="606"/>
      <c r="AA614" s="607"/>
      <c r="AB614" s="250"/>
      <c r="AC614" s="202"/>
      <c r="AD614" s="202"/>
      <c r="AE614" s="278"/>
      <c r="AF614" s="279"/>
      <c r="AG614" s="279"/>
      <c r="AH614" s="279"/>
      <c r="AI614" s="254"/>
    </row>
    <row r="615" spans="1:35" ht="45" x14ac:dyDescent="0.25">
      <c r="A615" s="321">
        <v>59</v>
      </c>
      <c r="B615" s="211" t="s">
        <v>5586</v>
      </c>
      <c r="C615" s="211">
        <v>2014</v>
      </c>
      <c r="D615" s="211"/>
      <c r="E615" s="211">
        <v>270</v>
      </c>
      <c r="F615" s="212" t="s">
        <v>5587</v>
      </c>
      <c r="G615" s="257"/>
      <c r="H615" s="211"/>
      <c r="I615" s="211"/>
      <c r="J615" s="211"/>
      <c r="K615" s="211"/>
      <c r="L615" s="211"/>
      <c r="M615" s="212"/>
      <c r="N615" s="257" t="s">
        <v>2071</v>
      </c>
      <c r="O615" s="211" t="s">
        <v>2895</v>
      </c>
      <c r="P615" s="212">
        <v>630</v>
      </c>
      <c r="Q615" s="216" t="s">
        <v>5588</v>
      </c>
      <c r="R615" s="211">
        <v>1998</v>
      </c>
      <c r="S615" s="211">
        <v>270</v>
      </c>
      <c r="T615" s="211" t="s">
        <v>5589</v>
      </c>
      <c r="U615" s="211">
        <v>7</v>
      </c>
      <c r="V615" s="211" t="s">
        <v>4502</v>
      </c>
      <c r="W615" s="212">
        <v>7</v>
      </c>
      <c r="X615" s="216" t="s">
        <v>5590</v>
      </c>
      <c r="Y615" s="211">
        <v>1998</v>
      </c>
      <c r="Z615" s="211">
        <v>30</v>
      </c>
      <c r="AA615" s="381" t="s">
        <v>5591</v>
      </c>
      <c r="AB615" s="382"/>
      <c r="AC615" s="203">
        <v>1</v>
      </c>
      <c r="AD615" s="203">
        <f t="shared" ref="AD615:AD616" si="73">P615</f>
        <v>630</v>
      </c>
      <c r="AE615" s="259">
        <f>E615</f>
        <v>270</v>
      </c>
      <c r="AF615" s="260"/>
      <c r="AG615" s="261"/>
      <c r="AH615" s="261">
        <f>S615</f>
        <v>270</v>
      </c>
      <c r="AI615" s="262"/>
    </row>
    <row r="616" spans="1:35" ht="45" x14ac:dyDescent="0.25">
      <c r="A616" s="322"/>
      <c r="B616" s="209" t="s">
        <v>5592</v>
      </c>
      <c r="C616" s="209">
        <v>2014</v>
      </c>
      <c r="D616" s="209"/>
      <c r="E616" s="209">
        <v>350</v>
      </c>
      <c r="F616" s="221" t="s">
        <v>5593</v>
      </c>
      <c r="G616" s="265"/>
      <c r="H616" s="209"/>
      <c r="I616" s="209"/>
      <c r="J616" s="209"/>
      <c r="K616" s="209"/>
      <c r="L616" s="209"/>
      <c r="M616" s="221"/>
      <c r="N616" s="265"/>
      <c r="O616" s="209"/>
      <c r="P616" s="221">
        <v>630</v>
      </c>
      <c r="Q616" s="208"/>
      <c r="R616" s="209"/>
      <c r="S616" s="209"/>
      <c r="T616" s="209"/>
      <c r="U616" s="209"/>
      <c r="V616" s="209"/>
      <c r="W616" s="221"/>
      <c r="X616" s="208" t="s">
        <v>5594</v>
      </c>
      <c r="Y616" s="209">
        <v>2000</v>
      </c>
      <c r="Z616" s="209">
        <v>30</v>
      </c>
      <c r="AA616" s="336" t="s">
        <v>633</v>
      </c>
      <c r="AB616" s="382"/>
      <c r="AC616" s="204"/>
      <c r="AD616" s="204">
        <f t="shared" si="73"/>
        <v>630</v>
      </c>
      <c r="AE616" s="294">
        <f t="shared" ref="AE616" si="74">E616</f>
        <v>350</v>
      </c>
      <c r="AF616" s="295"/>
      <c r="AG616" s="261">
        <f t="shared" si="72"/>
        <v>30</v>
      </c>
      <c r="AH616" s="261"/>
      <c r="AI616" s="23"/>
    </row>
    <row r="617" spans="1:35" ht="22.5" x14ac:dyDescent="0.25">
      <c r="A617" s="322"/>
      <c r="B617" s="209"/>
      <c r="C617" s="209"/>
      <c r="D617" s="209"/>
      <c r="E617" s="209"/>
      <c r="F617" s="221"/>
      <c r="G617" s="265"/>
      <c r="H617" s="209"/>
      <c r="I617" s="209"/>
      <c r="J617" s="209"/>
      <c r="K617" s="209"/>
      <c r="L617" s="209"/>
      <c r="M617" s="221"/>
      <c r="N617" s="265"/>
      <c r="O617" s="209"/>
      <c r="P617" s="221"/>
      <c r="Q617" s="208"/>
      <c r="R617" s="209"/>
      <c r="S617" s="209"/>
      <c r="T617" s="209"/>
      <c r="U617" s="209"/>
      <c r="V617" s="209"/>
      <c r="W617" s="221"/>
      <c r="X617" s="208" t="s">
        <v>5595</v>
      </c>
      <c r="Y617" s="209">
        <v>2005</v>
      </c>
      <c r="Z617" s="209">
        <v>270</v>
      </c>
      <c r="AA617" s="336" t="s">
        <v>633</v>
      </c>
      <c r="AB617" s="382"/>
      <c r="AC617" s="204"/>
      <c r="AD617" s="204"/>
      <c r="AE617" s="294"/>
      <c r="AF617" s="295"/>
      <c r="AG617" s="261">
        <f t="shared" si="72"/>
        <v>270</v>
      </c>
      <c r="AH617" s="261"/>
      <c r="AI617" s="23"/>
    </row>
    <row r="618" spans="1:35" ht="33.75" x14ac:dyDescent="0.25">
      <c r="A618" s="322"/>
      <c r="B618" s="209"/>
      <c r="C618" s="209"/>
      <c r="D618" s="209"/>
      <c r="E618" s="209"/>
      <c r="F618" s="221"/>
      <c r="G618" s="265"/>
      <c r="H618" s="209"/>
      <c r="I618" s="209"/>
      <c r="J618" s="209"/>
      <c r="K618" s="209"/>
      <c r="L618" s="209"/>
      <c r="M618" s="221"/>
      <c r="N618" s="265"/>
      <c r="O618" s="209"/>
      <c r="P618" s="221"/>
      <c r="Q618" s="208"/>
      <c r="R618" s="209"/>
      <c r="S618" s="209"/>
      <c r="T618" s="209"/>
      <c r="U618" s="209"/>
      <c r="V618" s="209"/>
      <c r="W618" s="221"/>
      <c r="X618" s="208" t="s">
        <v>5596</v>
      </c>
      <c r="Y618" s="209">
        <v>1976</v>
      </c>
      <c r="Z618" s="209">
        <v>150</v>
      </c>
      <c r="AA618" s="336" t="s">
        <v>4559</v>
      </c>
      <c r="AB618" s="382"/>
      <c r="AC618" s="204"/>
      <c r="AD618" s="204"/>
      <c r="AE618" s="294"/>
      <c r="AF618" s="295"/>
      <c r="AG618" s="261">
        <f t="shared" si="72"/>
        <v>150</v>
      </c>
      <c r="AH618" s="261"/>
      <c r="AI618" s="23"/>
    </row>
    <row r="619" spans="1:35" ht="22.5" x14ac:dyDescent="0.25">
      <c r="A619" s="322"/>
      <c r="B619" s="209"/>
      <c r="C619" s="209"/>
      <c r="D619" s="209"/>
      <c r="E619" s="209"/>
      <c r="F619" s="221"/>
      <c r="G619" s="265"/>
      <c r="H619" s="209"/>
      <c r="I619" s="209"/>
      <c r="J619" s="209"/>
      <c r="K619" s="209"/>
      <c r="L619" s="209"/>
      <c r="M619" s="221"/>
      <c r="N619" s="265"/>
      <c r="O619" s="209"/>
      <c r="P619" s="221"/>
      <c r="Q619" s="208"/>
      <c r="R619" s="209"/>
      <c r="S619" s="209"/>
      <c r="T619" s="209"/>
      <c r="U619" s="209"/>
      <c r="V619" s="209"/>
      <c r="W619" s="221"/>
      <c r="X619" s="208" t="s">
        <v>5597</v>
      </c>
      <c r="Y619" s="209">
        <v>1976</v>
      </c>
      <c r="Z619" s="209">
        <v>125</v>
      </c>
      <c r="AA619" s="221" t="s">
        <v>343</v>
      </c>
      <c r="AB619" s="226"/>
      <c r="AC619" s="204"/>
      <c r="AD619" s="204"/>
      <c r="AE619" s="294"/>
      <c r="AF619" s="295"/>
      <c r="AG619" s="261">
        <f t="shared" si="72"/>
        <v>125</v>
      </c>
      <c r="AH619" s="261"/>
      <c r="AI619" s="23"/>
    </row>
    <row r="620" spans="1:35" ht="33.75" x14ac:dyDescent="0.25">
      <c r="A620" s="322"/>
      <c r="B620" s="209"/>
      <c r="C620" s="209"/>
      <c r="D620" s="209"/>
      <c r="E620" s="209"/>
      <c r="F620" s="221"/>
      <c r="G620" s="265"/>
      <c r="H620" s="209"/>
      <c r="I620" s="209"/>
      <c r="J620" s="209"/>
      <c r="K620" s="209"/>
      <c r="L620" s="209"/>
      <c r="M620" s="221"/>
      <c r="N620" s="265"/>
      <c r="O620" s="209"/>
      <c r="P620" s="221"/>
      <c r="Q620" s="208"/>
      <c r="R620" s="209"/>
      <c r="S620" s="209"/>
      <c r="T620" s="209"/>
      <c r="U620" s="209"/>
      <c r="V620" s="209"/>
      <c r="W620" s="221"/>
      <c r="X620" s="208" t="s">
        <v>5598</v>
      </c>
      <c r="Y620" s="209">
        <v>1976</v>
      </c>
      <c r="Z620" s="209">
        <v>150</v>
      </c>
      <c r="AA620" s="221" t="s">
        <v>343</v>
      </c>
      <c r="AB620" s="226"/>
      <c r="AC620" s="204"/>
      <c r="AD620" s="204"/>
      <c r="AE620" s="294"/>
      <c r="AF620" s="295"/>
      <c r="AG620" s="261">
        <f t="shared" si="72"/>
        <v>150</v>
      </c>
      <c r="AH620" s="261"/>
      <c r="AI620" s="23"/>
    </row>
    <row r="621" spans="1:35" ht="22.5" x14ac:dyDescent="0.25">
      <c r="A621" s="322"/>
      <c r="B621" s="209"/>
      <c r="C621" s="209"/>
      <c r="D621" s="209"/>
      <c r="E621" s="209"/>
      <c r="F621" s="221"/>
      <c r="G621" s="265"/>
      <c r="H621" s="209"/>
      <c r="I621" s="209"/>
      <c r="J621" s="209"/>
      <c r="K621" s="209"/>
      <c r="L621" s="209"/>
      <c r="M621" s="221"/>
      <c r="N621" s="265"/>
      <c r="O621" s="209"/>
      <c r="P621" s="221"/>
      <c r="Q621" s="208"/>
      <c r="R621" s="209"/>
      <c r="S621" s="209"/>
      <c r="T621" s="209"/>
      <c r="U621" s="209"/>
      <c r="V621" s="209"/>
      <c r="W621" s="221"/>
      <c r="X621" s="208" t="s">
        <v>5599</v>
      </c>
      <c r="Y621" s="209">
        <v>1976</v>
      </c>
      <c r="Z621" s="209">
        <v>275</v>
      </c>
      <c r="AA621" s="221" t="s">
        <v>633</v>
      </c>
      <c r="AB621" s="226"/>
      <c r="AC621" s="204"/>
      <c r="AD621" s="204"/>
      <c r="AE621" s="294"/>
      <c r="AF621" s="295"/>
      <c r="AG621" s="261">
        <f t="shared" si="72"/>
        <v>275</v>
      </c>
      <c r="AH621" s="261"/>
      <c r="AI621" s="23"/>
    </row>
    <row r="622" spans="1:35" ht="45" x14ac:dyDescent="0.25">
      <c r="A622" s="322"/>
      <c r="B622" s="209"/>
      <c r="C622" s="209"/>
      <c r="D622" s="209"/>
      <c r="E622" s="209"/>
      <c r="F622" s="221"/>
      <c r="G622" s="265"/>
      <c r="H622" s="209"/>
      <c r="I622" s="209"/>
      <c r="J622" s="209"/>
      <c r="K622" s="209"/>
      <c r="L622" s="209"/>
      <c r="M622" s="221"/>
      <c r="N622" s="265"/>
      <c r="O622" s="209"/>
      <c r="P622" s="221"/>
      <c r="Q622" s="208"/>
      <c r="R622" s="209"/>
      <c r="S622" s="209"/>
      <c r="T622" s="209"/>
      <c r="U622" s="209"/>
      <c r="V622" s="209"/>
      <c r="W622" s="221"/>
      <c r="X622" s="208" t="s">
        <v>5600</v>
      </c>
      <c r="Y622" s="209">
        <v>2006</v>
      </c>
      <c r="Z622" s="209" t="s">
        <v>5601</v>
      </c>
      <c r="AA622" s="221" t="s">
        <v>5602</v>
      </c>
      <c r="AB622" s="226"/>
      <c r="AC622" s="204"/>
      <c r="AD622" s="204"/>
      <c r="AE622" s="294"/>
      <c r="AF622" s="295"/>
      <c r="AG622" s="261">
        <v>210</v>
      </c>
      <c r="AH622" s="261"/>
      <c r="AI622" s="23"/>
    </row>
    <row r="623" spans="1:35" ht="22.5" x14ac:dyDescent="0.25">
      <c r="A623" s="322"/>
      <c r="B623" s="209"/>
      <c r="C623" s="209"/>
      <c r="D623" s="209"/>
      <c r="E623" s="209"/>
      <c r="F623" s="221"/>
      <c r="G623" s="265"/>
      <c r="H623" s="209"/>
      <c r="I623" s="209"/>
      <c r="J623" s="209"/>
      <c r="K623" s="209"/>
      <c r="L623" s="209"/>
      <c r="M623" s="221"/>
      <c r="N623" s="265"/>
      <c r="O623" s="209"/>
      <c r="P623" s="221"/>
      <c r="Q623" s="208"/>
      <c r="R623" s="209"/>
      <c r="S623" s="209"/>
      <c r="T623" s="209"/>
      <c r="U623" s="209"/>
      <c r="V623" s="209"/>
      <c r="W623" s="221"/>
      <c r="X623" s="208" t="s">
        <v>5603</v>
      </c>
      <c r="Y623" s="209">
        <v>2013</v>
      </c>
      <c r="Z623" s="209">
        <v>275</v>
      </c>
      <c r="AA623" s="221" t="s">
        <v>5604</v>
      </c>
      <c r="AB623" s="226"/>
      <c r="AC623" s="204"/>
      <c r="AD623" s="204"/>
      <c r="AE623" s="294"/>
      <c r="AF623" s="295"/>
      <c r="AG623" s="261">
        <f t="shared" si="72"/>
        <v>275</v>
      </c>
      <c r="AH623" s="261"/>
      <c r="AI623" s="23"/>
    </row>
    <row r="624" spans="1:35" ht="33.75" x14ac:dyDescent="0.25">
      <c r="A624" s="322"/>
      <c r="B624" s="209"/>
      <c r="C624" s="209"/>
      <c r="D624" s="209"/>
      <c r="E624" s="209"/>
      <c r="F624" s="221"/>
      <c r="G624" s="265"/>
      <c r="H624" s="209"/>
      <c r="I624" s="209"/>
      <c r="J624" s="209"/>
      <c r="K624" s="209"/>
      <c r="L624" s="209"/>
      <c r="M624" s="221"/>
      <c r="N624" s="265"/>
      <c r="O624" s="209"/>
      <c r="P624" s="221"/>
      <c r="Q624" s="208"/>
      <c r="R624" s="209"/>
      <c r="S624" s="209"/>
      <c r="T624" s="209"/>
      <c r="U624" s="209"/>
      <c r="V624" s="209"/>
      <c r="W624" s="221"/>
      <c r="X624" s="208" t="s">
        <v>5605</v>
      </c>
      <c r="Y624" s="209">
        <v>2013</v>
      </c>
      <c r="Z624" s="209">
        <v>150</v>
      </c>
      <c r="AA624" s="221" t="s">
        <v>5604</v>
      </c>
      <c r="AB624" s="226"/>
      <c r="AC624" s="204"/>
      <c r="AD624" s="204"/>
      <c r="AE624" s="294"/>
      <c r="AF624" s="295"/>
      <c r="AG624" s="261">
        <f t="shared" si="72"/>
        <v>150</v>
      </c>
      <c r="AH624" s="261"/>
      <c r="AI624" s="23"/>
    </row>
    <row r="625" spans="1:35" ht="45" x14ac:dyDescent="0.25">
      <c r="A625" s="322"/>
      <c r="B625" s="209"/>
      <c r="C625" s="209"/>
      <c r="D625" s="209"/>
      <c r="E625" s="209"/>
      <c r="F625" s="221"/>
      <c r="G625" s="265"/>
      <c r="H625" s="209"/>
      <c r="I625" s="209"/>
      <c r="J625" s="209"/>
      <c r="K625" s="209"/>
      <c r="L625" s="209"/>
      <c r="M625" s="221"/>
      <c r="N625" s="265"/>
      <c r="O625" s="209"/>
      <c r="P625" s="221"/>
      <c r="Q625" s="208"/>
      <c r="R625" s="209"/>
      <c r="S625" s="209"/>
      <c r="T625" s="209"/>
      <c r="U625" s="209"/>
      <c r="V625" s="209"/>
      <c r="W625" s="221"/>
      <c r="X625" s="208" t="s">
        <v>5606</v>
      </c>
      <c r="Y625" s="209">
        <v>2013</v>
      </c>
      <c r="Z625" s="383" t="s">
        <v>5607</v>
      </c>
      <c r="AA625" s="221" t="s">
        <v>5608</v>
      </c>
      <c r="AB625" s="226"/>
      <c r="AC625" s="204"/>
      <c r="AD625" s="204"/>
      <c r="AE625" s="294"/>
      <c r="AF625" s="295"/>
      <c r="AG625" s="261">
        <v>656</v>
      </c>
      <c r="AH625" s="261"/>
      <c r="AI625" s="23"/>
    </row>
    <row r="626" spans="1:35" ht="56.25" x14ac:dyDescent="0.25">
      <c r="A626" s="322"/>
      <c r="B626" s="209"/>
      <c r="C626" s="209"/>
      <c r="D626" s="209"/>
      <c r="E626" s="209"/>
      <c r="F626" s="221"/>
      <c r="G626" s="265"/>
      <c r="H626" s="209"/>
      <c r="I626" s="209"/>
      <c r="J626" s="209"/>
      <c r="K626" s="209"/>
      <c r="L626" s="209"/>
      <c r="M626" s="221"/>
      <c r="N626" s="265"/>
      <c r="O626" s="209"/>
      <c r="P626" s="221"/>
      <c r="Q626" s="208"/>
      <c r="R626" s="209"/>
      <c r="S626" s="209"/>
      <c r="T626" s="209"/>
      <c r="U626" s="209"/>
      <c r="V626" s="209"/>
      <c r="W626" s="221"/>
      <c r="X626" s="208" t="s">
        <v>5609</v>
      </c>
      <c r="Y626" s="209">
        <v>1976</v>
      </c>
      <c r="Z626" s="209">
        <v>125</v>
      </c>
      <c r="AA626" s="221" t="s">
        <v>5610</v>
      </c>
      <c r="AB626" s="226"/>
      <c r="AC626" s="204"/>
      <c r="AD626" s="204"/>
      <c r="AE626" s="294"/>
      <c r="AF626" s="295"/>
      <c r="AG626" s="261">
        <f t="shared" si="72"/>
        <v>125</v>
      </c>
      <c r="AH626" s="261"/>
      <c r="AI626" s="23"/>
    </row>
    <row r="627" spans="1:35" ht="45" x14ac:dyDescent="0.25">
      <c r="A627" s="322"/>
      <c r="B627" s="209"/>
      <c r="C627" s="209"/>
      <c r="D627" s="209"/>
      <c r="E627" s="209"/>
      <c r="F627" s="221"/>
      <c r="G627" s="265"/>
      <c r="H627" s="209"/>
      <c r="I627" s="209"/>
      <c r="J627" s="209"/>
      <c r="K627" s="209"/>
      <c r="L627" s="209"/>
      <c r="M627" s="221"/>
      <c r="N627" s="265"/>
      <c r="O627" s="209"/>
      <c r="P627" s="221"/>
      <c r="Q627" s="208"/>
      <c r="R627" s="209"/>
      <c r="S627" s="206"/>
      <c r="T627" s="209"/>
      <c r="U627" s="209"/>
      <c r="V627" s="209"/>
      <c r="W627" s="221"/>
      <c r="X627" s="208" t="s">
        <v>5611</v>
      </c>
      <c r="Y627" s="209" t="s">
        <v>5612</v>
      </c>
      <c r="Z627" s="209" t="s">
        <v>5613</v>
      </c>
      <c r="AA627" s="328" t="s">
        <v>5614</v>
      </c>
      <c r="AB627" s="226"/>
      <c r="AC627" s="204"/>
      <c r="AD627" s="204"/>
      <c r="AE627" s="294"/>
      <c r="AF627" s="295"/>
      <c r="AG627" s="261">
        <v>140</v>
      </c>
      <c r="AH627" s="261"/>
      <c r="AI627" s="23"/>
    </row>
    <row r="628" spans="1:35" ht="34.5" thickBot="1" x14ac:dyDescent="0.3">
      <c r="A628" s="323"/>
      <c r="B628" s="206"/>
      <c r="C628" s="206"/>
      <c r="D628" s="206"/>
      <c r="E628" s="206"/>
      <c r="F628" s="274"/>
      <c r="G628" s="275"/>
      <c r="H628" s="206"/>
      <c r="I628" s="206"/>
      <c r="J628" s="206"/>
      <c r="K628" s="206"/>
      <c r="L628" s="206"/>
      <c r="M628" s="274"/>
      <c r="N628" s="275"/>
      <c r="O628" s="206"/>
      <c r="P628" s="274"/>
      <c r="Q628" s="210"/>
      <c r="R628" s="206"/>
      <c r="S628" s="206"/>
      <c r="T628" s="206"/>
      <c r="U628" s="206"/>
      <c r="V628" s="206"/>
      <c r="W628" s="274"/>
      <c r="X628" s="210" t="s">
        <v>5615</v>
      </c>
      <c r="Y628" s="206">
        <v>2009</v>
      </c>
      <c r="Z628" s="206">
        <v>50</v>
      </c>
      <c r="AA628" s="268" t="s">
        <v>3959</v>
      </c>
      <c r="AB628" s="226"/>
      <c r="AC628" s="205"/>
      <c r="AD628" s="205"/>
      <c r="AE628" s="297"/>
      <c r="AF628" s="298"/>
      <c r="AG628" s="261">
        <f t="shared" si="72"/>
        <v>50</v>
      </c>
      <c r="AH628" s="261"/>
      <c r="AI628" s="277"/>
    </row>
    <row r="629" spans="1:35" ht="15.75" thickBot="1" x14ac:dyDescent="0.3">
      <c r="A629" s="605" t="s">
        <v>5616</v>
      </c>
      <c r="B629" s="606"/>
      <c r="C629" s="606"/>
      <c r="D629" s="606"/>
      <c r="E629" s="606"/>
      <c r="F629" s="606"/>
      <c r="G629" s="606"/>
      <c r="H629" s="606"/>
      <c r="I629" s="606"/>
      <c r="J629" s="606"/>
      <c r="K629" s="606"/>
      <c r="L629" s="606"/>
      <c r="M629" s="606"/>
      <c r="N629" s="606"/>
      <c r="O629" s="606"/>
      <c r="P629" s="606"/>
      <c r="Q629" s="606"/>
      <c r="R629" s="606"/>
      <c r="S629" s="606"/>
      <c r="T629" s="606"/>
      <c r="U629" s="606"/>
      <c r="V629" s="606"/>
      <c r="W629" s="606"/>
      <c r="X629" s="606"/>
      <c r="Y629" s="606"/>
      <c r="Z629" s="606"/>
      <c r="AA629" s="607"/>
      <c r="AB629" s="250"/>
      <c r="AC629" s="202"/>
      <c r="AD629" s="202"/>
      <c r="AE629" s="278"/>
      <c r="AF629" s="279"/>
      <c r="AG629" s="279"/>
      <c r="AH629" s="279"/>
      <c r="AI629" s="254"/>
    </row>
    <row r="630" spans="1:35" ht="45" x14ac:dyDescent="0.25">
      <c r="A630" s="321">
        <v>60</v>
      </c>
      <c r="B630" s="211" t="s">
        <v>5617</v>
      </c>
      <c r="C630" s="211">
        <v>2017</v>
      </c>
      <c r="D630" s="211"/>
      <c r="E630" s="211">
        <v>330</v>
      </c>
      <c r="F630" s="212" t="s">
        <v>5618</v>
      </c>
      <c r="G630" s="257"/>
      <c r="H630" s="211"/>
      <c r="I630" s="211"/>
      <c r="J630" s="211"/>
      <c r="K630" s="211"/>
      <c r="L630" s="211"/>
      <c r="M630" s="212"/>
      <c r="N630" s="257" t="s">
        <v>4221</v>
      </c>
      <c r="O630" s="211" t="s">
        <v>2895</v>
      </c>
      <c r="P630" s="212">
        <v>630</v>
      </c>
      <c r="Q630" s="216" t="s">
        <v>5619</v>
      </c>
      <c r="R630" s="211">
        <v>1985</v>
      </c>
      <c r="S630" s="211">
        <v>15</v>
      </c>
      <c r="T630" s="211" t="s">
        <v>5620</v>
      </c>
      <c r="U630" s="211" t="s">
        <v>4571</v>
      </c>
      <c r="V630" s="211">
        <v>1</v>
      </c>
      <c r="W630" s="212">
        <v>1</v>
      </c>
      <c r="X630" s="216" t="s">
        <v>5621</v>
      </c>
      <c r="Y630" s="211">
        <v>1978</v>
      </c>
      <c r="Z630" s="211">
        <v>160</v>
      </c>
      <c r="AA630" s="258" t="s">
        <v>491</v>
      </c>
      <c r="AB630" s="226"/>
      <c r="AC630" s="203">
        <v>1</v>
      </c>
      <c r="AD630" s="203">
        <f t="shared" ref="AD630" si="75">P630</f>
        <v>630</v>
      </c>
      <c r="AE630" s="259">
        <f>E630</f>
        <v>330</v>
      </c>
      <c r="AF630" s="260"/>
      <c r="AG630" s="261">
        <f t="shared" si="72"/>
        <v>160</v>
      </c>
      <c r="AH630" s="261">
        <f>S630</f>
        <v>15</v>
      </c>
      <c r="AI630" s="262"/>
    </row>
    <row r="631" spans="1:35" ht="33.75" x14ac:dyDescent="0.25">
      <c r="A631" s="322"/>
      <c r="B631" s="209" t="s">
        <v>5622</v>
      </c>
      <c r="C631" s="384">
        <v>1994</v>
      </c>
      <c r="D631" s="209"/>
      <c r="E631" s="209">
        <v>300</v>
      </c>
      <c r="F631" s="328" t="s">
        <v>5155</v>
      </c>
      <c r="G631" s="265"/>
      <c r="H631" s="209"/>
      <c r="I631" s="209"/>
      <c r="J631" s="209"/>
      <c r="K631" s="209"/>
      <c r="L631" s="209"/>
      <c r="M631" s="221"/>
      <c r="N631" s="265"/>
      <c r="O631" s="209"/>
      <c r="P631" s="221">
        <v>630</v>
      </c>
      <c r="Q631" s="208"/>
      <c r="R631" s="209"/>
      <c r="S631" s="209"/>
      <c r="T631" s="209"/>
      <c r="U631" s="209"/>
      <c r="V631" s="209"/>
      <c r="W631" s="221"/>
      <c r="X631" s="208" t="s">
        <v>5623</v>
      </c>
      <c r="Y631" s="209">
        <v>1978</v>
      </c>
      <c r="Z631" s="209">
        <v>160</v>
      </c>
      <c r="AA631" s="221" t="s">
        <v>30</v>
      </c>
      <c r="AB631" s="226"/>
      <c r="AC631" s="204"/>
      <c r="AD631" s="204">
        <f>P631</f>
        <v>630</v>
      </c>
      <c r="AE631" s="294">
        <f>E631</f>
        <v>300</v>
      </c>
      <c r="AF631" s="295"/>
      <c r="AG631" s="261">
        <f t="shared" si="72"/>
        <v>160</v>
      </c>
      <c r="AH631" s="261"/>
      <c r="AI631" s="23"/>
    </row>
    <row r="632" spans="1:35" ht="33.75" x14ac:dyDescent="0.25">
      <c r="A632" s="322"/>
      <c r="B632" s="209" t="s">
        <v>5624</v>
      </c>
      <c r="C632" s="209">
        <v>1995</v>
      </c>
      <c r="D632" s="209"/>
      <c r="E632" s="209">
        <v>220</v>
      </c>
      <c r="F632" s="221" t="s">
        <v>3180</v>
      </c>
      <c r="G632" s="265"/>
      <c r="H632" s="209"/>
      <c r="I632" s="209"/>
      <c r="J632" s="209"/>
      <c r="K632" s="209"/>
      <c r="L632" s="209"/>
      <c r="M632" s="221"/>
      <c r="N632" s="265"/>
      <c r="O632" s="209"/>
      <c r="P632" s="221"/>
      <c r="Q632" s="208"/>
      <c r="R632" s="209"/>
      <c r="S632" s="209"/>
      <c r="T632" s="209"/>
      <c r="U632" s="209"/>
      <c r="V632" s="209"/>
      <c r="W632" s="221"/>
      <c r="X632" s="208" t="s">
        <v>5625</v>
      </c>
      <c r="Y632" s="209">
        <v>1995</v>
      </c>
      <c r="Z632" s="209">
        <v>115</v>
      </c>
      <c r="AA632" s="221" t="s">
        <v>5220</v>
      </c>
      <c r="AB632" s="226"/>
      <c r="AC632" s="204"/>
      <c r="AD632" s="204"/>
      <c r="AE632" s="294">
        <f t="shared" ref="AE632:AE633" si="76">E632</f>
        <v>220</v>
      </c>
      <c r="AF632" s="295"/>
      <c r="AG632" s="261">
        <f t="shared" si="72"/>
        <v>115</v>
      </c>
      <c r="AH632" s="261"/>
      <c r="AI632" s="23"/>
    </row>
    <row r="633" spans="1:35" ht="33.75" x14ac:dyDescent="0.25">
      <c r="A633" s="322"/>
      <c r="B633" s="209" t="s">
        <v>5626</v>
      </c>
      <c r="C633" s="209">
        <v>2017</v>
      </c>
      <c r="D633" s="209"/>
      <c r="E633" s="209">
        <v>320</v>
      </c>
      <c r="F633" s="221" t="s">
        <v>4989</v>
      </c>
      <c r="G633" s="265"/>
      <c r="H633" s="209"/>
      <c r="I633" s="209"/>
      <c r="J633" s="209"/>
      <c r="K633" s="209"/>
      <c r="L633" s="209"/>
      <c r="M633" s="221"/>
      <c r="N633" s="265"/>
      <c r="O633" s="209"/>
      <c r="P633" s="221"/>
      <c r="Q633" s="208"/>
      <c r="R633" s="209"/>
      <c r="S633" s="209"/>
      <c r="T633" s="209"/>
      <c r="U633" s="209"/>
      <c r="V633" s="209"/>
      <c r="W633" s="221"/>
      <c r="X633" s="208" t="s">
        <v>5627</v>
      </c>
      <c r="Y633" s="209">
        <v>1978</v>
      </c>
      <c r="Z633" s="209">
        <v>60</v>
      </c>
      <c r="AA633" s="221" t="s">
        <v>5628</v>
      </c>
      <c r="AB633" s="226"/>
      <c r="AC633" s="204"/>
      <c r="AD633" s="204"/>
      <c r="AE633" s="294">
        <f t="shared" si="76"/>
        <v>320</v>
      </c>
      <c r="AF633" s="295"/>
      <c r="AG633" s="261">
        <f t="shared" si="72"/>
        <v>60</v>
      </c>
      <c r="AH633" s="261"/>
      <c r="AI633" s="23"/>
    </row>
    <row r="634" spans="1:35" ht="33.75" x14ac:dyDescent="0.25">
      <c r="A634" s="322"/>
      <c r="B634" s="209"/>
      <c r="C634" s="209"/>
      <c r="D634" s="209"/>
      <c r="E634" s="209"/>
      <c r="F634" s="221"/>
      <c r="G634" s="265"/>
      <c r="H634" s="209"/>
      <c r="I634" s="209"/>
      <c r="J634" s="209"/>
      <c r="K634" s="209"/>
      <c r="L634" s="209"/>
      <c r="M634" s="221"/>
      <c r="N634" s="265"/>
      <c r="O634" s="209"/>
      <c r="P634" s="221"/>
      <c r="Q634" s="208"/>
      <c r="R634" s="209"/>
      <c r="S634" s="209"/>
      <c r="T634" s="209"/>
      <c r="U634" s="209"/>
      <c r="V634" s="209"/>
      <c r="W634" s="221"/>
      <c r="X634" s="208" t="s">
        <v>5629</v>
      </c>
      <c r="Y634" s="209">
        <v>1978</v>
      </c>
      <c r="Z634" s="209">
        <v>200</v>
      </c>
      <c r="AA634" s="221" t="s">
        <v>5630</v>
      </c>
      <c r="AB634" s="226"/>
      <c r="AC634" s="204"/>
      <c r="AD634" s="204"/>
      <c r="AE634" s="294"/>
      <c r="AF634" s="295"/>
      <c r="AG634" s="261">
        <f t="shared" si="72"/>
        <v>200</v>
      </c>
      <c r="AH634" s="261"/>
      <c r="AI634" s="23"/>
    </row>
    <row r="635" spans="1:35" ht="45" x14ac:dyDescent="0.25">
      <c r="A635" s="322"/>
      <c r="B635" s="209"/>
      <c r="C635" s="209"/>
      <c r="D635" s="209"/>
      <c r="E635" s="209"/>
      <c r="F635" s="221"/>
      <c r="G635" s="265"/>
      <c r="H635" s="209"/>
      <c r="I635" s="209"/>
      <c r="J635" s="209"/>
      <c r="K635" s="209"/>
      <c r="L635" s="209"/>
      <c r="M635" s="221"/>
      <c r="N635" s="265"/>
      <c r="O635" s="209"/>
      <c r="P635" s="221"/>
      <c r="Q635" s="208"/>
      <c r="R635" s="209"/>
      <c r="S635" s="209"/>
      <c r="T635" s="209"/>
      <c r="U635" s="209"/>
      <c r="V635" s="209"/>
      <c r="W635" s="221"/>
      <c r="X635" s="208" t="s">
        <v>5631</v>
      </c>
      <c r="Y635" s="209">
        <v>2014</v>
      </c>
      <c r="Z635" s="209" t="s">
        <v>5632</v>
      </c>
      <c r="AA635" s="221" t="s">
        <v>5633</v>
      </c>
      <c r="AB635" s="226"/>
      <c r="AC635" s="204"/>
      <c r="AD635" s="204"/>
      <c r="AE635" s="294"/>
      <c r="AF635" s="295"/>
      <c r="AG635" s="261">
        <v>285</v>
      </c>
      <c r="AH635" s="261"/>
      <c r="AI635" s="23"/>
    </row>
    <row r="636" spans="1:35" ht="33.75" x14ac:dyDescent="0.25">
      <c r="A636" s="322"/>
      <c r="B636" s="209"/>
      <c r="C636" s="209"/>
      <c r="D636" s="209"/>
      <c r="E636" s="209"/>
      <c r="F636" s="221"/>
      <c r="G636" s="265"/>
      <c r="H636" s="209"/>
      <c r="I636" s="209"/>
      <c r="J636" s="209"/>
      <c r="K636" s="209"/>
      <c r="L636" s="209"/>
      <c r="M636" s="221"/>
      <c r="N636" s="265"/>
      <c r="O636" s="209"/>
      <c r="P636" s="221"/>
      <c r="Q636" s="208"/>
      <c r="R636" s="209"/>
      <c r="S636" s="209"/>
      <c r="T636" s="209"/>
      <c r="U636" s="209"/>
      <c r="V636" s="209"/>
      <c r="W636" s="221"/>
      <c r="X636" s="208" t="s">
        <v>5634</v>
      </c>
      <c r="Y636" s="209">
        <v>1974</v>
      </c>
      <c r="Z636" s="209">
        <v>70</v>
      </c>
      <c r="AA636" s="221" t="s">
        <v>270</v>
      </c>
      <c r="AB636" s="226"/>
      <c r="AC636" s="204"/>
      <c r="AD636" s="204"/>
      <c r="AE636" s="294"/>
      <c r="AF636" s="295"/>
      <c r="AG636" s="261">
        <f t="shared" si="72"/>
        <v>70</v>
      </c>
      <c r="AH636" s="261"/>
      <c r="AI636" s="23"/>
    </row>
    <row r="637" spans="1:35" ht="33.75" x14ac:dyDescent="0.25">
      <c r="A637" s="322"/>
      <c r="B637" s="209"/>
      <c r="C637" s="209"/>
      <c r="D637" s="209"/>
      <c r="E637" s="209"/>
      <c r="F637" s="221"/>
      <c r="G637" s="265"/>
      <c r="H637" s="209"/>
      <c r="I637" s="209"/>
      <c r="J637" s="209"/>
      <c r="K637" s="209"/>
      <c r="L637" s="209"/>
      <c r="M637" s="221"/>
      <c r="N637" s="265"/>
      <c r="O637" s="209"/>
      <c r="P637" s="221"/>
      <c r="Q637" s="208"/>
      <c r="R637" s="209"/>
      <c r="S637" s="206"/>
      <c r="T637" s="209"/>
      <c r="U637" s="209"/>
      <c r="V637" s="209"/>
      <c r="W637" s="221"/>
      <c r="X637" s="208" t="s">
        <v>5635</v>
      </c>
      <c r="Y637" s="209">
        <v>2014</v>
      </c>
      <c r="Z637" s="209">
        <v>105</v>
      </c>
      <c r="AA637" s="221" t="s">
        <v>633</v>
      </c>
      <c r="AB637" s="226"/>
      <c r="AC637" s="204"/>
      <c r="AD637" s="204"/>
      <c r="AE637" s="294"/>
      <c r="AF637" s="295"/>
      <c r="AG637" s="261">
        <f t="shared" si="72"/>
        <v>105</v>
      </c>
      <c r="AH637" s="261"/>
      <c r="AI637" s="23"/>
    </row>
    <row r="638" spans="1:35" ht="34.5" thickBot="1" x14ac:dyDescent="0.3">
      <c r="A638" s="323"/>
      <c r="B638" s="206"/>
      <c r="C638" s="206"/>
      <c r="D638" s="206"/>
      <c r="E638" s="206"/>
      <c r="F638" s="274"/>
      <c r="G638" s="275"/>
      <c r="H638" s="206"/>
      <c r="I638" s="206"/>
      <c r="J638" s="206"/>
      <c r="K638" s="206"/>
      <c r="L638" s="206"/>
      <c r="M638" s="274"/>
      <c r="N638" s="275"/>
      <c r="O638" s="206"/>
      <c r="P638" s="274"/>
      <c r="Q638" s="210"/>
      <c r="R638" s="206"/>
      <c r="S638" s="206"/>
      <c r="T638" s="206"/>
      <c r="U638" s="206"/>
      <c r="V638" s="206"/>
      <c r="W638" s="274"/>
      <c r="X638" s="210" t="s">
        <v>5636</v>
      </c>
      <c r="Y638" s="206">
        <v>1995</v>
      </c>
      <c r="Z638" s="206">
        <v>100</v>
      </c>
      <c r="AA638" s="268" t="s">
        <v>30</v>
      </c>
      <c r="AB638" s="226"/>
      <c r="AC638" s="205"/>
      <c r="AD638" s="205"/>
      <c r="AE638" s="297"/>
      <c r="AF638" s="298"/>
      <c r="AG638" s="261">
        <f t="shared" si="72"/>
        <v>100</v>
      </c>
      <c r="AH638" s="261"/>
      <c r="AI638" s="277"/>
    </row>
    <row r="639" spans="1:35" ht="15.75" thickBot="1" x14ac:dyDescent="0.3">
      <c r="A639" s="605" t="s">
        <v>5637</v>
      </c>
      <c r="B639" s="606"/>
      <c r="C639" s="606"/>
      <c r="D639" s="606"/>
      <c r="E639" s="606"/>
      <c r="F639" s="606"/>
      <c r="G639" s="606"/>
      <c r="H639" s="606"/>
      <c r="I639" s="606"/>
      <c r="J639" s="606"/>
      <c r="K639" s="606"/>
      <c r="L639" s="606"/>
      <c r="M639" s="606"/>
      <c r="N639" s="606"/>
      <c r="O639" s="606"/>
      <c r="P639" s="606"/>
      <c r="Q639" s="606"/>
      <c r="R639" s="606"/>
      <c r="S639" s="606"/>
      <c r="T639" s="606"/>
      <c r="U639" s="606"/>
      <c r="V639" s="606"/>
      <c r="W639" s="606"/>
      <c r="X639" s="606"/>
      <c r="Y639" s="606"/>
      <c r="Z639" s="606"/>
      <c r="AA639" s="607"/>
      <c r="AB639" s="250"/>
      <c r="AC639" s="202"/>
      <c r="AD639" s="202"/>
      <c r="AE639" s="278"/>
      <c r="AF639" s="279"/>
      <c r="AG639" s="279"/>
      <c r="AH639" s="279"/>
      <c r="AI639" s="254"/>
    </row>
    <row r="640" spans="1:35" ht="45" x14ac:dyDescent="0.25">
      <c r="A640" s="321">
        <v>61</v>
      </c>
      <c r="B640" s="211" t="s">
        <v>5638</v>
      </c>
      <c r="C640" s="211">
        <v>2013</v>
      </c>
      <c r="D640" s="211"/>
      <c r="E640" s="211">
        <v>340</v>
      </c>
      <c r="F640" s="212" t="s">
        <v>5500</v>
      </c>
      <c r="G640" s="257"/>
      <c r="H640" s="211"/>
      <c r="I640" s="211"/>
      <c r="J640" s="211"/>
      <c r="K640" s="211"/>
      <c r="L640" s="211"/>
      <c r="M640" s="212"/>
      <c r="N640" s="257" t="s">
        <v>4236</v>
      </c>
      <c r="O640" s="211" t="s">
        <v>2895</v>
      </c>
      <c r="P640" s="212">
        <v>400</v>
      </c>
      <c r="Q640" s="216" t="s">
        <v>5639</v>
      </c>
      <c r="R640" s="211">
        <v>1973</v>
      </c>
      <c r="S640" s="211">
        <v>451</v>
      </c>
      <c r="T640" s="299" t="s">
        <v>5640</v>
      </c>
      <c r="U640" s="211">
        <v>19</v>
      </c>
      <c r="V640" s="211" t="s">
        <v>2490</v>
      </c>
      <c r="W640" s="212">
        <v>19</v>
      </c>
      <c r="X640" s="216" t="s">
        <v>5641</v>
      </c>
      <c r="Y640" s="211">
        <v>1973</v>
      </c>
      <c r="Z640" s="211">
        <v>50</v>
      </c>
      <c r="AA640" s="258" t="s">
        <v>298</v>
      </c>
      <c r="AB640" s="226"/>
      <c r="AC640" s="203">
        <v>1</v>
      </c>
      <c r="AD640" s="203">
        <f t="shared" ref="AD640:AD641" si="77">P640</f>
        <v>400</v>
      </c>
      <c r="AE640" s="259">
        <f>E640</f>
        <v>340</v>
      </c>
      <c r="AF640" s="260"/>
      <c r="AG640" s="261"/>
      <c r="AH640" s="261">
        <f>S640</f>
        <v>451</v>
      </c>
      <c r="AI640" s="262"/>
    </row>
    <row r="641" spans="1:35" ht="33.75" x14ac:dyDescent="0.25">
      <c r="A641" s="331"/>
      <c r="B641" s="209" t="s">
        <v>5642</v>
      </c>
      <c r="C641" s="209">
        <v>1976</v>
      </c>
      <c r="D641" s="209"/>
      <c r="E641" s="209">
        <v>300</v>
      </c>
      <c r="F641" s="221" t="s">
        <v>5643</v>
      </c>
      <c r="G641" s="265"/>
      <c r="H641" s="209"/>
      <c r="I641" s="209"/>
      <c r="J641" s="209"/>
      <c r="K641" s="209"/>
      <c r="L641" s="209"/>
      <c r="M641" s="221"/>
      <c r="N641" s="265"/>
      <c r="O641" s="209"/>
      <c r="P641" s="221">
        <v>400</v>
      </c>
      <c r="Q641" s="208"/>
      <c r="R641" s="209"/>
      <c r="S641" s="209"/>
      <c r="T641" s="209"/>
      <c r="U641" s="209"/>
      <c r="V641" s="209"/>
      <c r="W641" s="221"/>
      <c r="X641" s="208"/>
      <c r="Y641" s="209"/>
      <c r="Z641" s="209"/>
      <c r="AA641" s="221"/>
      <c r="AB641" s="226"/>
      <c r="AC641" s="204"/>
      <c r="AD641" s="204">
        <f t="shared" si="77"/>
        <v>400</v>
      </c>
      <c r="AE641" s="294">
        <f t="shared" ref="AE641" si="78">E641</f>
        <v>300</v>
      </c>
      <c r="AF641" s="295"/>
      <c r="AG641" s="261">
        <f t="shared" si="72"/>
        <v>0</v>
      </c>
      <c r="AH641" s="261"/>
      <c r="AI641" s="23"/>
    </row>
    <row r="642" spans="1:35" ht="33.75" x14ac:dyDescent="0.25">
      <c r="A642" s="322"/>
      <c r="B642" s="209"/>
      <c r="C642" s="209"/>
      <c r="D642" s="209"/>
      <c r="E642" s="209"/>
      <c r="F642" s="221"/>
      <c r="G642" s="265"/>
      <c r="H642" s="209"/>
      <c r="I642" s="209"/>
      <c r="J642" s="209"/>
      <c r="K642" s="209"/>
      <c r="L642" s="209"/>
      <c r="M642" s="221"/>
      <c r="N642" s="265"/>
      <c r="O642" s="209"/>
      <c r="P642" s="221"/>
      <c r="Q642" s="208"/>
      <c r="R642" s="209"/>
      <c r="S642" s="209"/>
      <c r="T642" s="209"/>
      <c r="U642" s="209"/>
      <c r="V642" s="209"/>
      <c r="W642" s="221"/>
      <c r="X642" s="208" t="s">
        <v>5644</v>
      </c>
      <c r="Y642" s="209">
        <v>2015</v>
      </c>
      <c r="Z642" s="209">
        <v>185</v>
      </c>
      <c r="AA642" s="221" t="s">
        <v>633</v>
      </c>
      <c r="AB642" s="226"/>
      <c r="AC642" s="204"/>
      <c r="AD642" s="204"/>
      <c r="AE642" s="294"/>
      <c r="AF642" s="295"/>
      <c r="AG642" s="261">
        <f t="shared" si="72"/>
        <v>185</v>
      </c>
      <c r="AH642" s="261"/>
      <c r="AI642" s="23"/>
    </row>
    <row r="643" spans="1:35" ht="33.75" x14ac:dyDescent="0.25">
      <c r="A643" s="322"/>
      <c r="B643" s="209"/>
      <c r="C643" s="209"/>
      <c r="D643" s="209"/>
      <c r="E643" s="209"/>
      <c r="F643" s="221"/>
      <c r="G643" s="265"/>
      <c r="H643" s="209"/>
      <c r="I643" s="209"/>
      <c r="J643" s="209"/>
      <c r="K643" s="209"/>
      <c r="L643" s="209"/>
      <c r="M643" s="221"/>
      <c r="N643" s="265"/>
      <c r="O643" s="209"/>
      <c r="P643" s="221"/>
      <c r="Q643" s="208"/>
      <c r="R643" s="209"/>
      <c r="S643" s="209"/>
      <c r="T643" s="209"/>
      <c r="U643" s="209"/>
      <c r="V643" s="209"/>
      <c r="W643" s="221"/>
      <c r="X643" s="208" t="s">
        <v>5645</v>
      </c>
      <c r="Y643" s="209">
        <v>1976</v>
      </c>
      <c r="Z643" s="209">
        <v>230</v>
      </c>
      <c r="AA643" s="221" t="s">
        <v>5423</v>
      </c>
      <c r="AB643" s="226"/>
      <c r="AC643" s="204"/>
      <c r="AD643" s="204"/>
      <c r="AE643" s="294"/>
      <c r="AF643" s="295"/>
      <c r="AG643" s="261">
        <f t="shared" si="72"/>
        <v>230</v>
      </c>
      <c r="AH643" s="261"/>
      <c r="AI643" s="23"/>
    </row>
    <row r="644" spans="1:35" ht="33.75" x14ac:dyDescent="0.25">
      <c r="A644" s="322"/>
      <c r="B644" s="209"/>
      <c r="C644" s="209"/>
      <c r="D644" s="209"/>
      <c r="E644" s="209"/>
      <c r="F644" s="221"/>
      <c r="G644" s="265"/>
      <c r="H644" s="209"/>
      <c r="I644" s="209"/>
      <c r="J644" s="209"/>
      <c r="K644" s="209"/>
      <c r="L644" s="209"/>
      <c r="M644" s="221"/>
      <c r="N644" s="265"/>
      <c r="O644" s="209"/>
      <c r="P644" s="221"/>
      <c r="Q644" s="208"/>
      <c r="R644" s="209"/>
      <c r="S644" s="209"/>
      <c r="T644" s="209"/>
      <c r="U644" s="209"/>
      <c r="V644" s="209"/>
      <c r="W644" s="221"/>
      <c r="X644" s="208" t="s">
        <v>5646</v>
      </c>
      <c r="Y644" s="209">
        <v>1976</v>
      </c>
      <c r="Z644" s="209">
        <v>140</v>
      </c>
      <c r="AA644" s="221" t="s">
        <v>4867</v>
      </c>
      <c r="AB644" s="226"/>
      <c r="AC644" s="204"/>
      <c r="AD644" s="204"/>
      <c r="AE644" s="294"/>
      <c r="AF644" s="295"/>
      <c r="AG644" s="261">
        <f t="shared" si="72"/>
        <v>140</v>
      </c>
      <c r="AH644" s="261"/>
      <c r="AI644" s="23"/>
    </row>
    <row r="645" spans="1:35" ht="22.5" x14ac:dyDescent="0.25">
      <c r="A645" s="322"/>
      <c r="B645" s="209"/>
      <c r="C645" s="209"/>
      <c r="D645" s="209"/>
      <c r="E645" s="209"/>
      <c r="F645" s="221"/>
      <c r="G645" s="265"/>
      <c r="H645" s="209"/>
      <c r="I645" s="209"/>
      <c r="J645" s="209"/>
      <c r="K645" s="209"/>
      <c r="L645" s="209"/>
      <c r="M645" s="221"/>
      <c r="N645" s="265"/>
      <c r="O645" s="209"/>
      <c r="P645" s="221"/>
      <c r="Q645" s="208"/>
      <c r="R645" s="209"/>
      <c r="S645" s="157"/>
      <c r="T645" s="209"/>
      <c r="U645" s="209"/>
      <c r="V645" s="209"/>
      <c r="W645" s="221"/>
      <c r="X645" s="208" t="s">
        <v>5647</v>
      </c>
      <c r="Y645" s="209">
        <v>1976</v>
      </c>
      <c r="Z645" s="209">
        <v>150</v>
      </c>
      <c r="AA645" s="221" t="s">
        <v>4830</v>
      </c>
      <c r="AB645" s="226"/>
      <c r="AC645" s="204"/>
      <c r="AD645" s="204"/>
      <c r="AE645" s="294"/>
      <c r="AF645" s="295"/>
      <c r="AG645" s="261">
        <f t="shared" si="72"/>
        <v>150</v>
      </c>
      <c r="AH645" s="261"/>
      <c r="AI645" s="23"/>
    </row>
    <row r="646" spans="1:35" ht="34.5" thickBot="1" x14ac:dyDescent="0.3">
      <c r="A646" s="323"/>
      <c r="B646" s="206"/>
      <c r="C646" s="206"/>
      <c r="D646" s="206"/>
      <c r="E646" s="206"/>
      <c r="F646" s="274"/>
      <c r="G646" s="275"/>
      <c r="H646" s="206"/>
      <c r="I646" s="206"/>
      <c r="J646" s="206"/>
      <c r="K646" s="206"/>
      <c r="L646" s="206"/>
      <c r="M646" s="274"/>
      <c r="N646" s="275"/>
      <c r="O646" s="206"/>
      <c r="P646" s="274"/>
      <c r="Q646" s="210" t="s">
        <v>4497</v>
      </c>
      <c r="R646" s="206"/>
      <c r="S646" s="206">
        <v>195</v>
      </c>
      <c r="T646" s="206" t="s">
        <v>5620</v>
      </c>
      <c r="U646" s="206"/>
      <c r="V646" s="206"/>
      <c r="W646" s="274"/>
      <c r="X646" s="210" t="s">
        <v>5648</v>
      </c>
      <c r="Y646" s="206">
        <v>1976</v>
      </c>
      <c r="Z646" s="206">
        <v>60</v>
      </c>
      <c r="AA646" s="268" t="s">
        <v>5423</v>
      </c>
      <c r="AB646" s="226"/>
      <c r="AC646" s="205"/>
      <c r="AD646" s="205"/>
      <c r="AE646" s="297"/>
      <c r="AF646" s="298"/>
      <c r="AG646" s="261">
        <f t="shared" si="72"/>
        <v>60</v>
      </c>
      <c r="AH646" s="276"/>
      <c r="AI646" s="277"/>
    </row>
    <row r="647" spans="1:35" ht="15.75" thickBot="1" x14ac:dyDescent="0.3">
      <c r="A647" s="605" t="s">
        <v>5649</v>
      </c>
      <c r="B647" s="606"/>
      <c r="C647" s="606"/>
      <c r="D647" s="606"/>
      <c r="E647" s="606"/>
      <c r="F647" s="606"/>
      <c r="G647" s="606"/>
      <c r="H647" s="606"/>
      <c r="I647" s="606"/>
      <c r="J647" s="606"/>
      <c r="K647" s="606"/>
      <c r="L647" s="606"/>
      <c r="M647" s="606"/>
      <c r="N647" s="606"/>
      <c r="O647" s="606"/>
      <c r="P647" s="606"/>
      <c r="Q647" s="606"/>
      <c r="R647" s="606"/>
      <c r="S647" s="606"/>
      <c r="T647" s="606"/>
      <c r="U647" s="606"/>
      <c r="V647" s="606"/>
      <c r="W647" s="606"/>
      <c r="X647" s="606"/>
      <c r="Y647" s="606"/>
      <c r="Z647" s="606"/>
      <c r="AA647" s="607"/>
      <c r="AB647" s="250"/>
      <c r="AC647" s="202"/>
      <c r="AD647" s="202"/>
      <c r="AE647" s="278"/>
      <c r="AF647" s="279"/>
      <c r="AG647" s="279"/>
      <c r="AH647" s="279"/>
      <c r="AI647" s="254"/>
    </row>
    <row r="648" spans="1:35" ht="33.75" x14ac:dyDescent="0.25">
      <c r="A648" s="321">
        <v>62</v>
      </c>
      <c r="B648" s="211" t="s">
        <v>5650</v>
      </c>
      <c r="C648" s="211">
        <v>1994</v>
      </c>
      <c r="D648" s="211"/>
      <c r="E648" s="211">
        <v>355</v>
      </c>
      <c r="F648" s="212" t="s">
        <v>5155</v>
      </c>
      <c r="G648" s="257"/>
      <c r="H648" s="211"/>
      <c r="I648" s="211"/>
      <c r="J648" s="211"/>
      <c r="K648" s="211"/>
      <c r="L648" s="211"/>
      <c r="M648" s="212"/>
      <c r="N648" s="257" t="s">
        <v>3296</v>
      </c>
      <c r="O648" s="211" t="s">
        <v>2895</v>
      </c>
      <c r="P648" s="212">
        <v>250</v>
      </c>
      <c r="Q648" s="216"/>
      <c r="R648" s="211"/>
      <c r="S648" s="211"/>
      <c r="T648" s="211"/>
      <c r="U648" s="211"/>
      <c r="V648" s="211"/>
      <c r="W648" s="212"/>
      <c r="X648" s="216" t="s">
        <v>5651</v>
      </c>
      <c r="Y648" s="211">
        <v>1994</v>
      </c>
      <c r="Z648" s="211">
        <v>45</v>
      </c>
      <c r="AA648" s="258" t="s">
        <v>297</v>
      </c>
      <c r="AB648" s="226"/>
      <c r="AC648" s="203">
        <v>1</v>
      </c>
      <c r="AD648" s="203">
        <f>P648</f>
        <v>250</v>
      </c>
      <c r="AE648" s="259">
        <f>E648</f>
        <v>355</v>
      </c>
      <c r="AF648" s="260"/>
      <c r="AG648" s="261">
        <f t="shared" si="72"/>
        <v>45</v>
      </c>
      <c r="AH648" s="261"/>
      <c r="AI648" s="262"/>
    </row>
    <row r="649" spans="1:35" ht="33.75" x14ac:dyDescent="0.25">
      <c r="A649" s="331"/>
      <c r="B649" s="209" t="s">
        <v>5652</v>
      </c>
      <c r="C649" s="209">
        <v>2017</v>
      </c>
      <c r="D649" s="209"/>
      <c r="E649" s="209">
        <v>280</v>
      </c>
      <c r="F649" s="221" t="s">
        <v>5653</v>
      </c>
      <c r="G649" s="265"/>
      <c r="H649" s="209"/>
      <c r="I649" s="209"/>
      <c r="J649" s="209"/>
      <c r="K649" s="209"/>
      <c r="L649" s="209"/>
      <c r="M649" s="221"/>
      <c r="N649" s="265"/>
      <c r="O649" s="209"/>
      <c r="P649" s="221">
        <v>250</v>
      </c>
      <c r="Q649" s="208"/>
      <c r="R649" s="209"/>
      <c r="S649" s="209"/>
      <c r="T649" s="209"/>
      <c r="U649" s="209"/>
      <c r="V649" s="209"/>
      <c r="W649" s="221"/>
      <c r="X649" s="208" t="s">
        <v>5654</v>
      </c>
      <c r="Y649" s="209">
        <v>2010</v>
      </c>
      <c r="Z649" s="209">
        <v>45</v>
      </c>
      <c r="AA649" s="221" t="s">
        <v>633</v>
      </c>
      <c r="AB649" s="226"/>
      <c r="AC649" s="204"/>
      <c r="AD649" s="204">
        <f>P649</f>
        <v>250</v>
      </c>
      <c r="AE649" s="259">
        <f t="shared" ref="AE649:AE650" si="79">E649</f>
        <v>280</v>
      </c>
      <c r="AF649" s="295"/>
      <c r="AG649" s="261">
        <f>Z649</f>
        <v>45</v>
      </c>
      <c r="AH649" s="261"/>
      <c r="AI649" s="23"/>
    </row>
    <row r="650" spans="1:35" ht="33.75" x14ac:dyDescent="0.25">
      <c r="A650" s="322"/>
      <c r="B650" s="209" t="s">
        <v>5655</v>
      </c>
      <c r="C650" s="209">
        <v>2017</v>
      </c>
      <c r="D650" s="209"/>
      <c r="E650" s="209">
        <v>260</v>
      </c>
      <c r="F650" s="221" t="s">
        <v>5653</v>
      </c>
      <c r="G650" s="265"/>
      <c r="H650" s="209"/>
      <c r="I650" s="209"/>
      <c r="J650" s="209"/>
      <c r="K650" s="209"/>
      <c r="L650" s="209"/>
      <c r="M650" s="221"/>
      <c r="N650" s="265"/>
      <c r="O650" s="209"/>
      <c r="P650" s="221"/>
      <c r="Q650" s="208"/>
      <c r="R650" s="209"/>
      <c r="S650" s="206"/>
      <c r="T650" s="209"/>
      <c r="U650" s="209"/>
      <c r="V650" s="209"/>
      <c r="W650" s="221"/>
      <c r="X650" s="208" t="s">
        <v>5656</v>
      </c>
      <c r="Y650" s="209">
        <v>2004</v>
      </c>
      <c r="Z650" s="209">
        <v>160</v>
      </c>
      <c r="AA650" s="221" t="s">
        <v>2987</v>
      </c>
      <c r="AB650" s="226"/>
      <c r="AC650" s="204"/>
      <c r="AD650" s="204"/>
      <c r="AE650" s="259">
        <f t="shared" si="79"/>
        <v>260</v>
      </c>
      <c r="AF650" s="295"/>
      <c r="AG650" s="261">
        <f>Z650</f>
        <v>160</v>
      </c>
      <c r="AH650" s="261"/>
      <c r="AI650" s="23"/>
    </row>
    <row r="651" spans="1:35" ht="56.25" x14ac:dyDescent="0.25">
      <c r="A651" s="331"/>
      <c r="B651" s="209"/>
      <c r="C651" s="209"/>
      <c r="D651" s="209"/>
      <c r="E651" s="209"/>
      <c r="F651" s="221"/>
      <c r="G651" s="265"/>
      <c r="H651" s="209"/>
      <c r="I651" s="209"/>
      <c r="J651" s="209"/>
      <c r="K651" s="209"/>
      <c r="L651" s="209"/>
      <c r="M651" s="221"/>
      <c r="N651" s="265"/>
      <c r="O651" s="209"/>
      <c r="P651" s="221"/>
      <c r="Q651" s="208"/>
      <c r="R651" s="209"/>
      <c r="S651" s="209"/>
      <c r="T651" s="209"/>
      <c r="U651" s="209"/>
      <c r="V651" s="209"/>
      <c r="W651" s="221"/>
      <c r="X651" s="208" t="s">
        <v>5657</v>
      </c>
      <c r="Y651" s="209">
        <v>2016</v>
      </c>
      <c r="Z651" s="209">
        <v>125</v>
      </c>
      <c r="AA651" s="221" t="s">
        <v>633</v>
      </c>
      <c r="AB651" s="226"/>
      <c r="AC651" s="204"/>
      <c r="AD651" s="204"/>
      <c r="AE651" s="294"/>
      <c r="AF651" s="295"/>
      <c r="AG651" s="261">
        <f>Z651</f>
        <v>125</v>
      </c>
      <c r="AH651" s="261"/>
      <c r="AI651" s="23"/>
    </row>
    <row r="652" spans="1:35" ht="56.25" x14ac:dyDescent="0.25">
      <c r="A652" s="322"/>
      <c r="B652" s="209"/>
      <c r="C652" s="209"/>
      <c r="D652" s="209"/>
      <c r="E652" s="209"/>
      <c r="F652" s="221"/>
      <c r="G652" s="265"/>
      <c r="H652" s="209"/>
      <c r="I652" s="209"/>
      <c r="J652" s="209"/>
      <c r="K652" s="209"/>
      <c r="L652" s="209"/>
      <c r="M652" s="221"/>
      <c r="N652" s="265"/>
      <c r="O652" s="209"/>
      <c r="P652" s="221"/>
      <c r="Q652" s="208"/>
      <c r="R652" s="209"/>
      <c r="S652" s="206"/>
      <c r="T652" s="209"/>
      <c r="U652" s="209"/>
      <c r="V652" s="209"/>
      <c r="W652" s="221"/>
      <c r="X652" s="208" t="s">
        <v>5658</v>
      </c>
      <c r="Y652" s="209">
        <v>2016</v>
      </c>
      <c r="Z652" s="209">
        <v>89</v>
      </c>
      <c r="AA652" s="221" t="s">
        <v>633</v>
      </c>
      <c r="AB652" s="226"/>
      <c r="AC652" s="204"/>
      <c r="AD652" s="204"/>
      <c r="AE652" s="294"/>
      <c r="AF652" s="295"/>
      <c r="AG652" s="261">
        <f>Z652</f>
        <v>89</v>
      </c>
      <c r="AH652" s="261"/>
      <c r="AI652" s="23"/>
    </row>
    <row r="653" spans="1:35" ht="34.5" thickBot="1" x14ac:dyDescent="0.3">
      <c r="A653" s="323"/>
      <c r="B653" s="206"/>
      <c r="C653" s="206"/>
      <c r="D653" s="206"/>
      <c r="E653" s="206"/>
      <c r="F653" s="274"/>
      <c r="G653" s="275"/>
      <c r="H653" s="206"/>
      <c r="I653" s="206"/>
      <c r="J653" s="206"/>
      <c r="K653" s="206"/>
      <c r="L653" s="206"/>
      <c r="M653" s="274"/>
      <c r="N653" s="275"/>
      <c r="O653" s="206"/>
      <c r="P653" s="274"/>
      <c r="Q653" s="210"/>
      <c r="R653" s="206"/>
      <c r="S653" s="206"/>
      <c r="T653" s="206"/>
      <c r="U653" s="206"/>
      <c r="V653" s="206"/>
      <c r="W653" s="274"/>
      <c r="X653" s="210" t="s">
        <v>5659</v>
      </c>
      <c r="Y653" s="206">
        <v>2004</v>
      </c>
      <c r="Z653" s="206">
        <v>160</v>
      </c>
      <c r="AA653" s="268" t="s">
        <v>5660</v>
      </c>
      <c r="AB653" s="226"/>
      <c r="AC653" s="205"/>
      <c r="AD653" s="205"/>
      <c r="AE653" s="297"/>
      <c r="AF653" s="298"/>
      <c r="AG653" s="261">
        <f>Z653</f>
        <v>160</v>
      </c>
      <c r="AH653" s="261"/>
      <c r="AI653" s="277"/>
    </row>
    <row r="654" spans="1:35" ht="15.75" thickBot="1" x14ac:dyDescent="0.3">
      <c r="A654" s="605" t="s">
        <v>5661</v>
      </c>
      <c r="B654" s="606"/>
      <c r="C654" s="606"/>
      <c r="D654" s="606"/>
      <c r="E654" s="606"/>
      <c r="F654" s="606"/>
      <c r="G654" s="606"/>
      <c r="H654" s="606"/>
      <c r="I654" s="606"/>
      <c r="J654" s="606"/>
      <c r="K654" s="606"/>
      <c r="L654" s="606"/>
      <c r="M654" s="606"/>
      <c r="N654" s="606"/>
      <c r="O654" s="606"/>
      <c r="P654" s="606"/>
      <c r="Q654" s="606"/>
      <c r="R654" s="606"/>
      <c r="S654" s="606"/>
      <c r="T654" s="606"/>
      <c r="U654" s="606"/>
      <c r="V654" s="606"/>
      <c r="W654" s="606"/>
      <c r="X654" s="606"/>
      <c r="Y654" s="606"/>
      <c r="Z654" s="606"/>
      <c r="AA654" s="607"/>
      <c r="AB654" s="250"/>
      <c r="AC654" s="202"/>
      <c r="AD654" s="202"/>
      <c r="AE654" s="278"/>
      <c r="AF654" s="279"/>
      <c r="AG654" s="279"/>
      <c r="AH654" s="279"/>
      <c r="AI654" s="254"/>
    </row>
    <row r="655" spans="1:35" ht="34.5" thickBot="1" x14ac:dyDescent="0.3">
      <c r="A655" s="348">
        <v>63</v>
      </c>
      <c r="B655" s="218" t="s">
        <v>5662</v>
      </c>
      <c r="C655" s="218">
        <v>2006</v>
      </c>
      <c r="D655" s="218" t="s">
        <v>4520</v>
      </c>
      <c r="E655" s="218">
        <v>180</v>
      </c>
      <c r="F655" s="219" t="s">
        <v>5663</v>
      </c>
      <c r="G655" s="302"/>
      <c r="H655" s="218"/>
      <c r="I655" s="218"/>
      <c r="J655" s="218"/>
      <c r="K655" s="218"/>
      <c r="L655" s="218"/>
      <c r="M655" s="219"/>
      <c r="N655" s="302" t="s">
        <v>3877</v>
      </c>
      <c r="O655" s="218" t="s">
        <v>2837</v>
      </c>
      <c r="P655" s="219">
        <v>250</v>
      </c>
      <c r="Q655" s="303"/>
      <c r="R655" s="218"/>
      <c r="S655" s="357"/>
      <c r="T655" s="218"/>
      <c r="U655" s="218"/>
      <c r="V655" s="218"/>
      <c r="W655" s="219"/>
      <c r="X655" s="303"/>
      <c r="Y655" s="218"/>
      <c r="Z655" s="385"/>
      <c r="AA655" s="223"/>
      <c r="AB655" s="226"/>
      <c r="AC655" s="207">
        <v>1</v>
      </c>
      <c r="AD655" s="207">
        <f>P655</f>
        <v>250</v>
      </c>
      <c r="AE655" s="310">
        <f>E655</f>
        <v>180</v>
      </c>
      <c r="AF655" s="311">
        <f>I655</f>
        <v>0</v>
      </c>
      <c r="AG655" s="261">
        <f>Z655</f>
        <v>0</v>
      </c>
      <c r="AH655" s="312"/>
      <c r="AI655" s="313"/>
    </row>
    <row r="656" spans="1:35" ht="15.75" thickBot="1" x14ac:dyDescent="0.3">
      <c r="A656" s="605" t="s">
        <v>5664</v>
      </c>
      <c r="B656" s="606"/>
      <c r="C656" s="606"/>
      <c r="D656" s="606"/>
      <c r="E656" s="606"/>
      <c r="F656" s="606"/>
      <c r="G656" s="606"/>
      <c r="H656" s="606"/>
      <c r="I656" s="606"/>
      <c r="J656" s="606"/>
      <c r="K656" s="606"/>
      <c r="L656" s="606"/>
      <c r="M656" s="606"/>
      <c r="N656" s="606"/>
      <c r="O656" s="606"/>
      <c r="P656" s="606"/>
      <c r="Q656" s="606"/>
      <c r="R656" s="606"/>
      <c r="S656" s="606"/>
      <c r="T656" s="606"/>
      <c r="U656" s="606"/>
      <c r="V656" s="606"/>
      <c r="W656" s="606"/>
      <c r="X656" s="606"/>
      <c r="Y656" s="606"/>
      <c r="Z656" s="606"/>
      <c r="AA656" s="607"/>
      <c r="AB656" s="250"/>
      <c r="AC656" s="202"/>
      <c r="AD656" s="202"/>
      <c r="AE656" s="278"/>
      <c r="AF656" s="279"/>
      <c r="AG656" s="279"/>
      <c r="AH656" s="279"/>
      <c r="AI656" s="254"/>
    </row>
    <row r="657" spans="1:35" ht="45" x14ac:dyDescent="0.25">
      <c r="A657" s="321">
        <v>64</v>
      </c>
      <c r="B657" s="211" t="s">
        <v>5665</v>
      </c>
      <c r="C657" s="211"/>
      <c r="D657" s="211"/>
      <c r="E657" s="211"/>
      <c r="F657" s="212"/>
      <c r="G657" s="257">
        <v>2008</v>
      </c>
      <c r="H657" s="211"/>
      <c r="I657" s="211">
        <v>55</v>
      </c>
      <c r="J657" s="211" t="s">
        <v>5666</v>
      </c>
      <c r="K657" s="211">
        <v>2</v>
      </c>
      <c r="L657" s="211" t="s">
        <v>4502</v>
      </c>
      <c r="M657" s="212">
        <v>2</v>
      </c>
      <c r="N657" s="257" t="s">
        <v>4331</v>
      </c>
      <c r="O657" s="211" t="s">
        <v>2837</v>
      </c>
      <c r="P657" s="212">
        <v>400</v>
      </c>
      <c r="Q657" s="216"/>
      <c r="R657" s="211"/>
      <c r="S657" s="211"/>
      <c r="T657" s="211"/>
      <c r="U657" s="211"/>
      <c r="V657" s="211"/>
      <c r="W657" s="212"/>
      <c r="X657" s="216" t="s">
        <v>5667</v>
      </c>
      <c r="Y657" s="211">
        <v>2008</v>
      </c>
      <c r="Z657" s="211">
        <v>90</v>
      </c>
      <c r="AA657" s="258" t="s">
        <v>493</v>
      </c>
      <c r="AB657" s="226"/>
      <c r="AC657" s="203">
        <v>1</v>
      </c>
      <c r="AD657" s="203">
        <f>P657</f>
        <v>400</v>
      </c>
      <c r="AE657" s="259"/>
      <c r="AF657" s="260">
        <f>I657</f>
        <v>55</v>
      </c>
      <c r="AG657" s="261">
        <f>Z657</f>
        <v>90</v>
      </c>
      <c r="AH657" s="261"/>
      <c r="AI657" s="262"/>
    </row>
    <row r="658" spans="1:35" ht="33.75" x14ac:dyDescent="0.25">
      <c r="A658" s="331"/>
      <c r="B658" s="209" t="s">
        <v>5668</v>
      </c>
      <c r="C658" s="209">
        <v>2008</v>
      </c>
      <c r="D658" s="209"/>
      <c r="E658" s="209">
        <v>20</v>
      </c>
      <c r="F658" s="221" t="s">
        <v>5669</v>
      </c>
      <c r="G658" s="265"/>
      <c r="H658" s="209"/>
      <c r="I658" s="209"/>
      <c r="J658" s="209"/>
      <c r="K658" s="209"/>
      <c r="L658" s="209"/>
      <c r="M658" s="221"/>
      <c r="N658" s="265"/>
      <c r="O658" s="209"/>
      <c r="P658" s="221"/>
      <c r="Q658" s="208"/>
      <c r="R658" s="209"/>
      <c r="S658" s="209"/>
      <c r="T658" s="209"/>
      <c r="U658" s="209"/>
      <c r="V658" s="209"/>
      <c r="W658" s="221"/>
      <c r="X658" s="208" t="s">
        <v>5670</v>
      </c>
      <c r="Y658" s="209">
        <v>2008</v>
      </c>
      <c r="Z658" s="209">
        <v>70</v>
      </c>
      <c r="AA658" s="221" t="s">
        <v>493</v>
      </c>
      <c r="AB658" s="226"/>
      <c r="AC658" s="204"/>
      <c r="AD658" s="204"/>
      <c r="AE658" s="294">
        <f>E658</f>
        <v>20</v>
      </c>
      <c r="AF658" s="295"/>
      <c r="AG658" s="261">
        <f>Z658</f>
        <v>70</v>
      </c>
      <c r="AH658" s="269"/>
      <c r="AI658" s="23"/>
    </row>
    <row r="659" spans="1:35" ht="33.75" x14ac:dyDescent="0.25">
      <c r="A659" s="331"/>
      <c r="B659" s="209" t="s">
        <v>5671</v>
      </c>
      <c r="C659" s="209">
        <v>2008</v>
      </c>
      <c r="D659" s="209"/>
      <c r="E659" s="209">
        <v>264</v>
      </c>
      <c r="F659" s="221" t="s">
        <v>5672</v>
      </c>
      <c r="G659" s="265"/>
      <c r="H659" s="209"/>
      <c r="I659" s="209"/>
      <c r="J659" s="209"/>
      <c r="K659" s="209"/>
      <c r="L659" s="209"/>
      <c r="M659" s="221"/>
      <c r="N659" s="265"/>
      <c r="O659" s="209"/>
      <c r="P659" s="221"/>
      <c r="Q659" s="208"/>
      <c r="R659" s="209"/>
      <c r="S659" s="206"/>
      <c r="T659" s="209"/>
      <c r="U659" s="209"/>
      <c r="V659" s="209"/>
      <c r="W659" s="221"/>
      <c r="X659" s="208" t="s">
        <v>5673</v>
      </c>
      <c r="Y659" s="209">
        <v>2008</v>
      </c>
      <c r="Z659" s="209">
        <v>90</v>
      </c>
      <c r="AA659" s="221" t="s">
        <v>493</v>
      </c>
      <c r="AB659" s="226"/>
      <c r="AC659" s="204"/>
      <c r="AD659" s="204"/>
      <c r="AE659" s="294">
        <f>E659</f>
        <v>264</v>
      </c>
      <c r="AF659" s="295"/>
      <c r="AG659" s="261">
        <f>Z659</f>
        <v>90</v>
      </c>
      <c r="AH659" s="269"/>
      <c r="AI659" s="23"/>
    </row>
    <row r="660" spans="1:35" ht="45.75" thickBot="1" x14ac:dyDescent="0.3">
      <c r="A660" s="332"/>
      <c r="B660" s="206"/>
      <c r="C660" s="206"/>
      <c r="D660" s="206"/>
      <c r="E660" s="206"/>
      <c r="F660" s="274"/>
      <c r="G660" s="275"/>
      <c r="H660" s="206"/>
      <c r="I660" s="206"/>
      <c r="J660" s="206"/>
      <c r="K660" s="206"/>
      <c r="L660" s="206"/>
      <c r="M660" s="274"/>
      <c r="N660" s="275"/>
      <c r="O660" s="206"/>
      <c r="P660" s="274"/>
      <c r="Q660" s="210"/>
      <c r="R660" s="206"/>
      <c r="S660" s="206"/>
      <c r="T660" s="206"/>
      <c r="U660" s="206"/>
      <c r="V660" s="206"/>
      <c r="W660" s="274"/>
      <c r="X660" s="210" t="s">
        <v>5674</v>
      </c>
      <c r="Y660" s="206">
        <v>2015</v>
      </c>
      <c r="Z660" s="206">
        <v>360</v>
      </c>
      <c r="AA660" s="264" t="s">
        <v>5675</v>
      </c>
      <c r="AB660" s="226"/>
      <c r="AC660" s="205"/>
      <c r="AD660" s="205"/>
      <c r="AE660" s="297"/>
      <c r="AF660" s="298"/>
      <c r="AG660" s="261">
        <f>Z660</f>
        <v>360</v>
      </c>
      <c r="AH660" s="276"/>
      <c r="AI660" s="277"/>
    </row>
    <row r="661" spans="1:35" ht="15.75" thickBot="1" x14ac:dyDescent="0.3">
      <c r="A661" s="605" t="s">
        <v>5676</v>
      </c>
      <c r="B661" s="606"/>
      <c r="C661" s="606"/>
      <c r="D661" s="606"/>
      <c r="E661" s="606"/>
      <c r="F661" s="606"/>
      <c r="G661" s="606"/>
      <c r="H661" s="606"/>
      <c r="I661" s="606"/>
      <c r="J661" s="606"/>
      <c r="K661" s="606"/>
      <c r="L661" s="606"/>
      <c r="M661" s="606"/>
      <c r="N661" s="606"/>
      <c r="O661" s="606"/>
      <c r="P661" s="606"/>
      <c r="Q661" s="606"/>
      <c r="R661" s="606"/>
      <c r="S661" s="606"/>
      <c r="T661" s="606"/>
      <c r="U661" s="606"/>
      <c r="V661" s="606"/>
      <c r="W661" s="606"/>
      <c r="X661" s="606"/>
      <c r="Y661" s="606"/>
      <c r="Z661" s="606"/>
      <c r="AA661" s="607"/>
      <c r="AB661" s="250"/>
      <c r="AC661" s="202"/>
      <c r="AD661" s="202"/>
      <c r="AE661" s="278"/>
      <c r="AF661" s="279"/>
      <c r="AG661" s="279"/>
      <c r="AH661" s="279"/>
      <c r="AI661" s="254"/>
    </row>
    <row r="662" spans="1:35" ht="33.75" x14ac:dyDescent="0.25">
      <c r="A662" s="321">
        <v>65</v>
      </c>
      <c r="B662" s="211" t="s">
        <v>5677</v>
      </c>
      <c r="C662" s="211">
        <v>2009</v>
      </c>
      <c r="D662" s="211"/>
      <c r="E662" s="211">
        <v>295</v>
      </c>
      <c r="F662" s="212" t="s">
        <v>5678</v>
      </c>
      <c r="G662" s="257"/>
      <c r="H662" s="211"/>
      <c r="I662" s="211"/>
      <c r="J662" s="211"/>
      <c r="K662" s="211"/>
      <c r="L662" s="211"/>
      <c r="M662" s="212"/>
      <c r="N662" s="257"/>
      <c r="O662" s="211"/>
      <c r="P662" s="212"/>
      <c r="Q662" s="216"/>
      <c r="R662" s="211"/>
      <c r="S662" s="211"/>
      <c r="T662" s="211"/>
      <c r="U662" s="211"/>
      <c r="V662" s="211"/>
      <c r="W662" s="212"/>
      <c r="X662" s="216"/>
      <c r="Y662" s="211"/>
      <c r="Z662" s="211"/>
      <c r="AA662" s="258"/>
      <c r="AB662" s="226"/>
      <c r="AC662" s="203"/>
      <c r="AD662" s="203"/>
      <c r="AE662" s="259">
        <f>E662</f>
        <v>295</v>
      </c>
      <c r="AF662" s="260"/>
      <c r="AG662" s="261"/>
      <c r="AH662" s="261"/>
      <c r="AI662" s="262"/>
    </row>
    <row r="663" spans="1:35" ht="33.75" x14ac:dyDescent="0.25">
      <c r="A663" s="326"/>
      <c r="B663" s="209" t="s">
        <v>5679</v>
      </c>
      <c r="C663" s="209">
        <v>2009</v>
      </c>
      <c r="D663" s="209"/>
      <c r="E663" s="209">
        <v>295</v>
      </c>
      <c r="F663" s="221" t="s">
        <v>5678</v>
      </c>
      <c r="G663" s="265"/>
      <c r="H663" s="209"/>
      <c r="I663" s="209"/>
      <c r="J663" s="209"/>
      <c r="K663" s="209"/>
      <c r="L663" s="209"/>
      <c r="M663" s="221"/>
      <c r="N663" s="265"/>
      <c r="O663" s="209"/>
      <c r="P663" s="221"/>
      <c r="Q663" s="208"/>
      <c r="R663" s="209"/>
      <c r="S663" s="209"/>
      <c r="T663" s="209"/>
      <c r="U663" s="209"/>
      <c r="V663" s="209"/>
      <c r="W663" s="221"/>
      <c r="X663" s="208"/>
      <c r="Y663" s="209"/>
      <c r="Z663" s="209"/>
      <c r="AA663" s="221"/>
      <c r="AB663" s="226"/>
      <c r="AC663" s="204"/>
      <c r="AD663" s="204"/>
      <c r="AE663" s="294">
        <f>E663</f>
        <v>295</v>
      </c>
      <c r="AF663" s="260"/>
      <c r="AG663" s="261"/>
      <c r="AH663" s="269"/>
      <c r="AI663" s="23"/>
    </row>
    <row r="664" spans="1:35" ht="33.75" x14ac:dyDescent="0.25">
      <c r="A664" s="326"/>
      <c r="B664" s="209" t="s">
        <v>5680</v>
      </c>
      <c r="C664" s="209">
        <v>2012</v>
      </c>
      <c r="D664" s="209"/>
      <c r="E664" s="209">
        <v>820</v>
      </c>
      <c r="F664" s="221" t="s">
        <v>5681</v>
      </c>
      <c r="G664" s="265"/>
      <c r="H664" s="209"/>
      <c r="I664" s="209"/>
      <c r="J664" s="209"/>
      <c r="K664" s="209"/>
      <c r="L664" s="209"/>
      <c r="M664" s="221"/>
      <c r="N664" s="265"/>
      <c r="O664" s="209"/>
      <c r="P664" s="221"/>
      <c r="Q664" s="208"/>
      <c r="R664" s="209"/>
      <c r="S664" s="206"/>
      <c r="T664" s="209"/>
      <c r="U664" s="209"/>
      <c r="V664" s="209"/>
      <c r="W664" s="221"/>
      <c r="X664" s="208"/>
      <c r="Y664" s="209"/>
      <c r="Z664" s="209"/>
      <c r="AA664" s="221"/>
      <c r="AB664" s="226"/>
      <c r="AC664" s="204"/>
      <c r="AD664" s="204"/>
      <c r="AE664" s="294">
        <f>E664</f>
        <v>820</v>
      </c>
      <c r="AF664" s="260"/>
      <c r="AG664" s="261"/>
      <c r="AH664" s="269"/>
      <c r="AI664" s="23"/>
    </row>
    <row r="665" spans="1:35" ht="34.5" thickBot="1" x14ac:dyDescent="0.3">
      <c r="A665" s="386"/>
      <c r="B665" s="206" t="s">
        <v>5682</v>
      </c>
      <c r="C665" s="206">
        <v>2013</v>
      </c>
      <c r="D665" s="206"/>
      <c r="E665" s="206">
        <v>535</v>
      </c>
      <c r="F665" s="274" t="s">
        <v>4293</v>
      </c>
      <c r="G665" s="275"/>
      <c r="H665" s="206"/>
      <c r="I665" s="206"/>
      <c r="J665" s="206"/>
      <c r="K665" s="206"/>
      <c r="L665" s="206"/>
      <c r="M665" s="274"/>
      <c r="N665" s="275"/>
      <c r="O665" s="206"/>
      <c r="P665" s="274"/>
      <c r="Q665" s="210"/>
      <c r="R665" s="206"/>
      <c r="S665" s="206"/>
      <c r="T665" s="206"/>
      <c r="U665" s="206"/>
      <c r="V665" s="206"/>
      <c r="W665" s="274"/>
      <c r="X665" s="210"/>
      <c r="Y665" s="206"/>
      <c r="Z665" s="206"/>
      <c r="AA665" s="268"/>
      <c r="AB665" s="226"/>
      <c r="AC665" s="205"/>
      <c r="AD665" s="205"/>
      <c r="AE665" s="297">
        <f>E665</f>
        <v>535</v>
      </c>
      <c r="AF665" s="260"/>
      <c r="AG665" s="261"/>
      <c r="AH665" s="276"/>
      <c r="AI665" s="277"/>
    </row>
    <row r="666" spans="1:35" ht="15.75" thickBot="1" x14ac:dyDescent="0.3">
      <c r="A666" s="605" t="s">
        <v>5683</v>
      </c>
      <c r="B666" s="606"/>
      <c r="C666" s="606"/>
      <c r="D666" s="606"/>
      <c r="E666" s="606"/>
      <c r="F666" s="606"/>
      <c r="G666" s="606"/>
      <c r="H666" s="606"/>
      <c r="I666" s="606"/>
      <c r="J666" s="606"/>
      <c r="K666" s="606"/>
      <c r="L666" s="606"/>
      <c r="M666" s="606"/>
      <c r="N666" s="606"/>
      <c r="O666" s="606"/>
      <c r="P666" s="606"/>
      <c r="Q666" s="606"/>
      <c r="R666" s="606"/>
      <c r="S666" s="606"/>
      <c r="T666" s="606"/>
      <c r="U666" s="606"/>
      <c r="V666" s="606"/>
      <c r="W666" s="606"/>
      <c r="X666" s="606"/>
      <c r="Y666" s="606"/>
      <c r="Z666" s="606"/>
      <c r="AA666" s="607"/>
      <c r="AB666" s="250"/>
      <c r="AC666" s="202"/>
      <c r="AD666" s="202"/>
      <c r="AE666" s="278"/>
      <c r="AF666" s="279"/>
      <c r="AG666" s="279"/>
      <c r="AH666" s="279"/>
      <c r="AI666" s="254"/>
    </row>
    <row r="667" spans="1:35" ht="33.75" x14ac:dyDescent="0.25">
      <c r="A667" s="321">
        <v>66</v>
      </c>
      <c r="B667" s="211" t="s">
        <v>5684</v>
      </c>
      <c r="C667" s="211"/>
      <c r="D667" s="211"/>
      <c r="E667" s="211"/>
      <c r="F667" s="212"/>
      <c r="G667" s="257">
        <v>1985</v>
      </c>
      <c r="H667" s="211" t="s">
        <v>4681</v>
      </c>
      <c r="I667" s="211">
        <v>201</v>
      </c>
      <c r="J667" s="211" t="s">
        <v>4574</v>
      </c>
      <c r="K667" s="211">
        <v>5</v>
      </c>
      <c r="L667" s="211" t="s">
        <v>4571</v>
      </c>
      <c r="M667" s="212">
        <v>5</v>
      </c>
      <c r="N667" s="257" t="s">
        <v>1876</v>
      </c>
      <c r="O667" s="211" t="s">
        <v>2837</v>
      </c>
      <c r="P667" s="212">
        <v>250</v>
      </c>
      <c r="Q667" s="216"/>
      <c r="R667" s="211"/>
      <c r="S667" s="157"/>
      <c r="T667" s="211"/>
      <c r="U667" s="211"/>
      <c r="V667" s="211"/>
      <c r="W667" s="212"/>
      <c r="X667" s="216"/>
      <c r="Y667" s="211"/>
      <c r="Z667" s="211"/>
      <c r="AA667" s="258"/>
      <c r="AB667" s="226"/>
      <c r="AC667" s="203">
        <v>1</v>
      </c>
      <c r="AD667" s="203">
        <f t="shared" ref="AD667:AD668" si="80">P667</f>
        <v>250</v>
      </c>
      <c r="AE667" s="259"/>
      <c r="AF667" s="260">
        <f t="shared" ref="AF667:AF668" si="81">I667</f>
        <v>201</v>
      </c>
      <c r="AG667" s="261"/>
      <c r="AH667" s="261"/>
      <c r="AI667" s="262"/>
    </row>
    <row r="668" spans="1:35" ht="33.75" x14ac:dyDescent="0.25">
      <c r="A668" s="326"/>
      <c r="B668" s="209" t="s">
        <v>5685</v>
      </c>
      <c r="C668" s="209"/>
      <c r="D668" s="209"/>
      <c r="E668" s="209"/>
      <c r="F668" s="221"/>
      <c r="G668" s="265">
        <v>2008</v>
      </c>
      <c r="H668" s="209" t="s">
        <v>4681</v>
      </c>
      <c r="I668" s="209">
        <v>175</v>
      </c>
      <c r="J668" s="209" t="s">
        <v>2325</v>
      </c>
      <c r="K668" s="209">
        <v>5</v>
      </c>
      <c r="L668" s="209" t="s">
        <v>4502</v>
      </c>
      <c r="M668" s="221">
        <v>5</v>
      </c>
      <c r="N668" s="265" t="s">
        <v>1834</v>
      </c>
      <c r="O668" s="209" t="s">
        <v>2837</v>
      </c>
      <c r="P668" s="221">
        <v>250</v>
      </c>
      <c r="Q668" s="208" t="s">
        <v>5686</v>
      </c>
      <c r="R668" s="209">
        <v>2014</v>
      </c>
      <c r="S668" s="209">
        <v>551</v>
      </c>
      <c r="T668" s="267" t="s">
        <v>3996</v>
      </c>
      <c r="U668" s="209">
        <v>20</v>
      </c>
      <c r="V668" s="209">
        <v>1</v>
      </c>
      <c r="W668" s="221">
        <v>21</v>
      </c>
      <c r="X668" s="208" t="s">
        <v>5687</v>
      </c>
      <c r="Y668" s="209">
        <v>2008</v>
      </c>
      <c r="Z668" s="209">
        <v>30</v>
      </c>
      <c r="AA668" s="221" t="s">
        <v>5077</v>
      </c>
      <c r="AB668" s="226"/>
      <c r="AC668" s="204">
        <v>1</v>
      </c>
      <c r="AD668" s="204">
        <f t="shared" si="80"/>
        <v>250</v>
      </c>
      <c r="AE668" s="294"/>
      <c r="AF668" s="295">
        <f t="shared" si="81"/>
        <v>175</v>
      </c>
      <c r="AG668" s="261"/>
      <c r="AH668" s="269">
        <f>S668</f>
        <v>551</v>
      </c>
      <c r="AI668" s="23"/>
    </row>
    <row r="669" spans="1:35" ht="22.5" x14ac:dyDescent="0.25">
      <c r="A669" s="326"/>
      <c r="B669" s="209"/>
      <c r="C669" s="209"/>
      <c r="D669" s="209"/>
      <c r="E669" s="209"/>
      <c r="F669" s="221"/>
      <c r="G669" s="265"/>
      <c r="H669" s="209"/>
      <c r="I669" s="209"/>
      <c r="J669" s="209"/>
      <c r="K669" s="209"/>
      <c r="L669" s="209"/>
      <c r="M669" s="221"/>
      <c r="N669" s="265"/>
      <c r="O669" s="209"/>
      <c r="P669" s="221"/>
      <c r="Q669" s="208"/>
      <c r="R669" s="209"/>
      <c r="S669" s="209"/>
      <c r="T669" s="209"/>
      <c r="U669" s="209"/>
      <c r="V669" s="209"/>
      <c r="W669" s="221"/>
      <c r="X669" s="208" t="s">
        <v>5688</v>
      </c>
      <c r="Y669" s="209">
        <v>2008</v>
      </c>
      <c r="Z669" s="209">
        <v>76</v>
      </c>
      <c r="AA669" s="221" t="s">
        <v>3959</v>
      </c>
      <c r="AB669" s="226"/>
      <c r="AC669" s="204"/>
      <c r="AD669" s="204"/>
      <c r="AE669" s="294"/>
      <c r="AF669" s="295"/>
      <c r="AG669" s="261">
        <f>Z669</f>
        <v>76</v>
      </c>
      <c r="AH669" s="269"/>
      <c r="AI669" s="23"/>
    </row>
    <row r="670" spans="1:35" ht="22.5" x14ac:dyDescent="0.25">
      <c r="A670" s="326"/>
      <c r="B670" s="209"/>
      <c r="C670" s="209"/>
      <c r="D670" s="209"/>
      <c r="E670" s="209"/>
      <c r="F670" s="221"/>
      <c r="G670" s="265"/>
      <c r="H670" s="209"/>
      <c r="I670" s="209"/>
      <c r="J670" s="209"/>
      <c r="K670" s="209"/>
      <c r="L670" s="209"/>
      <c r="M670" s="221"/>
      <c r="N670" s="265"/>
      <c r="O670" s="209"/>
      <c r="P670" s="221"/>
      <c r="Q670" s="208"/>
      <c r="R670" s="209"/>
      <c r="S670" s="206"/>
      <c r="T670" s="209"/>
      <c r="U670" s="209"/>
      <c r="V670" s="209"/>
      <c r="W670" s="221"/>
      <c r="X670" s="208" t="s">
        <v>5689</v>
      </c>
      <c r="Y670" s="209">
        <v>2008</v>
      </c>
      <c r="Z670" s="209">
        <v>129</v>
      </c>
      <c r="AA670" s="221" t="s">
        <v>3959</v>
      </c>
      <c r="AB670" s="226"/>
      <c r="AC670" s="204"/>
      <c r="AD670" s="204"/>
      <c r="AE670" s="294"/>
      <c r="AF670" s="295"/>
      <c r="AG670" s="261">
        <f>Z670</f>
        <v>129</v>
      </c>
      <c r="AH670" s="269"/>
      <c r="AI670" s="23"/>
    </row>
    <row r="671" spans="1:35" ht="56.25" x14ac:dyDescent="0.25">
      <c r="A671" s="386"/>
      <c r="B671" s="206"/>
      <c r="C671" s="206"/>
      <c r="D671" s="206"/>
      <c r="E671" s="206"/>
      <c r="F671" s="268"/>
      <c r="G671" s="275"/>
      <c r="H671" s="206"/>
      <c r="I671" s="206"/>
      <c r="J671" s="206"/>
      <c r="K671" s="206"/>
      <c r="L671" s="206"/>
      <c r="M671" s="268"/>
      <c r="N671" s="275"/>
      <c r="O671" s="206"/>
      <c r="P671" s="268"/>
      <c r="Q671" s="210"/>
      <c r="R671" s="206"/>
      <c r="S671" s="206"/>
      <c r="T671" s="206"/>
      <c r="U671" s="206"/>
      <c r="V671" s="206"/>
      <c r="W671" s="268"/>
      <c r="X671" s="210" t="s">
        <v>5690</v>
      </c>
      <c r="Y671" s="206">
        <v>2008</v>
      </c>
      <c r="Z671" s="206">
        <v>65</v>
      </c>
      <c r="AA671" s="268" t="s">
        <v>58</v>
      </c>
      <c r="AB671" s="226"/>
      <c r="AC671" s="204"/>
      <c r="AD671" s="204"/>
      <c r="AE671" s="294"/>
      <c r="AF671" s="295"/>
      <c r="AG671" s="261">
        <f>Z671</f>
        <v>65</v>
      </c>
      <c r="AH671" s="269"/>
      <c r="AI671" s="23"/>
    </row>
    <row r="672" spans="1:35" ht="23.25" thickBot="1" x14ac:dyDescent="0.3">
      <c r="A672" s="386"/>
      <c r="B672" s="206"/>
      <c r="C672" s="206"/>
      <c r="D672" s="206"/>
      <c r="E672" s="206"/>
      <c r="F672" s="274"/>
      <c r="G672" s="275"/>
      <c r="H672" s="206"/>
      <c r="I672" s="206"/>
      <c r="J672" s="206"/>
      <c r="K672" s="206"/>
      <c r="L672" s="206"/>
      <c r="M672" s="274"/>
      <c r="N672" s="275"/>
      <c r="O672" s="206"/>
      <c r="P672" s="274"/>
      <c r="Q672" s="210" t="s">
        <v>4497</v>
      </c>
      <c r="R672" s="206"/>
      <c r="S672" s="206" t="s">
        <v>5691</v>
      </c>
      <c r="T672" s="206" t="s">
        <v>5692</v>
      </c>
      <c r="U672" s="206"/>
      <c r="V672" s="206"/>
      <c r="W672" s="274"/>
      <c r="X672" s="210" t="s">
        <v>4497</v>
      </c>
      <c r="Y672" s="206"/>
      <c r="Z672" s="206">
        <v>48</v>
      </c>
      <c r="AA672" s="268" t="s">
        <v>5693</v>
      </c>
      <c r="AB672" s="226"/>
      <c r="AC672" s="205"/>
      <c r="AD672" s="205"/>
      <c r="AE672" s="297"/>
      <c r="AF672" s="298"/>
      <c r="AG672" s="261"/>
      <c r="AH672" s="276"/>
      <c r="AI672" s="277">
        <v>504</v>
      </c>
    </row>
    <row r="673" spans="1:35" ht="15.75" thickBot="1" x14ac:dyDescent="0.3">
      <c r="A673" s="605" t="s">
        <v>5694</v>
      </c>
      <c r="B673" s="606"/>
      <c r="C673" s="606"/>
      <c r="D673" s="606"/>
      <c r="E673" s="606"/>
      <c r="F673" s="606"/>
      <c r="G673" s="606"/>
      <c r="H673" s="606"/>
      <c r="I673" s="606"/>
      <c r="J673" s="606"/>
      <c r="K673" s="606"/>
      <c r="L673" s="606"/>
      <c r="M673" s="606"/>
      <c r="N673" s="606"/>
      <c r="O673" s="606"/>
      <c r="P673" s="606"/>
      <c r="Q673" s="606"/>
      <c r="R673" s="606"/>
      <c r="S673" s="606"/>
      <c r="T673" s="606"/>
      <c r="U673" s="606"/>
      <c r="V673" s="606"/>
      <c r="W673" s="606"/>
      <c r="X673" s="606"/>
      <c r="Y673" s="606"/>
      <c r="Z673" s="606"/>
      <c r="AA673" s="607"/>
      <c r="AB673" s="250"/>
      <c r="AC673" s="202"/>
      <c r="AD673" s="202"/>
      <c r="AE673" s="278"/>
      <c r="AF673" s="279"/>
      <c r="AG673" s="279"/>
      <c r="AH673" s="279"/>
      <c r="AI673" s="254"/>
    </row>
    <row r="674" spans="1:35" ht="45" x14ac:dyDescent="0.25">
      <c r="A674" s="321">
        <v>67</v>
      </c>
      <c r="B674" s="211" t="s">
        <v>5695</v>
      </c>
      <c r="C674" s="211"/>
      <c r="D674" s="211"/>
      <c r="E674" s="211"/>
      <c r="F674" s="212"/>
      <c r="G674" s="257">
        <v>2010</v>
      </c>
      <c r="H674" s="211" t="s">
        <v>5214</v>
      </c>
      <c r="I674" s="211">
        <v>175</v>
      </c>
      <c r="J674" s="211" t="s">
        <v>2325</v>
      </c>
      <c r="K674" s="211">
        <v>6</v>
      </c>
      <c r="L674" s="211" t="s">
        <v>4571</v>
      </c>
      <c r="M674" s="212">
        <v>6</v>
      </c>
      <c r="N674" s="257" t="s">
        <v>4284</v>
      </c>
      <c r="O674" s="211" t="s">
        <v>2837</v>
      </c>
      <c r="P674" s="212">
        <v>250</v>
      </c>
      <c r="Q674" s="216" t="s">
        <v>5696</v>
      </c>
      <c r="R674" s="211">
        <v>2010</v>
      </c>
      <c r="S674" s="211">
        <v>295</v>
      </c>
      <c r="T674" s="299" t="s">
        <v>5697</v>
      </c>
      <c r="U674" s="211">
        <v>6</v>
      </c>
      <c r="V674" s="211" t="s">
        <v>4571</v>
      </c>
      <c r="W674" s="212">
        <v>6</v>
      </c>
      <c r="X674" s="216" t="s">
        <v>5698</v>
      </c>
      <c r="Y674" s="211">
        <v>2010</v>
      </c>
      <c r="Z674" s="211">
        <v>25</v>
      </c>
      <c r="AA674" s="258" t="s">
        <v>5519</v>
      </c>
      <c r="AB674" s="226"/>
      <c r="AC674" s="203">
        <v>1</v>
      </c>
      <c r="AD674" s="203">
        <f>P674</f>
        <v>250</v>
      </c>
      <c r="AE674" s="259"/>
      <c r="AF674" s="260">
        <f>I674</f>
        <v>175</v>
      </c>
      <c r="AG674" s="261"/>
      <c r="AH674" s="261">
        <f>S674</f>
        <v>295</v>
      </c>
      <c r="AI674" s="262"/>
    </row>
    <row r="675" spans="1:35" ht="33.75" x14ac:dyDescent="0.25">
      <c r="A675" s="331"/>
      <c r="B675" s="209"/>
      <c r="C675" s="209"/>
      <c r="D675" s="209"/>
      <c r="E675" s="209"/>
      <c r="F675" s="221"/>
      <c r="G675" s="265"/>
      <c r="H675" s="209"/>
      <c r="I675" s="209"/>
      <c r="J675" s="209"/>
      <c r="K675" s="209"/>
      <c r="L675" s="209"/>
      <c r="M675" s="221"/>
      <c r="N675" s="265"/>
      <c r="O675" s="209"/>
      <c r="P675" s="221"/>
      <c r="Q675" s="208" t="s">
        <v>5699</v>
      </c>
      <c r="R675" s="209">
        <v>2010</v>
      </c>
      <c r="S675" s="209">
        <v>114</v>
      </c>
      <c r="T675" s="267" t="s">
        <v>5700</v>
      </c>
      <c r="U675" s="209">
        <v>6</v>
      </c>
      <c r="V675" s="209" t="s">
        <v>4571</v>
      </c>
      <c r="W675" s="221">
        <v>6</v>
      </c>
      <c r="X675" s="208" t="s">
        <v>5698</v>
      </c>
      <c r="Y675" s="209">
        <v>2010</v>
      </c>
      <c r="Z675" s="209">
        <v>25</v>
      </c>
      <c r="AA675" s="221" t="s">
        <v>5519</v>
      </c>
      <c r="AB675" s="226"/>
      <c r="AC675" s="204"/>
      <c r="AD675" s="204">
        <f>P675</f>
        <v>0</v>
      </c>
      <c r="AE675" s="294"/>
      <c r="AF675" s="295">
        <f>I675</f>
        <v>0</v>
      </c>
      <c r="AG675" s="261"/>
      <c r="AH675" s="261">
        <f>S675</f>
        <v>114</v>
      </c>
      <c r="AI675" s="23"/>
    </row>
    <row r="676" spans="1:35" ht="67.5" x14ac:dyDescent="0.25">
      <c r="A676" s="332"/>
      <c r="B676" s="206"/>
      <c r="C676" s="206"/>
      <c r="D676" s="206"/>
      <c r="E676" s="206"/>
      <c r="F676" s="268"/>
      <c r="G676" s="275"/>
      <c r="H676" s="206"/>
      <c r="I676" s="206"/>
      <c r="J676" s="206"/>
      <c r="K676" s="206"/>
      <c r="L676" s="206"/>
      <c r="M676" s="268"/>
      <c r="N676" s="275"/>
      <c r="O676" s="206"/>
      <c r="P676" s="268"/>
      <c r="Q676" s="210" t="s">
        <v>5701</v>
      </c>
      <c r="R676" s="206">
        <v>2013</v>
      </c>
      <c r="S676" s="206">
        <v>592</v>
      </c>
      <c r="T676" s="287" t="s">
        <v>5702</v>
      </c>
      <c r="U676" s="206">
        <v>34</v>
      </c>
      <c r="V676" s="206" t="s">
        <v>2490</v>
      </c>
      <c r="W676" s="268">
        <v>34</v>
      </c>
      <c r="X676" s="210" t="s">
        <v>5698</v>
      </c>
      <c r="Y676" s="206">
        <v>2013</v>
      </c>
      <c r="Z676" s="206">
        <v>45</v>
      </c>
      <c r="AA676" s="268" t="s">
        <v>633</v>
      </c>
      <c r="AB676" s="226"/>
      <c r="AC676" s="204"/>
      <c r="AD676" s="204"/>
      <c r="AE676" s="294"/>
      <c r="AF676" s="295"/>
      <c r="AG676" s="261"/>
      <c r="AH676" s="261">
        <f>S676</f>
        <v>592</v>
      </c>
      <c r="AI676" s="23"/>
    </row>
    <row r="677" spans="1:35" ht="33.75" x14ac:dyDescent="0.25">
      <c r="A677" s="332"/>
      <c r="B677" s="206"/>
      <c r="C677" s="206"/>
      <c r="D677" s="206"/>
      <c r="E677" s="206"/>
      <c r="F677" s="268"/>
      <c r="G677" s="275"/>
      <c r="H677" s="206"/>
      <c r="I677" s="206"/>
      <c r="J677" s="206"/>
      <c r="K677" s="206"/>
      <c r="L677" s="206"/>
      <c r="M677" s="268"/>
      <c r="N677" s="275"/>
      <c r="O677" s="206"/>
      <c r="P677" s="268"/>
      <c r="Q677" s="210" t="s">
        <v>5703</v>
      </c>
      <c r="R677" s="206">
        <v>2014</v>
      </c>
      <c r="S677" s="217">
        <v>402</v>
      </c>
      <c r="T677" s="287" t="s">
        <v>5704</v>
      </c>
      <c r="U677" s="206" t="s">
        <v>2490</v>
      </c>
      <c r="V677" s="206">
        <v>16</v>
      </c>
      <c r="W677" s="268">
        <v>16</v>
      </c>
      <c r="X677" s="210" t="s">
        <v>5698</v>
      </c>
      <c r="Y677" s="206">
        <v>2014</v>
      </c>
      <c r="Z677" s="206">
        <v>25</v>
      </c>
      <c r="AA677" s="221" t="s">
        <v>5519</v>
      </c>
      <c r="AB677" s="226"/>
      <c r="AC677" s="205"/>
      <c r="AD677" s="205"/>
      <c r="AE677" s="297"/>
      <c r="AF677" s="298"/>
      <c r="AG677" s="261"/>
      <c r="AH677" s="261">
        <f>S677</f>
        <v>402</v>
      </c>
      <c r="AI677" s="277">
        <v>415</v>
      </c>
    </row>
    <row r="678" spans="1:35" ht="23.25" thickBot="1" x14ac:dyDescent="0.3">
      <c r="A678" s="332"/>
      <c r="B678" s="206"/>
      <c r="C678" s="206"/>
      <c r="D678" s="206"/>
      <c r="E678" s="206"/>
      <c r="F678" s="274"/>
      <c r="G678" s="275"/>
      <c r="H678" s="206"/>
      <c r="I678" s="206"/>
      <c r="J678" s="206"/>
      <c r="K678" s="206"/>
      <c r="L678" s="206"/>
      <c r="M678" s="274"/>
      <c r="N678" s="275"/>
      <c r="O678" s="206"/>
      <c r="P678" s="274"/>
      <c r="Q678" s="210" t="s">
        <v>4497</v>
      </c>
      <c r="R678" s="206"/>
      <c r="S678" s="206">
        <v>415</v>
      </c>
      <c r="T678" s="206" t="s">
        <v>4642</v>
      </c>
      <c r="U678" s="206"/>
      <c r="V678" s="206"/>
      <c r="W678" s="274"/>
      <c r="X678" s="210"/>
      <c r="Y678" s="206"/>
      <c r="Z678" s="206"/>
      <c r="AA678" s="268"/>
      <c r="AB678" s="226"/>
      <c r="AC678" s="205"/>
      <c r="AD678" s="205"/>
      <c r="AE678" s="297"/>
      <c r="AF678" s="298"/>
      <c r="AG678" s="261"/>
      <c r="AH678" s="276"/>
      <c r="AI678" s="277">
        <v>415</v>
      </c>
    </row>
    <row r="679" spans="1:35" ht="15.75" thickBot="1" x14ac:dyDescent="0.3">
      <c r="A679" s="605" t="s">
        <v>5705</v>
      </c>
      <c r="B679" s="606"/>
      <c r="C679" s="606"/>
      <c r="D679" s="606"/>
      <c r="E679" s="606"/>
      <c r="F679" s="606"/>
      <c r="G679" s="606"/>
      <c r="H679" s="606"/>
      <c r="I679" s="606"/>
      <c r="J679" s="606"/>
      <c r="K679" s="606"/>
      <c r="L679" s="606"/>
      <c r="M679" s="606"/>
      <c r="N679" s="606"/>
      <c r="O679" s="606"/>
      <c r="P679" s="606"/>
      <c r="Q679" s="606"/>
      <c r="R679" s="606"/>
      <c r="S679" s="606"/>
      <c r="T679" s="606"/>
      <c r="U679" s="606"/>
      <c r="V679" s="606"/>
      <c r="W679" s="606"/>
      <c r="X679" s="606"/>
      <c r="Y679" s="606"/>
      <c r="Z679" s="606"/>
      <c r="AA679" s="607"/>
      <c r="AB679" s="250"/>
      <c r="AC679" s="202"/>
      <c r="AD679" s="202"/>
      <c r="AE679" s="278"/>
      <c r="AF679" s="279"/>
      <c r="AG679" s="279"/>
      <c r="AH679" s="279"/>
      <c r="AI679" s="254"/>
    </row>
    <row r="680" spans="1:35" ht="67.5" x14ac:dyDescent="0.25">
      <c r="A680" s="321">
        <v>68</v>
      </c>
      <c r="B680" s="211" t="s">
        <v>5706</v>
      </c>
      <c r="C680" s="211">
        <v>2010</v>
      </c>
      <c r="D680" s="211" t="s">
        <v>4786</v>
      </c>
      <c r="E680" s="211">
        <v>150</v>
      </c>
      <c r="F680" s="212" t="s">
        <v>5707</v>
      </c>
      <c r="G680" s="257"/>
      <c r="H680" s="211"/>
      <c r="I680" s="211"/>
      <c r="J680" s="211"/>
      <c r="K680" s="211"/>
      <c r="L680" s="211"/>
      <c r="M680" s="212"/>
      <c r="N680" s="257"/>
      <c r="O680" s="211"/>
      <c r="P680" s="212"/>
      <c r="Q680" s="216" t="s">
        <v>5708</v>
      </c>
      <c r="R680" s="211">
        <v>2014</v>
      </c>
      <c r="S680" s="211">
        <v>439</v>
      </c>
      <c r="T680" s="299" t="s">
        <v>5709</v>
      </c>
      <c r="U680" s="211">
        <v>12</v>
      </c>
      <c r="V680" s="211">
        <v>3</v>
      </c>
      <c r="W680" s="212">
        <v>15</v>
      </c>
      <c r="X680" s="216" t="s">
        <v>5710</v>
      </c>
      <c r="Y680" s="211">
        <v>2014</v>
      </c>
      <c r="Z680" s="211">
        <v>25</v>
      </c>
      <c r="AA680" s="258" t="s">
        <v>633</v>
      </c>
      <c r="AB680" s="226"/>
      <c r="AC680" s="203"/>
      <c r="AD680" s="203"/>
      <c r="AE680" s="259">
        <f>E680</f>
        <v>150</v>
      </c>
      <c r="AF680" s="260">
        <f>I680</f>
        <v>0</v>
      </c>
      <c r="AG680" s="261"/>
      <c r="AH680" s="261">
        <f>S680</f>
        <v>439</v>
      </c>
      <c r="AI680" s="262"/>
    </row>
    <row r="681" spans="1:35" ht="33.75" x14ac:dyDescent="0.25">
      <c r="A681" s="331"/>
      <c r="B681" s="209" t="s">
        <v>5711</v>
      </c>
      <c r="C681" s="209"/>
      <c r="D681" s="209"/>
      <c r="E681" s="209"/>
      <c r="F681" s="221"/>
      <c r="G681" s="265">
        <v>2010</v>
      </c>
      <c r="H681" s="209"/>
      <c r="I681" s="209">
        <v>2218</v>
      </c>
      <c r="J681" s="209" t="s">
        <v>5712</v>
      </c>
      <c r="K681" s="209">
        <v>24</v>
      </c>
      <c r="L681" s="209" t="s">
        <v>2490</v>
      </c>
      <c r="M681" s="221">
        <v>24</v>
      </c>
      <c r="N681" s="265" t="s">
        <v>4206</v>
      </c>
      <c r="O681" s="209" t="s">
        <v>2837</v>
      </c>
      <c r="P681" s="221">
        <v>400</v>
      </c>
      <c r="Q681" s="208" t="s">
        <v>5713</v>
      </c>
      <c r="R681" s="209">
        <v>2012</v>
      </c>
      <c r="S681" s="209">
        <v>260</v>
      </c>
      <c r="T681" s="209" t="s">
        <v>5714</v>
      </c>
      <c r="U681" s="209">
        <v>7</v>
      </c>
      <c r="V681" s="209">
        <v>2</v>
      </c>
      <c r="W681" s="221">
        <v>9</v>
      </c>
      <c r="X681" s="208" t="s">
        <v>5710</v>
      </c>
      <c r="Y681" s="209">
        <v>2012</v>
      </c>
      <c r="Z681" s="209">
        <v>25</v>
      </c>
      <c r="AA681" s="221" t="s">
        <v>633</v>
      </c>
      <c r="AB681" s="226"/>
      <c r="AC681" s="204">
        <v>1</v>
      </c>
      <c r="AD681" s="204">
        <f>P681</f>
        <v>400</v>
      </c>
      <c r="AE681" s="294"/>
      <c r="AF681" s="295">
        <f>I681</f>
        <v>2218</v>
      </c>
      <c r="AG681" s="261"/>
      <c r="AH681" s="261">
        <f>S681</f>
        <v>260</v>
      </c>
      <c r="AI681" s="23"/>
    </row>
    <row r="682" spans="1:35" ht="45.75" thickBot="1" x14ac:dyDescent="0.3">
      <c r="A682" s="387"/>
      <c r="B682" s="273" t="s">
        <v>5715</v>
      </c>
      <c r="C682" s="273">
        <v>2010</v>
      </c>
      <c r="D682" s="273"/>
      <c r="E682" s="273">
        <v>25</v>
      </c>
      <c r="F682" s="274" t="s">
        <v>5707</v>
      </c>
      <c r="G682" s="388"/>
      <c r="H682" s="273"/>
      <c r="I682" s="273"/>
      <c r="J682" s="273"/>
      <c r="K682" s="273"/>
      <c r="L682" s="273"/>
      <c r="M682" s="274"/>
      <c r="N682" s="388"/>
      <c r="O682" s="273"/>
      <c r="P682" s="274">
        <v>250</v>
      </c>
      <c r="Q682" s="389" t="s">
        <v>5716</v>
      </c>
      <c r="R682" s="273">
        <v>2014</v>
      </c>
      <c r="S682" s="273">
        <v>400</v>
      </c>
      <c r="T682" s="390" t="s">
        <v>5717</v>
      </c>
      <c r="U682" s="273">
        <v>5</v>
      </c>
      <c r="V682" s="273">
        <v>10</v>
      </c>
      <c r="W682" s="274">
        <v>15</v>
      </c>
      <c r="X682" s="389" t="s">
        <v>5710</v>
      </c>
      <c r="Y682" s="273">
        <v>2014</v>
      </c>
      <c r="Z682" s="273">
        <v>30</v>
      </c>
      <c r="AA682" s="274" t="s">
        <v>633</v>
      </c>
      <c r="AB682" s="226"/>
      <c r="AC682" s="204"/>
      <c r="AD682" s="204">
        <f>P682</f>
        <v>250</v>
      </c>
      <c r="AE682" s="294">
        <f>E682</f>
        <v>25</v>
      </c>
      <c r="AF682" s="295"/>
      <c r="AG682" s="261"/>
      <c r="AH682" s="261">
        <f>S682</f>
        <v>400</v>
      </c>
      <c r="AI682" s="23"/>
    </row>
    <row r="683" spans="1:35" ht="15.75" thickBot="1" x14ac:dyDescent="0.3">
      <c r="A683" s="605" t="s">
        <v>5718</v>
      </c>
      <c r="B683" s="606"/>
      <c r="C683" s="606"/>
      <c r="D683" s="606"/>
      <c r="E683" s="606"/>
      <c r="F683" s="606"/>
      <c r="G683" s="606"/>
      <c r="H683" s="606"/>
      <c r="I683" s="606"/>
      <c r="J683" s="606"/>
      <c r="K683" s="606"/>
      <c r="L683" s="606"/>
      <c r="M683" s="606"/>
      <c r="N683" s="606"/>
      <c r="O683" s="606"/>
      <c r="P683" s="606"/>
      <c r="Q683" s="606"/>
      <c r="R683" s="606"/>
      <c r="S683" s="606"/>
      <c r="T683" s="606"/>
      <c r="U683" s="606"/>
      <c r="V683" s="606"/>
      <c r="W683" s="606"/>
      <c r="X683" s="606"/>
      <c r="Y683" s="606"/>
      <c r="Z683" s="606"/>
      <c r="AA683" s="607"/>
      <c r="AB683" s="309"/>
      <c r="AC683" s="204"/>
      <c r="AD683" s="204"/>
      <c r="AE683" s="294"/>
      <c r="AF683" s="295"/>
      <c r="AG683" s="261">
        <f t="shared" ref="AG683:AG689" si="82">Z683</f>
        <v>0</v>
      </c>
      <c r="AH683" s="269"/>
      <c r="AI683" s="23"/>
    </row>
    <row r="684" spans="1:35" ht="67.5" x14ac:dyDescent="0.25">
      <c r="A684" s="321">
        <v>69</v>
      </c>
      <c r="B684" s="211" t="s">
        <v>5719</v>
      </c>
      <c r="C684" s="211">
        <v>2009</v>
      </c>
      <c r="D684" s="211" t="s">
        <v>4529</v>
      </c>
      <c r="E684" s="211">
        <v>380</v>
      </c>
      <c r="F684" s="212" t="s">
        <v>5500</v>
      </c>
      <c r="G684" s="257"/>
      <c r="H684" s="211"/>
      <c r="I684" s="211"/>
      <c r="J684" s="211"/>
      <c r="K684" s="211"/>
      <c r="L684" s="211"/>
      <c r="M684" s="212"/>
      <c r="N684" s="257" t="s">
        <v>4245</v>
      </c>
      <c r="O684" s="211" t="s">
        <v>2895</v>
      </c>
      <c r="P684" s="212">
        <v>400</v>
      </c>
      <c r="Q684" s="216" t="s">
        <v>5720</v>
      </c>
      <c r="R684" s="211">
        <v>2016</v>
      </c>
      <c r="S684" s="211">
        <v>60</v>
      </c>
      <c r="T684" s="299" t="s">
        <v>5721</v>
      </c>
      <c r="U684" s="211"/>
      <c r="V684" s="211">
        <v>3</v>
      </c>
      <c r="W684" s="212">
        <v>3</v>
      </c>
      <c r="X684" s="216" t="s">
        <v>5722</v>
      </c>
      <c r="Y684" s="211">
        <v>1983</v>
      </c>
      <c r="Z684" s="211">
        <v>130</v>
      </c>
      <c r="AA684" s="258" t="s">
        <v>786</v>
      </c>
      <c r="AB684" s="226"/>
      <c r="AC684" s="204">
        <v>1</v>
      </c>
      <c r="AD684" s="204">
        <f t="shared" ref="AD684" si="83">P684</f>
        <v>400</v>
      </c>
      <c r="AE684" s="294">
        <f t="shared" ref="AE684" si="84">E684</f>
        <v>380</v>
      </c>
      <c r="AF684" s="295"/>
      <c r="AG684" s="261">
        <f t="shared" si="82"/>
        <v>130</v>
      </c>
      <c r="AH684" s="269">
        <v>60</v>
      </c>
      <c r="AI684" s="23"/>
    </row>
    <row r="685" spans="1:35" ht="33.75" x14ac:dyDescent="0.25">
      <c r="A685" s="331"/>
      <c r="B685" s="209"/>
      <c r="C685" s="209"/>
      <c r="D685" s="209"/>
      <c r="E685" s="209"/>
      <c r="F685" s="221"/>
      <c r="G685" s="265"/>
      <c r="H685" s="209"/>
      <c r="I685" s="209"/>
      <c r="J685" s="209"/>
      <c r="K685" s="209"/>
      <c r="L685" s="209"/>
      <c r="M685" s="221"/>
      <c r="N685" s="265"/>
      <c r="O685" s="209"/>
      <c r="P685" s="221"/>
      <c r="Q685" s="208"/>
      <c r="R685" s="209"/>
      <c r="S685" s="209"/>
      <c r="T685" s="209"/>
      <c r="U685" s="209"/>
      <c r="V685" s="209"/>
      <c r="W685" s="221"/>
      <c r="X685" s="208" t="s">
        <v>5723</v>
      </c>
      <c r="Y685" s="209">
        <v>1975</v>
      </c>
      <c r="Z685" s="209">
        <v>60</v>
      </c>
      <c r="AA685" s="221" t="s">
        <v>639</v>
      </c>
      <c r="AB685" s="226"/>
      <c r="AC685" s="204"/>
      <c r="AD685" s="204"/>
      <c r="AE685" s="294"/>
      <c r="AF685" s="295"/>
      <c r="AG685" s="261">
        <f t="shared" si="82"/>
        <v>60</v>
      </c>
      <c r="AH685" s="269"/>
      <c r="AI685" s="23"/>
    </row>
    <row r="686" spans="1:35" ht="22.5" x14ac:dyDescent="0.25">
      <c r="A686" s="322"/>
      <c r="B686" s="209"/>
      <c r="C686" s="209"/>
      <c r="D686" s="209"/>
      <c r="E686" s="209"/>
      <c r="F686" s="221"/>
      <c r="G686" s="265"/>
      <c r="H686" s="209"/>
      <c r="I686" s="209"/>
      <c r="J686" s="209"/>
      <c r="K686" s="209"/>
      <c r="L686" s="209"/>
      <c r="M686" s="221"/>
      <c r="N686" s="265"/>
      <c r="O686" s="209"/>
      <c r="P686" s="221"/>
      <c r="Q686" s="208"/>
      <c r="R686" s="209"/>
      <c r="S686" s="209"/>
      <c r="T686" s="209"/>
      <c r="U686" s="209"/>
      <c r="V686" s="209"/>
      <c r="W686" s="221"/>
      <c r="X686" s="208" t="s">
        <v>5724</v>
      </c>
      <c r="Y686" s="209">
        <v>1975</v>
      </c>
      <c r="Z686" s="209">
        <v>60</v>
      </c>
      <c r="AA686" s="221" t="s">
        <v>919</v>
      </c>
      <c r="AB686" s="226"/>
      <c r="AC686" s="204"/>
      <c r="AD686" s="204"/>
      <c r="AE686" s="294"/>
      <c r="AF686" s="295"/>
      <c r="AG686" s="261">
        <f t="shared" si="82"/>
        <v>60</v>
      </c>
      <c r="AH686" s="269"/>
      <c r="AI686" s="23"/>
    </row>
    <row r="687" spans="1:35" ht="45" x14ac:dyDescent="0.25">
      <c r="A687" s="322"/>
      <c r="B687" s="209"/>
      <c r="C687" s="209"/>
      <c r="D687" s="209"/>
      <c r="E687" s="209"/>
      <c r="F687" s="221"/>
      <c r="G687" s="265"/>
      <c r="H687" s="209"/>
      <c r="I687" s="209"/>
      <c r="J687" s="209"/>
      <c r="K687" s="209"/>
      <c r="L687" s="209"/>
      <c r="M687" s="221"/>
      <c r="N687" s="265"/>
      <c r="O687" s="209"/>
      <c r="P687" s="221"/>
      <c r="Q687" s="208"/>
      <c r="R687" s="209"/>
      <c r="S687" s="209"/>
      <c r="T687" s="209"/>
      <c r="U687" s="209"/>
      <c r="V687" s="209"/>
      <c r="W687" s="221"/>
      <c r="X687" s="208" t="s">
        <v>5725</v>
      </c>
      <c r="Y687" s="209">
        <v>1975</v>
      </c>
      <c r="Z687" s="209">
        <v>60</v>
      </c>
      <c r="AA687" s="221" t="s">
        <v>5726</v>
      </c>
      <c r="AB687" s="226"/>
      <c r="AC687" s="204"/>
      <c r="AD687" s="204"/>
      <c r="AE687" s="294"/>
      <c r="AF687" s="295"/>
      <c r="AG687" s="261">
        <f t="shared" si="82"/>
        <v>60</v>
      </c>
      <c r="AH687" s="269"/>
      <c r="AI687" s="23"/>
    </row>
    <row r="688" spans="1:35" ht="23.25" thickBot="1" x14ac:dyDescent="0.3">
      <c r="A688" s="322"/>
      <c r="B688" s="209"/>
      <c r="C688" s="209"/>
      <c r="D688" s="209"/>
      <c r="E688" s="209"/>
      <c r="F688" s="221"/>
      <c r="G688" s="265"/>
      <c r="H688" s="209"/>
      <c r="I688" s="209"/>
      <c r="J688" s="209"/>
      <c r="K688" s="209"/>
      <c r="L688" s="209"/>
      <c r="M688" s="221"/>
      <c r="N688" s="265"/>
      <c r="O688" s="209"/>
      <c r="P688" s="221"/>
      <c r="Q688" s="208"/>
      <c r="R688" s="209"/>
      <c r="S688" s="206"/>
      <c r="T688" s="209"/>
      <c r="U688" s="209"/>
      <c r="V688" s="209"/>
      <c r="W688" s="221"/>
      <c r="X688" s="208" t="s">
        <v>5727</v>
      </c>
      <c r="Y688" s="209">
        <v>2017</v>
      </c>
      <c r="Z688" s="209">
        <v>140</v>
      </c>
      <c r="AA688" s="274" t="s">
        <v>633</v>
      </c>
      <c r="AB688" s="226"/>
      <c r="AC688" s="204"/>
      <c r="AD688" s="204"/>
      <c r="AE688" s="294"/>
      <c r="AF688" s="295"/>
      <c r="AG688" s="261">
        <f t="shared" si="82"/>
        <v>140</v>
      </c>
      <c r="AH688" s="269"/>
      <c r="AI688" s="23"/>
    </row>
    <row r="689" spans="1:35" ht="45.75" thickBot="1" x14ac:dyDescent="0.3">
      <c r="A689" s="323"/>
      <c r="B689" s="206"/>
      <c r="C689" s="206"/>
      <c r="D689" s="206"/>
      <c r="E689" s="206"/>
      <c r="F689" s="274"/>
      <c r="G689" s="275"/>
      <c r="H689" s="206"/>
      <c r="I689" s="206"/>
      <c r="J689" s="206"/>
      <c r="K689" s="206"/>
      <c r="L689" s="206"/>
      <c r="M689" s="274"/>
      <c r="N689" s="275"/>
      <c r="O689" s="206"/>
      <c r="P689" s="274"/>
      <c r="Q689" s="210"/>
      <c r="R689" s="206"/>
      <c r="S689" s="206"/>
      <c r="T689" s="206"/>
      <c r="U689" s="206"/>
      <c r="V689" s="206"/>
      <c r="W689" s="274"/>
      <c r="X689" s="210" t="s">
        <v>5728</v>
      </c>
      <c r="Y689" s="206">
        <v>1975</v>
      </c>
      <c r="Z689" s="206">
        <v>140</v>
      </c>
      <c r="AA689" s="268" t="s">
        <v>275</v>
      </c>
      <c r="AB689" s="226"/>
      <c r="AC689" s="205"/>
      <c r="AD689" s="205"/>
      <c r="AE689" s="297"/>
      <c r="AF689" s="298"/>
      <c r="AG689" s="261">
        <f t="shared" si="82"/>
        <v>140</v>
      </c>
      <c r="AH689" s="269"/>
      <c r="AI689" s="277"/>
    </row>
    <row r="690" spans="1:35" ht="34.5" thickBot="1" x14ac:dyDescent="0.3">
      <c r="A690" s="323"/>
      <c r="B690" s="206"/>
      <c r="C690" s="206"/>
      <c r="D690" s="206"/>
      <c r="E690" s="206"/>
      <c r="F690" s="274"/>
      <c r="G690" s="275"/>
      <c r="H690" s="206"/>
      <c r="I690" s="206"/>
      <c r="J690" s="206"/>
      <c r="K690" s="206"/>
      <c r="L690" s="206"/>
      <c r="M690" s="274"/>
      <c r="N690" s="275"/>
      <c r="O690" s="206"/>
      <c r="P690" s="274"/>
      <c r="Q690" s="210"/>
      <c r="R690" s="206"/>
      <c r="S690" s="206"/>
      <c r="T690" s="206"/>
      <c r="U690" s="206"/>
      <c r="V690" s="206"/>
      <c r="W690" s="274"/>
      <c r="X690" s="210" t="s">
        <v>5729</v>
      </c>
      <c r="Y690" s="206">
        <v>2016</v>
      </c>
      <c r="Z690" s="206">
        <v>45</v>
      </c>
      <c r="AA690" s="274" t="s">
        <v>58</v>
      </c>
      <c r="AB690" s="226"/>
      <c r="AC690" s="205"/>
      <c r="AD690" s="205"/>
      <c r="AE690" s="297"/>
      <c r="AF690" s="298"/>
      <c r="AG690" s="261">
        <v>45</v>
      </c>
      <c r="AH690" s="269"/>
      <c r="AI690" s="277"/>
    </row>
    <row r="691" spans="1:35" ht="15.75" thickBot="1" x14ac:dyDescent="0.3">
      <c r="A691" s="605" t="s">
        <v>5730</v>
      </c>
      <c r="B691" s="606"/>
      <c r="C691" s="606"/>
      <c r="D691" s="606"/>
      <c r="E691" s="606"/>
      <c r="F691" s="606"/>
      <c r="G691" s="606"/>
      <c r="H691" s="606"/>
      <c r="I691" s="606"/>
      <c r="J691" s="606"/>
      <c r="K691" s="606"/>
      <c r="L691" s="606"/>
      <c r="M691" s="606"/>
      <c r="N691" s="606"/>
      <c r="O691" s="606"/>
      <c r="P691" s="606"/>
      <c r="Q691" s="606"/>
      <c r="R691" s="606"/>
      <c r="S691" s="606"/>
      <c r="T691" s="606"/>
      <c r="U691" s="606"/>
      <c r="V691" s="606"/>
      <c r="W691" s="606"/>
      <c r="X691" s="606"/>
      <c r="Y691" s="606"/>
      <c r="Z691" s="606"/>
      <c r="AA691" s="607"/>
      <c r="AB691" s="250"/>
      <c r="AC691" s="202"/>
      <c r="AD691" s="202"/>
      <c r="AE691" s="278"/>
      <c r="AF691" s="279"/>
      <c r="AG691" s="279"/>
      <c r="AH691" s="279"/>
      <c r="AI691" s="254"/>
    </row>
    <row r="692" spans="1:35" ht="56.25" x14ac:dyDescent="0.25">
      <c r="A692" s="321">
        <v>70</v>
      </c>
      <c r="B692" s="211" t="s">
        <v>5731</v>
      </c>
      <c r="C692" s="211"/>
      <c r="D692" s="211"/>
      <c r="E692" s="211"/>
      <c r="F692" s="212"/>
      <c r="G692" s="257">
        <v>1982</v>
      </c>
      <c r="H692" s="211" t="s">
        <v>5214</v>
      </c>
      <c r="I692" s="211">
        <v>450</v>
      </c>
      <c r="J692" s="211" t="s">
        <v>4703</v>
      </c>
      <c r="K692" s="211" t="s">
        <v>2490</v>
      </c>
      <c r="L692" s="211">
        <v>12</v>
      </c>
      <c r="M692" s="212" t="s">
        <v>2490</v>
      </c>
      <c r="N692" s="257" t="s">
        <v>2858</v>
      </c>
      <c r="O692" s="211" t="s">
        <v>2837</v>
      </c>
      <c r="P692" s="212">
        <v>250</v>
      </c>
      <c r="Q692" s="216" t="s">
        <v>5732</v>
      </c>
      <c r="R692" s="211">
        <v>1987</v>
      </c>
      <c r="S692" s="211">
        <v>1067</v>
      </c>
      <c r="T692" s="211" t="s">
        <v>5733</v>
      </c>
      <c r="U692" s="211">
        <v>17</v>
      </c>
      <c r="V692" s="211">
        <v>12</v>
      </c>
      <c r="W692" s="212">
        <v>29</v>
      </c>
      <c r="X692" s="216" t="s">
        <v>5734</v>
      </c>
      <c r="Y692" s="211">
        <v>1987</v>
      </c>
      <c r="Z692" s="211">
        <v>25</v>
      </c>
      <c r="AA692" s="258" t="s">
        <v>5735</v>
      </c>
      <c r="AB692" s="226"/>
      <c r="AC692" s="203">
        <v>1</v>
      </c>
      <c r="AD692" s="203">
        <f t="shared" ref="AD692:AD697" si="85">P692</f>
        <v>250</v>
      </c>
      <c r="AE692" s="259"/>
      <c r="AF692" s="260">
        <f t="shared" ref="AF692:AF696" si="86">I692</f>
        <v>450</v>
      </c>
      <c r="AG692" s="261"/>
      <c r="AH692" s="261">
        <f>S692</f>
        <v>1067</v>
      </c>
      <c r="AI692" s="262"/>
    </row>
    <row r="693" spans="1:35" ht="56.25" x14ac:dyDescent="0.25">
      <c r="A693" s="322"/>
      <c r="B693" s="209" t="s">
        <v>5736</v>
      </c>
      <c r="C693" s="209">
        <v>2011</v>
      </c>
      <c r="D693" s="209" t="s">
        <v>5214</v>
      </c>
      <c r="E693" s="209">
        <v>28</v>
      </c>
      <c r="F693" s="221" t="s">
        <v>3604</v>
      </c>
      <c r="G693" s="265"/>
      <c r="H693" s="209"/>
      <c r="I693" s="209"/>
      <c r="J693" s="209"/>
      <c r="K693" s="209"/>
      <c r="L693" s="209"/>
      <c r="M693" s="221"/>
      <c r="N693" s="265"/>
      <c r="O693" s="209"/>
      <c r="P693" s="221"/>
      <c r="Q693" s="208" t="s">
        <v>5737</v>
      </c>
      <c r="R693" s="209">
        <v>1987</v>
      </c>
      <c r="S693" s="209">
        <v>680</v>
      </c>
      <c r="T693" s="267" t="s">
        <v>5738</v>
      </c>
      <c r="U693" s="209">
        <v>20</v>
      </c>
      <c r="V693" s="209">
        <v>2</v>
      </c>
      <c r="W693" s="221">
        <v>22</v>
      </c>
      <c r="X693" s="208" t="s">
        <v>5734</v>
      </c>
      <c r="Y693" s="209">
        <v>1987</v>
      </c>
      <c r="Z693" s="209">
        <v>15</v>
      </c>
      <c r="AA693" s="221" t="s">
        <v>5735</v>
      </c>
      <c r="AB693" s="226"/>
      <c r="AC693" s="204"/>
      <c r="AD693" s="204"/>
      <c r="AE693" s="294">
        <f t="shared" ref="AE693:AE697" si="87">E693</f>
        <v>28</v>
      </c>
      <c r="AF693" s="295"/>
      <c r="AG693" s="261"/>
      <c r="AH693" s="261">
        <f>S693</f>
        <v>680</v>
      </c>
      <c r="AI693" s="23"/>
    </row>
    <row r="694" spans="1:35" ht="33.75" x14ac:dyDescent="0.25">
      <c r="A694" s="322"/>
      <c r="B694" s="209"/>
      <c r="C694" s="209"/>
      <c r="D694" s="209"/>
      <c r="E694" s="209"/>
      <c r="F694" s="221"/>
      <c r="G694" s="265"/>
      <c r="H694" s="209"/>
      <c r="I694" s="209"/>
      <c r="J694" s="209"/>
      <c r="K694" s="209"/>
      <c r="L694" s="209"/>
      <c r="M694" s="221"/>
      <c r="N694" s="265"/>
      <c r="O694" s="209"/>
      <c r="P694" s="221"/>
      <c r="Q694" s="208" t="s">
        <v>5739</v>
      </c>
      <c r="R694" s="209">
        <v>1987</v>
      </c>
      <c r="S694" s="209">
        <v>683</v>
      </c>
      <c r="T694" s="209" t="s">
        <v>5740</v>
      </c>
      <c r="U694" s="209">
        <v>19</v>
      </c>
      <c r="V694" s="209">
        <v>1</v>
      </c>
      <c r="W694" s="221">
        <v>20</v>
      </c>
      <c r="X694" s="208" t="s">
        <v>5734</v>
      </c>
      <c r="Y694" s="209">
        <v>1987</v>
      </c>
      <c r="Z694" s="209">
        <v>25</v>
      </c>
      <c r="AA694" s="221" t="s">
        <v>5735</v>
      </c>
      <c r="AB694" s="226"/>
      <c r="AC694" s="204"/>
      <c r="AD694" s="204"/>
      <c r="AE694" s="294"/>
      <c r="AF694" s="295"/>
      <c r="AG694" s="261"/>
      <c r="AH694" s="261">
        <f>S694</f>
        <v>683</v>
      </c>
      <c r="AI694" s="23"/>
    </row>
    <row r="695" spans="1:35" ht="22.5" x14ac:dyDescent="0.25">
      <c r="A695" s="322"/>
      <c r="B695" s="391"/>
      <c r="C695" s="209"/>
      <c r="D695" s="209"/>
      <c r="E695" s="209"/>
      <c r="F695" s="221"/>
      <c r="G695" s="265"/>
      <c r="H695" s="209"/>
      <c r="I695" s="209"/>
      <c r="J695" s="209"/>
      <c r="K695" s="209"/>
      <c r="L695" s="209"/>
      <c r="M695" s="221"/>
      <c r="N695" s="265"/>
      <c r="O695" s="209"/>
      <c r="P695" s="221"/>
      <c r="Q695" s="208" t="s">
        <v>4497</v>
      </c>
      <c r="R695" s="209"/>
      <c r="S695" s="209" t="s">
        <v>5741</v>
      </c>
      <c r="T695" s="209" t="s">
        <v>5692</v>
      </c>
      <c r="U695" s="209"/>
      <c r="V695" s="209"/>
      <c r="W695" s="221"/>
      <c r="X695" s="208" t="s">
        <v>4497</v>
      </c>
      <c r="Y695" s="209"/>
      <c r="Z695" s="209">
        <v>47</v>
      </c>
      <c r="AA695" s="221" t="s">
        <v>5742</v>
      </c>
      <c r="AB695" s="226"/>
      <c r="AC695" s="204"/>
      <c r="AD695" s="204"/>
      <c r="AE695" s="294"/>
      <c r="AF695" s="295"/>
      <c r="AG695" s="261"/>
      <c r="AH695" s="269"/>
      <c r="AI695" s="23">
        <v>1206</v>
      </c>
    </row>
    <row r="696" spans="1:35" ht="101.25" x14ac:dyDescent="0.25">
      <c r="A696" s="322"/>
      <c r="B696" s="391" t="s">
        <v>5743</v>
      </c>
      <c r="C696" s="209">
        <v>2011</v>
      </c>
      <c r="D696" s="209" t="s">
        <v>4558</v>
      </c>
      <c r="E696" s="209">
        <v>30</v>
      </c>
      <c r="F696" s="221" t="s">
        <v>786</v>
      </c>
      <c r="G696" s="265">
        <v>2011</v>
      </c>
      <c r="H696" s="209" t="s">
        <v>4558</v>
      </c>
      <c r="I696" s="209">
        <v>227</v>
      </c>
      <c r="J696" s="209" t="s">
        <v>4703</v>
      </c>
      <c r="K696" s="209">
        <v>1</v>
      </c>
      <c r="L696" s="209">
        <v>5</v>
      </c>
      <c r="M696" s="221">
        <v>6</v>
      </c>
      <c r="N696" s="265" t="s">
        <v>4064</v>
      </c>
      <c r="O696" s="209" t="s">
        <v>2895</v>
      </c>
      <c r="P696" s="221">
        <v>400</v>
      </c>
      <c r="Q696" s="208"/>
      <c r="R696" s="209"/>
      <c r="S696" s="206"/>
      <c r="T696" s="209"/>
      <c r="U696" s="209"/>
      <c r="V696" s="209"/>
      <c r="W696" s="221"/>
      <c r="X696" s="208"/>
      <c r="Y696" s="209"/>
      <c r="Z696" s="209"/>
      <c r="AA696" s="221"/>
      <c r="AB696" s="226"/>
      <c r="AC696" s="204">
        <v>1</v>
      </c>
      <c r="AD696" s="204">
        <f t="shared" si="85"/>
        <v>400</v>
      </c>
      <c r="AE696" s="294">
        <f t="shared" si="87"/>
        <v>30</v>
      </c>
      <c r="AF696" s="295">
        <f t="shared" si="86"/>
        <v>227</v>
      </c>
      <c r="AG696" s="261"/>
      <c r="AH696" s="269"/>
      <c r="AI696" s="23"/>
    </row>
    <row r="697" spans="1:35" ht="45.75" thickBot="1" x14ac:dyDescent="0.3">
      <c r="A697" s="323"/>
      <c r="B697" s="206" t="s">
        <v>5744</v>
      </c>
      <c r="C697" s="206">
        <v>2011</v>
      </c>
      <c r="D697" s="206" t="s">
        <v>4558</v>
      </c>
      <c r="E697" s="206">
        <v>24</v>
      </c>
      <c r="F697" s="274" t="s">
        <v>2921</v>
      </c>
      <c r="G697" s="275"/>
      <c r="H697" s="206"/>
      <c r="I697" s="206"/>
      <c r="J697" s="206"/>
      <c r="K697" s="206"/>
      <c r="L697" s="206"/>
      <c r="M697" s="274"/>
      <c r="N697" s="343"/>
      <c r="O697" s="341"/>
      <c r="P697" s="274">
        <v>400</v>
      </c>
      <c r="Q697" s="210"/>
      <c r="R697" s="206"/>
      <c r="S697" s="206"/>
      <c r="T697" s="206"/>
      <c r="U697" s="206"/>
      <c r="V697" s="206"/>
      <c r="W697" s="274"/>
      <c r="X697" s="210"/>
      <c r="Y697" s="206"/>
      <c r="Z697" s="206"/>
      <c r="AA697" s="268"/>
      <c r="AB697" s="226"/>
      <c r="AC697" s="205"/>
      <c r="AD697" s="205">
        <f t="shared" si="85"/>
        <v>400</v>
      </c>
      <c r="AE697" s="297">
        <f t="shared" si="87"/>
        <v>24</v>
      </c>
      <c r="AF697" s="298"/>
      <c r="AG697" s="261"/>
      <c r="AH697" s="276"/>
      <c r="AI697" s="277"/>
    </row>
    <row r="698" spans="1:35" ht="15.75" thickBot="1" x14ac:dyDescent="0.3">
      <c r="A698" s="605" t="s">
        <v>5745</v>
      </c>
      <c r="B698" s="606"/>
      <c r="C698" s="606"/>
      <c r="D698" s="606"/>
      <c r="E698" s="606"/>
      <c r="F698" s="606"/>
      <c r="G698" s="606"/>
      <c r="H698" s="606"/>
      <c r="I698" s="606"/>
      <c r="J698" s="606"/>
      <c r="K698" s="606"/>
      <c r="L698" s="606"/>
      <c r="M698" s="606"/>
      <c r="N698" s="606"/>
      <c r="O698" s="606"/>
      <c r="P698" s="606"/>
      <c r="Q698" s="606"/>
      <c r="R698" s="606"/>
      <c r="S698" s="606"/>
      <c r="T698" s="606"/>
      <c r="U698" s="606"/>
      <c r="V698" s="606"/>
      <c r="W698" s="606"/>
      <c r="X698" s="606"/>
      <c r="Y698" s="606"/>
      <c r="Z698" s="606"/>
      <c r="AA698" s="607"/>
      <c r="AB698" s="250"/>
      <c r="AC698" s="202"/>
      <c r="AD698" s="202"/>
      <c r="AE698" s="278"/>
      <c r="AF698" s="279"/>
      <c r="AG698" s="279"/>
      <c r="AH698" s="279"/>
      <c r="AI698" s="254"/>
    </row>
    <row r="699" spans="1:35" ht="56.25" x14ac:dyDescent="0.25">
      <c r="A699" s="321">
        <v>71</v>
      </c>
      <c r="B699" s="211" t="s">
        <v>5746</v>
      </c>
      <c r="C699" s="211"/>
      <c r="D699" s="211"/>
      <c r="E699" s="211"/>
      <c r="F699" s="212"/>
      <c r="G699" s="257">
        <v>2010</v>
      </c>
      <c r="H699" s="211" t="s">
        <v>4558</v>
      </c>
      <c r="I699" s="211">
        <v>450</v>
      </c>
      <c r="J699" s="211" t="s">
        <v>2325</v>
      </c>
      <c r="K699" s="211">
        <v>5</v>
      </c>
      <c r="L699" s="211">
        <v>6</v>
      </c>
      <c r="M699" s="212">
        <v>11</v>
      </c>
      <c r="N699" s="257" t="s">
        <v>3987</v>
      </c>
      <c r="O699" s="211" t="s">
        <v>5747</v>
      </c>
      <c r="P699" s="212">
        <v>100</v>
      </c>
      <c r="Q699" s="216" t="s">
        <v>5748</v>
      </c>
      <c r="R699" s="211">
        <v>2010</v>
      </c>
      <c r="S699" s="211">
        <v>419</v>
      </c>
      <c r="T699" s="299" t="s">
        <v>5749</v>
      </c>
      <c r="U699" s="211">
        <v>0</v>
      </c>
      <c r="V699" s="211">
        <v>18</v>
      </c>
      <c r="W699" s="212">
        <v>18</v>
      </c>
      <c r="X699" s="216" t="s">
        <v>5750</v>
      </c>
      <c r="Y699" s="211">
        <v>2010</v>
      </c>
      <c r="Z699" s="211">
        <v>40</v>
      </c>
      <c r="AA699" s="258" t="s">
        <v>5519</v>
      </c>
      <c r="AB699" s="226"/>
      <c r="AC699" s="203">
        <v>1</v>
      </c>
      <c r="AD699" s="203">
        <f>P699</f>
        <v>100</v>
      </c>
      <c r="AE699" s="259"/>
      <c r="AF699" s="260">
        <f>I699</f>
        <v>450</v>
      </c>
      <c r="AG699" s="261"/>
      <c r="AH699" s="261">
        <f>S699</f>
        <v>419</v>
      </c>
      <c r="AI699" s="262"/>
    </row>
    <row r="700" spans="1:35" ht="23.25" thickBot="1" x14ac:dyDescent="0.3">
      <c r="A700" s="323"/>
      <c r="B700" s="206"/>
      <c r="C700" s="206"/>
      <c r="D700" s="206"/>
      <c r="E700" s="206"/>
      <c r="F700" s="274"/>
      <c r="G700" s="275"/>
      <c r="H700" s="206"/>
      <c r="I700" s="206"/>
      <c r="J700" s="206"/>
      <c r="K700" s="206"/>
      <c r="L700" s="206"/>
      <c r="M700" s="274"/>
      <c r="N700" s="275"/>
      <c r="O700" s="206"/>
      <c r="P700" s="274"/>
      <c r="Q700" s="210" t="s">
        <v>4497</v>
      </c>
      <c r="R700" s="206"/>
      <c r="S700" s="206">
        <v>235</v>
      </c>
      <c r="T700" s="206" t="s">
        <v>4569</v>
      </c>
      <c r="U700" s="206"/>
      <c r="V700" s="206"/>
      <c r="W700" s="274"/>
      <c r="X700" s="210"/>
      <c r="Y700" s="206"/>
      <c r="Z700" s="206"/>
      <c r="AA700" s="268"/>
      <c r="AB700" s="226"/>
      <c r="AC700" s="205"/>
      <c r="AD700" s="205"/>
      <c r="AE700" s="297"/>
      <c r="AF700" s="298"/>
      <c r="AG700" s="261"/>
      <c r="AH700" s="276"/>
      <c r="AI700" s="277">
        <v>235</v>
      </c>
    </row>
    <row r="701" spans="1:35" ht="15.75" thickBot="1" x14ac:dyDescent="0.3">
      <c r="A701" s="605" t="s">
        <v>5751</v>
      </c>
      <c r="B701" s="606"/>
      <c r="C701" s="606"/>
      <c r="D701" s="606"/>
      <c r="E701" s="606"/>
      <c r="F701" s="606"/>
      <c r="G701" s="606"/>
      <c r="H701" s="606"/>
      <c r="I701" s="606"/>
      <c r="J701" s="606"/>
      <c r="K701" s="606"/>
      <c r="L701" s="606"/>
      <c r="M701" s="606"/>
      <c r="N701" s="606"/>
      <c r="O701" s="606"/>
      <c r="P701" s="606"/>
      <c r="Q701" s="606"/>
      <c r="R701" s="606"/>
      <c r="S701" s="606"/>
      <c r="T701" s="606"/>
      <c r="U701" s="606"/>
      <c r="V701" s="606"/>
      <c r="W701" s="606"/>
      <c r="X701" s="606"/>
      <c r="Y701" s="606"/>
      <c r="Z701" s="606"/>
      <c r="AA701" s="607"/>
      <c r="AB701" s="250"/>
      <c r="AC701" s="202"/>
      <c r="AD701" s="202"/>
      <c r="AE701" s="278"/>
      <c r="AF701" s="279"/>
      <c r="AG701" s="279"/>
      <c r="AH701" s="279"/>
      <c r="AI701" s="254"/>
    </row>
    <row r="702" spans="1:35" ht="56.25" x14ac:dyDescent="0.25">
      <c r="A702" s="321">
        <v>72</v>
      </c>
      <c r="B702" s="211" t="s">
        <v>5752</v>
      </c>
      <c r="C702" s="211"/>
      <c r="D702" s="211"/>
      <c r="E702" s="211"/>
      <c r="F702" s="212"/>
      <c r="G702" s="257">
        <v>2010</v>
      </c>
      <c r="H702" s="211"/>
      <c r="I702" s="211">
        <v>222</v>
      </c>
      <c r="J702" s="211" t="s">
        <v>236</v>
      </c>
      <c r="K702" s="211">
        <v>7</v>
      </c>
      <c r="L702" s="211" t="s">
        <v>4571</v>
      </c>
      <c r="M702" s="212">
        <v>7</v>
      </c>
      <c r="N702" s="257" t="s">
        <v>3976</v>
      </c>
      <c r="O702" s="211" t="s">
        <v>2837</v>
      </c>
      <c r="P702" s="212">
        <v>250</v>
      </c>
      <c r="Q702" s="216" t="s">
        <v>5753</v>
      </c>
      <c r="R702" s="211">
        <v>2012</v>
      </c>
      <c r="S702" s="211">
        <v>314</v>
      </c>
      <c r="T702" s="299" t="s">
        <v>5754</v>
      </c>
      <c r="U702" s="211">
        <v>12</v>
      </c>
      <c r="V702" s="211" t="s">
        <v>2490</v>
      </c>
      <c r="W702" s="212">
        <v>12</v>
      </c>
      <c r="X702" s="216" t="s">
        <v>5755</v>
      </c>
      <c r="Y702" s="211">
        <v>2012</v>
      </c>
      <c r="Z702" s="211">
        <v>25</v>
      </c>
      <c r="AA702" s="258" t="s">
        <v>298</v>
      </c>
      <c r="AB702" s="309"/>
      <c r="AC702" s="203">
        <v>1</v>
      </c>
      <c r="AD702" s="203">
        <f>P702</f>
        <v>250</v>
      </c>
      <c r="AE702" s="259"/>
      <c r="AF702" s="260">
        <f>I702</f>
        <v>222</v>
      </c>
      <c r="AG702" s="261"/>
      <c r="AH702" s="261">
        <f>S702</f>
        <v>314</v>
      </c>
      <c r="AI702" s="262"/>
    </row>
    <row r="703" spans="1:35" ht="34.5" thickBot="1" x14ac:dyDescent="0.3">
      <c r="A703" s="332"/>
      <c r="B703" s="206"/>
      <c r="C703" s="206"/>
      <c r="D703" s="206"/>
      <c r="E703" s="206"/>
      <c r="F703" s="274"/>
      <c r="G703" s="275"/>
      <c r="H703" s="206"/>
      <c r="I703" s="206"/>
      <c r="J703" s="206"/>
      <c r="K703" s="206"/>
      <c r="L703" s="206"/>
      <c r="M703" s="274"/>
      <c r="N703" s="275"/>
      <c r="O703" s="206"/>
      <c r="P703" s="274"/>
      <c r="Q703" s="210" t="s">
        <v>5756</v>
      </c>
      <c r="R703" s="206">
        <v>2012</v>
      </c>
      <c r="S703" s="206">
        <v>191</v>
      </c>
      <c r="T703" s="206" t="s">
        <v>5757</v>
      </c>
      <c r="U703" s="206">
        <v>7</v>
      </c>
      <c r="V703" s="206" t="s">
        <v>2490</v>
      </c>
      <c r="W703" s="274">
        <v>7</v>
      </c>
      <c r="X703" s="210" t="s">
        <v>5755</v>
      </c>
      <c r="Y703" s="206">
        <v>2012</v>
      </c>
      <c r="Z703" s="206">
        <v>20</v>
      </c>
      <c r="AA703" s="268" t="s">
        <v>298</v>
      </c>
      <c r="AB703" s="226"/>
      <c r="AC703" s="205"/>
      <c r="AD703" s="205"/>
      <c r="AE703" s="297"/>
      <c r="AF703" s="298"/>
      <c r="AG703" s="261"/>
      <c r="AH703" s="276">
        <f>S703</f>
        <v>191</v>
      </c>
      <c r="AI703" s="277"/>
    </row>
    <row r="704" spans="1:35" ht="15.75" thickBot="1" x14ac:dyDescent="0.3">
      <c r="A704" s="605" t="s">
        <v>5758</v>
      </c>
      <c r="B704" s="606"/>
      <c r="C704" s="606"/>
      <c r="D704" s="606"/>
      <c r="E704" s="606"/>
      <c r="F704" s="606"/>
      <c r="G704" s="606"/>
      <c r="H704" s="606"/>
      <c r="I704" s="606"/>
      <c r="J704" s="606"/>
      <c r="K704" s="606"/>
      <c r="L704" s="606"/>
      <c r="M704" s="606"/>
      <c r="N704" s="606"/>
      <c r="O704" s="606"/>
      <c r="P704" s="606"/>
      <c r="Q704" s="606"/>
      <c r="R704" s="606"/>
      <c r="S704" s="606"/>
      <c r="T704" s="606"/>
      <c r="U704" s="606"/>
      <c r="V704" s="606"/>
      <c r="W704" s="606"/>
      <c r="X704" s="606"/>
      <c r="Y704" s="606"/>
      <c r="Z704" s="606"/>
      <c r="AA704" s="607"/>
      <c r="AB704" s="250"/>
      <c r="AC704" s="202"/>
      <c r="AD704" s="202"/>
      <c r="AE704" s="278"/>
      <c r="AF704" s="279"/>
      <c r="AG704" s="279"/>
      <c r="AH704" s="279"/>
      <c r="AI704" s="254"/>
    </row>
    <row r="705" spans="1:35" ht="79.5" thickBot="1" x14ac:dyDescent="0.3">
      <c r="A705" s="348">
        <v>73</v>
      </c>
      <c r="B705" s="218" t="s">
        <v>5759</v>
      </c>
      <c r="C705" s="218"/>
      <c r="D705" s="218"/>
      <c r="E705" s="218"/>
      <c r="F705" s="219"/>
      <c r="G705" s="302">
        <v>2013</v>
      </c>
      <c r="H705" s="218"/>
      <c r="I705" s="218">
        <v>124</v>
      </c>
      <c r="J705" s="218" t="s">
        <v>2325</v>
      </c>
      <c r="K705" s="218">
        <v>0</v>
      </c>
      <c r="L705" s="218">
        <v>5</v>
      </c>
      <c r="M705" s="219">
        <v>5</v>
      </c>
      <c r="N705" s="302" t="s">
        <v>3969</v>
      </c>
      <c r="O705" s="218" t="s">
        <v>2843</v>
      </c>
      <c r="P705" s="219">
        <v>100</v>
      </c>
      <c r="Q705" s="303" t="s">
        <v>5760</v>
      </c>
      <c r="R705" s="218">
        <v>2013</v>
      </c>
      <c r="S705" s="218">
        <v>208</v>
      </c>
      <c r="T705" s="392" t="s">
        <v>5761</v>
      </c>
      <c r="U705" s="218">
        <v>0</v>
      </c>
      <c r="V705" s="218">
        <v>11</v>
      </c>
      <c r="W705" s="219">
        <v>11</v>
      </c>
      <c r="X705" s="303"/>
      <c r="Y705" s="218"/>
      <c r="Z705" s="218"/>
      <c r="AA705" s="223"/>
      <c r="AB705" s="226"/>
      <c r="AC705" s="207">
        <v>1</v>
      </c>
      <c r="AD705" s="207">
        <f>P705</f>
        <v>100</v>
      </c>
      <c r="AE705" s="310"/>
      <c r="AF705" s="311">
        <f>I705</f>
        <v>124</v>
      </c>
      <c r="AG705" s="261"/>
      <c r="AH705" s="312">
        <f>S705</f>
        <v>208</v>
      </c>
      <c r="AI705" s="313"/>
    </row>
    <row r="706" spans="1:35" ht="15.75" thickBot="1" x14ac:dyDescent="0.3">
      <c r="A706" s="605" t="s">
        <v>5762</v>
      </c>
      <c r="B706" s="606"/>
      <c r="C706" s="606"/>
      <c r="D706" s="606"/>
      <c r="E706" s="606"/>
      <c r="F706" s="606"/>
      <c r="G706" s="606"/>
      <c r="H706" s="606"/>
      <c r="I706" s="606"/>
      <c r="J706" s="606"/>
      <c r="K706" s="606"/>
      <c r="L706" s="606"/>
      <c r="M706" s="606"/>
      <c r="N706" s="606"/>
      <c r="O706" s="606"/>
      <c r="P706" s="606"/>
      <c r="Q706" s="606"/>
      <c r="R706" s="606"/>
      <c r="S706" s="606"/>
      <c r="T706" s="606"/>
      <c r="U706" s="606"/>
      <c r="V706" s="606"/>
      <c r="W706" s="606"/>
      <c r="X706" s="606"/>
      <c r="Y706" s="606"/>
      <c r="Z706" s="606"/>
      <c r="AA706" s="607"/>
      <c r="AB706" s="250"/>
      <c r="AC706" s="202"/>
      <c r="AD706" s="202"/>
      <c r="AE706" s="278"/>
      <c r="AF706" s="279"/>
      <c r="AG706" s="279"/>
      <c r="AH706" s="279"/>
      <c r="AI706" s="254"/>
    </row>
    <row r="707" spans="1:35" ht="45" x14ac:dyDescent="0.25">
      <c r="A707" s="348">
        <v>74</v>
      </c>
      <c r="B707" s="218" t="s">
        <v>5763</v>
      </c>
      <c r="C707" s="218">
        <v>2014</v>
      </c>
      <c r="D707" s="218" t="s">
        <v>4681</v>
      </c>
      <c r="E707" s="218">
        <v>330</v>
      </c>
      <c r="F707" s="220" t="s">
        <v>5764</v>
      </c>
      <c r="G707" s="302"/>
      <c r="H707" s="218"/>
      <c r="I707" s="218"/>
      <c r="J707" s="218"/>
      <c r="K707" s="218"/>
      <c r="L707" s="218"/>
      <c r="M707" s="220"/>
      <c r="N707" s="302" t="s">
        <v>3993</v>
      </c>
      <c r="O707" s="218" t="s">
        <v>2843</v>
      </c>
      <c r="P707" s="220">
        <v>100</v>
      </c>
      <c r="Q707" s="303" t="s">
        <v>5765</v>
      </c>
      <c r="R707" s="218">
        <v>2014</v>
      </c>
      <c r="S707" s="218">
        <v>95</v>
      </c>
      <c r="T707" s="392" t="s">
        <v>4833</v>
      </c>
      <c r="U707" s="218">
        <v>2</v>
      </c>
      <c r="V707" s="218">
        <v>3</v>
      </c>
      <c r="W707" s="220">
        <v>5</v>
      </c>
      <c r="X707" s="303"/>
      <c r="Y707" s="218"/>
      <c r="Z707" s="218"/>
      <c r="AA707" s="223"/>
      <c r="AB707" s="226"/>
      <c r="AC707" s="203">
        <v>1</v>
      </c>
      <c r="AD707" s="203">
        <f>P707</f>
        <v>100</v>
      </c>
      <c r="AE707" s="259">
        <f>E707</f>
        <v>330</v>
      </c>
      <c r="AF707" s="260"/>
      <c r="AG707" s="261"/>
      <c r="AH707" s="261">
        <f t="shared" ref="AH707:AH711" si="88">S707</f>
        <v>95</v>
      </c>
      <c r="AI707" s="262"/>
    </row>
    <row r="708" spans="1:35" ht="33.75" x14ac:dyDescent="0.25">
      <c r="A708" s="351"/>
      <c r="B708" s="209"/>
      <c r="C708" s="209"/>
      <c r="D708" s="209"/>
      <c r="E708" s="209"/>
      <c r="F708" s="221"/>
      <c r="G708" s="265"/>
      <c r="H708" s="209"/>
      <c r="I708" s="209"/>
      <c r="J708" s="209"/>
      <c r="K708" s="209"/>
      <c r="L708" s="209"/>
      <c r="M708" s="221"/>
      <c r="N708" s="265"/>
      <c r="O708" s="209"/>
      <c r="P708" s="221"/>
      <c r="Q708" s="208" t="s">
        <v>5766</v>
      </c>
      <c r="R708" s="209">
        <v>2014</v>
      </c>
      <c r="S708" s="209">
        <v>109</v>
      </c>
      <c r="T708" s="209" t="s">
        <v>5620</v>
      </c>
      <c r="U708" s="209">
        <v>5</v>
      </c>
      <c r="V708" s="209" t="s">
        <v>2490</v>
      </c>
      <c r="W708" s="221">
        <v>5</v>
      </c>
      <c r="X708" s="208"/>
      <c r="Y708" s="209"/>
      <c r="Z708" s="209"/>
      <c r="AA708" s="221"/>
      <c r="AB708" s="226"/>
      <c r="AC708" s="204"/>
      <c r="AD708" s="204"/>
      <c r="AE708" s="294"/>
      <c r="AF708" s="295"/>
      <c r="AG708" s="261"/>
      <c r="AH708" s="269">
        <f t="shared" si="88"/>
        <v>109</v>
      </c>
      <c r="AI708" s="23"/>
    </row>
    <row r="709" spans="1:35" ht="67.5" x14ac:dyDescent="0.25">
      <c r="A709" s="351"/>
      <c r="B709" s="209"/>
      <c r="C709" s="209"/>
      <c r="D709" s="209"/>
      <c r="E709" s="209"/>
      <c r="F709" s="221"/>
      <c r="G709" s="265"/>
      <c r="H709" s="209"/>
      <c r="I709" s="209"/>
      <c r="J709" s="209"/>
      <c r="K709" s="209"/>
      <c r="L709" s="209"/>
      <c r="M709" s="222"/>
      <c r="N709" s="263"/>
      <c r="O709" s="209"/>
      <c r="P709" s="221"/>
      <c r="Q709" s="208" t="s">
        <v>5767</v>
      </c>
      <c r="R709" s="209">
        <v>1971</v>
      </c>
      <c r="S709" s="209">
        <v>888</v>
      </c>
      <c r="T709" s="267" t="s">
        <v>4759</v>
      </c>
      <c r="U709" s="209">
        <v>28</v>
      </c>
      <c r="V709" s="209" t="s">
        <v>2490</v>
      </c>
      <c r="W709" s="221">
        <v>28</v>
      </c>
      <c r="X709" s="208"/>
      <c r="Y709" s="209"/>
      <c r="Z709" s="209"/>
      <c r="AA709" s="221"/>
      <c r="AB709" s="226"/>
      <c r="AC709" s="204"/>
      <c r="AD709" s="204"/>
      <c r="AE709" s="294"/>
      <c r="AF709" s="295"/>
      <c r="AG709" s="261"/>
      <c r="AH709" s="269">
        <f t="shared" si="88"/>
        <v>888</v>
      </c>
      <c r="AI709" s="23"/>
    </row>
    <row r="710" spans="1:35" ht="67.5" x14ac:dyDescent="0.25">
      <c r="A710" s="351"/>
      <c r="B710" s="209" t="s">
        <v>5768</v>
      </c>
      <c r="C710" s="209"/>
      <c r="D710" s="209"/>
      <c r="E710" s="209"/>
      <c r="F710" s="221"/>
      <c r="G710" s="209">
        <v>2014</v>
      </c>
      <c r="H710" s="209" t="s">
        <v>4681</v>
      </c>
      <c r="I710" s="209">
        <v>8</v>
      </c>
      <c r="J710" s="209" t="s">
        <v>5769</v>
      </c>
      <c r="K710" s="209">
        <v>0</v>
      </c>
      <c r="L710" s="209">
        <v>2</v>
      </c>
      <c r="M710" s="222">
        <v>2</v>
      </c>
      <c r="N710" s="263"/>
      <c r="O710" s="209"/>
      <c r="P710" s="221"/>
      <c r="Q710" s="210" t="s">
        <v>5770</v>
      </c>
      <c r="R710" s="206">
        <v>2014</v>
      </c>
      <c r="S710" s="206">
        <v>442</v>
      </c>
      <c r="T710" s="287" t="s">
        <v>5771</v>
      </c>
      <c r="U710" s="206">
        <v>14</v>
      </c>
      <c r="V710" s="206">
        <v>4</v>
      </c>
      <c r="W710" s="268">
        <v>17</v>
      </c>
      <c r="X710" s="210"/>
      <c r="Y710" s="206"/>
      <c r="Z710" s="206"/>
      <c r="AA710" s="268"/>
      <c r="AB710" s="226"/>
      <c r="AC710" s="204"/>
      <c r="AD710" s="204"/>
      <c r="AE710" s="294"/>
      <c r="AF710" s="295">
        <f>I710</f>
        <v>8</v>
      </c>
      <c r="AG710" s="261"/>
      <c r="AH710" s="269">
        <f t="shared" si="88"/>
        <v>442</v>
      </c>
      <c r="AI710" s="23"/>
    </row>
    <row r="711" spans="1:35" ht="45" x14ac:dyDescent="0.25">
      <c r="A711" s="331"/>
      <c r="B711" s="209" t="s">
        <v>5772</v>
      </c>
      <c r="C711" s="209"/>
      <c r="D711" s="209"/>
      <c r="E711" s="209"/>
      <c r="F711" s="221"/>
      <c r="G711" s="265">
        <v>2016</v>
      </c>
      <c r="H711" s="209" t="s">
        <v>4681</v>
      </c>
      <c r="I711" s="209">
        <v>503</v>
      </c>
      <c r="J711" s="209" t="s">
        <v>5773</v>
      </c>
      <c r="K711" s="209"/>
      <c r="L711" s="209">
        <v>17</v>
      </c>
      <c r="M711" s="221">
        <v>17</v>
      </c>
      <c r="N711" s="265" t="s">
        <v>4378</v>
      </c>
      <c r="O711" s="209" t="s">
        <v>2843</v>
      </c>
      <c r="P711" s="221">
        <v>100</v>
      </c>
      <c r="Q711" s="210" t="s">
        <v>4738</v>
      </c>
      <c r="R711" s="206">
        <v>2017</v>
      </c>
      <c r="S711" s="206">
        <v>90</v>
      </c>
      <c r="T711" s="287" t="s">
        <v>1382</v>
      </c>
      <c r="U711" s="206">
        <v>3</v>
      </c>
      <c r="V711" s="206"/>
      <c r="W711" s="268">
        <v>3</v>
      </c>
      <c r="X711" s="210"/>
      <c r="Y711" s="206"/>
      <c r="Z711" s="206"/>
      <c r="AA711" s="268"/>
      <c r="AB711" s="226"/>
      <c r="AC711" s="204">
        <v>1</v>
      </c>
      <c r="AD711" s="204">
        <v>100</v>
      </c>
      <c r="AE711" s="294"/>
      <c r="AF711" s="295">
        <f>I711</f>
        <v>503</v>
      </c>
      <c r="AG711" s="261"/>
      <c r="AH711" s="269">
        <f t="shared" si="88"/>
        <v>90</v>
      </c>
      <c r="AI711" s="23"/>
    </row>
    <row r="712" spans="1:35" ht="45.75" thickBot="1" x14ac:dyDescent="0.3">
      <c r="A712" s="348"/>
      <c r="B712" s="218"/>
      <c r="C712" s="218"/>
      <c r="D712" s="218"/>
      <c r="E712" s="218"/>
      <c r="F712" s="223"/>
      <c r="G712" s="302"/>
      <c r="H712" s="218"/>
      <c r="I712" s="218"/>
      <c r="J712" s="218"/>
      <c r="K712" s="218"/>
      <c r="L712" s="218"/>
      <c r="M712" s="223"/>
      <c r="N712" s="302"/>
      <c r="O712" s="218"/>
      <c r="P712" s="223"/>
      <c r="Q712" s="210" t="s">
        <v>4738</v>
      </c>
      <c r="R712" s="206">
        <v>1988</v>
      </c>
      <c r="S712" s="206">
        <v>372</v>
      </c>
      <c r="T712" s="287" t="s">
        <v>5774</v>
      </c>
      <c r="U712" s="206">
        <v>4</v>
      </c>
      <c r="V712" s="206">
        <v>7</v>
      </c>
      <c r="W712" s="268">
        <v>11</v>
      </c>
      <c r="X712" s="210"/>
      <c r="Y712" s="206"/>
      <c r="Z712" s="206"/>
      <c r="AA712" s="268"/>
      <c r="AB712" s="226"/>
      <c r="AC712" s="204"/>
      <c r="AD712" s="204"/>
      <c r="AE712" s="294"/>
      <c r="AF712" s="295">
        <f>I712</f>
        <v>0</v>
      </c>
      <c r="AG712" s="261"/>
      <c r="AH712" s="269">
        <f>S712</f>
        <v>372</v>
      </c>
      <c r="AI712" s="23"/>
    </row>
    <row r="713" spans="1:35" ht="16.5" thickBot="1" x14ac:dyDescent="0.3">
      <c r="A713" s="393" t="s">
        <v>5775</v>
      </c>
      <c r="B713" s="394"/>
      <c r="C713" s="394"/>
      <c r="D713" s="394"/>
      <c r="E713" s="394"/>
      <c r="F713" s="394"/>
      <c r="G713" s="394"/>
      <c r="H713" s="394"/>
      <c r="I713" s="394"/>
      <c r="J713" s="394"/>
      <c r="K713" s="394"/>
      <c r="L713" s="394"/>
      <c r="M713" s="394"/>
      <c r="N713" s="394"/>
      <c r="O713" s="394"/>
      <c r="P713" s="394"/>
      <c r="Q713" s="394"/>
      <c r="R713" s="394"/>
      <c r="S713" s="394"/>
      <c r="T713" s="394"/>
      <c r="U713" s="394"/>
      <c r="V713" s="394"/>
      <c r="W713" s="394"/>
      <c r="X713" s="395"/>
      <c r="Y713" s="395"/>
      <c r="Z713" s="395"/>
      <c r="AA713" s="396"/>
      <c r="AB713" s="397"/>
      <c r="AC713" s="204"/>
      <c r="AD713" s="204"/>
      <c r="AE713" s="294"/>
      <c r="AF713" s="295"/>
      <c r="AG713" s="261"/>
      <c r="AH713" s="269"/>
      <c r="AI713" s="23"/>
    </row>
    <row r="714" spans="1:35" ht="33.75" x14ac:dyDescent="0.25">
      <c r="A714" s="348">
        <v>75</v>
      </c>
      <c r="B714" s="218" t="s">
        <v>5776</v>
      </c>
      <c r="C714" s="218">
        <v>2015</v>
      </c>
      <c r="D714" s="218" t="s">
        <v>5777</v>
      </c>
      <c r="E714" s="218" t="s">
        <v>5778</v>
      </c>
      <c r="F714" s="344" t="s">
        <v>5779</v>
      </c>
      <c r="G714" s="302"/>
      <c r="H714" s="218"/>
      <c r="I714" s="218"/>
      <c r="J714" s="218"/>
      <c r="K714" s="218"/>
      <c r="L714" s="218"/>
      <c r="M714" s="223"/>
      <c r="N714" s="302"/>
      <c r="O714" s="218"/>
      <c r="P714" s="223"/>
      <c r="Q714" s="303"/>
      <c r="R714" s="218"/>
      <c r="S714" s="218"/>
      <c r="T714" s="218"/>
      <c r="U714" s="218"/>
      <c r="V714" s="218"/>
      <c r="W714" s="223"/>
      <c r="X714" s="216"/>
      <c r="Y714" s="211"/>
      <c r="Z714" s="211"/>
      <c r="AA714" s="258"/>
      <c r="AB714" s="229"/>
      <c r="AC714" s="204"/>
      <c r="AD714" s="204"/>
      <c r="AE714" s="294">
        <v>300</v>
      </c>
      <c r="AF714" s="295"/>
      <c r="AG714" s="261"/>
      <c r="AH714" s="269"/>
      <c r="AI714" s="23"/>
    </row>
    <row r="715" spans="1:35" ht="33.75" x14ac:dyDescent="0.25">
      <c r="A715" s="351"/>
      <c r="B715" s="209" t="s">
        <v>5780</v>
      </c>
      <c r="C715" s="209"/>
      <c r="D715" s="209"/>
      <c r="E715" s="209"/>
      <c r="F715" s="221"/>
      <c r="G715" s="265">
        <v>2015</v>
      </c>
      <c r="H715" s="209" t="s">
        <v>5777</v>
      </c>
      <c r="I715" s="209">
        <v>406</v>
      </c>
      <c r="J715" s="209" t="s">
        <v>4703</v>
      </c>
      <c r="K715" s="209"/>
      <c r="L715" s="209">
        <v>9</v>
      </c>
      <c r="M715" s="221">
        <v>9</v>
      </c>
      <c r="N715" s="265"/>
      <c r="O715" s="209"/>
      <c r="P715" s="221"/>
      <c r="Q715" s="208"/>
      <c r="R715" s="209"/>
      <c r="S715" s="209"/>
      <c r="T715" s="209"/>
      <c r="U715" s="209"/>
      <c r="V715" s="209"/>
      <c r="W715" s="221"/>
      <c r="X715" s="208"/>
      <c r="Y715" s="209"/>
      <c r="Z715" s="209"/>
      <c r="AA715" s="221"/>
      <c r="AB715" s="227"/>
      <c r="AC715" s="204"/>
      <c r="AD715" s="204"/>
      <c r="AE715" s="294"/>
      <c r="AF715" s="295">
        <f t="shared" ref="AF715:AF718" si="89">I715</f>
        <v>406</v>
      </c>
      <c r="AG715" s="261"/>
      <c r="AH715" s="269"/>
      <c r="AI715" s="23"/>
    </row>
    <row r="716" spans="1:35" ht="33.75" x14ac:dyDescent="0.25">
      <c r="A716" s="351"/>
      <c r="B716" s="209" t="s">
        <v>5781</v>
      </c>
      <c r="C716" s="209">
        <v>2015</v>
      </c>
      <c r="D716" s="209"/>
      <c r="E716" s="209">
        <v>100</v>
      </c>
      <c r="F716" s="221" t="s">
        <v>4523</v>
      </c>
      <c r="G716" s="265"/>
      <c r="H716" s="209"/>
      <c r="I716" s="209"/>
      <c r="J716" s="209"/>
      <c r="K716" s="209"/>
      <c r="L716" s="209"/>
      <c r="M716" s="221"/>
      <c r="N716" s="265"/>
      <c r="O716" s="209"/>
      <c r="P716" s="221"/>
      <c r="Q716" s="208"/>
      <c r="R716" s="209"/>
      <c r="S716" s="209"/>
      <c r="T716" s="209"/>
      <c r="U716" s="209"/>
      <c r="V716" s="209"/>
      <c r="W716" s="221"/>
      <c r="X716" s="208"/>
      <c r="Y716" s="209"/>
      <c r="Z716" s="209"/>
      <c r="AA716" s="221"/>
      <c r="AB716" s="227"/>
      <c r="AC716" s="204"/>
      <c r="AD716" s="204"/>
      <c r="AE716" s="294">
        <f>E716</f>
        <v>100</v>
      </c>
      <c r="AF716" s="295"/>
      <c r="AG716" s="261"/>
      <c r="AH716" s="269"/>
      <c r="AI716" s="23"/>
    </row>
    <row r="717" spans="1:35" ht="45" x14ac:dyDescent="0.25">
      <c r="A717" s="351"/>
      <c r="B717" s="209" t="s">
        <v>5782</v>
      </c>
      <c r="C717" s="209"/>
      <c r="D717" s="209"/>
      <c r="E717" s="209"/>
      <c r="F717" s="221"/>
      <c r="G717" s="265">
        <v>2015</v>
      </c>
      <c r="H717" s="209"/>
      <c r="I717" s="209">
        <v>886</v>
      </c>
      <c r="J717" s="209" t="s">
        <v>4703</v>
      </c>
      <c r="K717" s="209"/>
      <c r="L717" s="209">
        <v>20</v>
      </c>
      <c r="M717" s="221">
        <v>20</v>
      </c>
      <c r="N717" s="265"/>
      <c r="O717" s="209"/>
      <c r="P717" s="221"/>
      <c r="Q717" s="208"/>
      <c r="R717" s="209"/>
      <c r="S717" s="209"/>
      <c r="T717" s="209"/>
      <c r="U717" s="209"/>
      <c r="V717" s="209"/>
      <c r="W717" s="221"/>
      <c r="X717" s="208"/>
      <c r="Y717" s="209"/>
      <c r="Z717" s="209"/>
      <c r="AA717" s="221"/>
      <c r="AB717" s="227"/>
      <c r="AC717" s="204"/>
      <c r="AD717" s="204"/>
      <c r="AE717" s="294"/>
      <c r="AF717" s="295">
        <f t="shared" si="89"/>
        <v>886</v>
      </c>
      <c r="AG717" s="261"/>
      <c r="AH717" s="269"/>
      <c r="AI717" s="23"/>
    </row>
    <row r="718" spans="1:35" ht="45" x14ac:dyDescent="0.25">
      <c r="A718" s="351"/>
      <c r="B718" s="209" t="s">
        <v>5783</v>
      </c>
      <c r="C718" s="209"/>
      <c r="D718" s="209"/>
      <c r="E718" s="209"/>
      <c r="F718" s="221"/>
      <c r="G718" s="265">
        <v>2016</v>
      </c>
      <c r="H718" s="209"/>
      <c r="I718" s="209">
        <v>70</v>
      </c>
      <c r="J718" s="209" t="s">
        <v>1225</v>
      </c>
      <c r="K718" s="209">
        <v>2</v>
      </c>
      <c r="L718" s="209"/>
      <c r="M718" s="221">
        <v>2</v>
      </c>
      <c r="N718" s="265" t="s">
        <v>4341</v>
      </c>
      <c r="O718" s="209" t="s">
        <v>2837</v>
      </c>
      <c r="P718" s="221">
        <v>400</v>
      </c>
      <c r="Q718" s="208"/>
      <c r="R718" s="209"/>
      <c r="S718" s="209"/>
      <c r="T718" s="209"/>
      <c r="U718" s="209"/>
      <c r="V718" s="209"/>
      <c r="W718" s="221"/>
      <c r="X718" s="208"/>
      <c r="Y718" s="209"/>
      <c r="Z718" s="209"/>
      <c r="AA718" s="221"/>
      <c r="AB718" s="227"/>
      <c r="AC718" s="204">
        <v>1</v>
      </c>
      <c r="AD718" s="204">
        <f>P718</f>
        <v>400</v>
      </c>
      <c r="AE718" s="294"/>
      <c r="AF718" s="295">
        <f t="shared" si="89"/>
        <v>70</v>
      </c>
      <c r="AG718" s="261"/>
      <c r="AH718" s="269"/>
      <c r="AI718" s="23"/>
    </row>
    <row r="719" spans="1:35" ht="33.75" x14ac:dyDescent="0.25">
      <c r="A719" s="351"/>
      <c r="B719" s="209" t="s">
        <v>5784</v>
      </c>
      <c r="C719" s="209">
        <v>2015</v>
      </c>
      <c r="D719" s="209"/>
      <c r="E719" s="209">
        <v>240</v>
      </c>
      <c r="F719" s="221" t="s">
        <v>4523</v>
      </c>
      <c r="G719" s="265"/>
      <c r="H719" s="209"/>
      <c r="I719" s="209"/>
      <c r="J719" s="209"/>
      <c r="K719" s="209"/>
      <c r="L719" s="209"/>
      <c r="M719" s="221"/>
      <c r="N719" s="265"/>
      <c r="O719" s="209"/>
      <c r="P719" s="221"/>
      <c r="Q719" s="208"/>
      <c r="R719" s="209"/>
      <c r="S719" s="209"/>
      <c r="T719" s="209"/>
      <c r="U719" s="209"/>
      <c r="V719" s="209"/>
      <c r="W719" s="221"/>
      <c r="X719" s="208"/>
      <c r="Y719" s="209"/>
      <c r="Z719" s="209"/>
      <c r="AA719" s="221"/>
      <c r="AB719" s="227"/>
      <c r="AC719" s="204"/>
      <c r="AD719" s="204"/>
      <c r="AE719" s="294">
        <f t="shared" ref="AE719" si="90">E719</f>
        <v>240</v>
      </c>
      <c r="AF719" s="295"/>
      <c r="AG719" s="261"/>
      <c r="AH719" s="269"/>
      <c r="AI719" s="23"/>
    </row>
    <row r="720" spans="1:35" ht="16.5" thickBot="1" x14ac:dyDescent="0.3">
      <c r="A720" s="398"/>
      <c r="B720" s="224"/>
      <c r="C720" s="224"/>
      <c r="D720" s="224"/>
      <c r="E720" s="224"/>
      <c r="F720" s="225"/>
      <c r="G720" s="399"/>
      <c r="H720" s="224"/>
      <c r="I720" s="224"/>
      <c r="J720" s="224"/>
      <c r="K720" s="224"/>
      <c r="L720" s="224"/>
      <c r="M720" s="225"/>
      <c r="N720" s="399"/>
      <c r="O720" s="224"/>
      <c r="P720" s="225"/>
      <c r="Q720" s="389"/>
      <c r="R720" s="273"/>
      <c r="S720" s="273"/>
      <c r="T720" s="273"/>
      <c r="U720" s="273"/>
      <c r="V720" s="273"/>
      <c r="W720" s="274"/>
      <c r="X720" s="389"/>
      <c r="Y720" s="273"/>
      <c r="Z720" s="273"/>
      <c r="AA720" s="274"/>
      <c r="AB720" s="227"/>
      <c r="AC720" s="204"/>
      <c r="AD720" s="204"/>
      <c r="AE720" s="294"/>
      <c r="AF720" s="295"/>
      <c r="AG720" s="261"/>
      <c r="AH720" s="269"/>
      <c r="AI720" s="23"/>
    </row>
    <row r="721" spans="1:35" ht="16.5" thickBot="1" x14ac:dyDescent="0.3">
      <c r="A721" s="393" t="s">
        <v>5785</v>
      </c>
      <c r="B721" s="394"/>
      <c r="C721" s="394"/>
      <c r="D721" s="394"/>
      <c r="E721" s="394"/>
      <c r="F721" s="394"/>
      <c r="G721" s="394"/>
      <c r="H721" s="394"/>
      <c r="I721" s="394"/>
      <c r="J721" s="394"/>
      <c r="K721" s="394"/>
      <c r="L721" s="394"/>
      <c r="M721" s="394"/>
      <c r="N721" s="394"/>
      <c r="O721" s="394"/>
      <c r="P721" s="394"/>
      <c r="Q721" s="394"/>
      <c r="R721" s="394"/>
      <c r="S721" s="394"/>
      <c r="T721" s="394"/>
      <c r="U721" s="394"/>
      <c r="V721" s="394"/>
      <c r="W721" s="394"/>
      <c r="X721" s="395"/>
      <c r="Y721" s="395"/>
      <c r="Z721" s="395"/>
      <c r="AA721" s="396"/>
      <c r="AB721" s="397"/>
      <c r="AC721" s="204"/>
      <c r="AD721" s="204"/>
      <c r="AE721" s="294"/>
      <c r="AF721" s="295"/>
      <c r="AG721" s="261"/>
      <c r="AH721" s="269"/>
      <c r="AI721" s="23"/>
    </row>
    <row r="722" spans="1:35" ht="33.75" x14ac:dyDescent="0.25">
      <c r="A722" s="348">
        <v>76</v>
      </c>
      <c r="B722" s="218" t="s">
        <v>5786</v>
      </c>
      <c r="C722" s="218">
        <v>2016</v>
      </c>
      <c r="D722" s="218" t="s">
        <v>4648</v>
      </c>
      <c r="E722" s="218">
        <v>548</v>
      </c>
      <c r="F722" s="344" t="s">
        <v>5787</v>
      </c>
      <c r="G722" s="302"/>
      <c r="H722" s="218"/>
      <c r="I722" s="218"/>
      <c r="J722" s="218"/>
      <c r="K722" s="218"/>
      <c r="L722" s="218"/>
      <c r="M722" s="223"/>
      <c r="N722" s="302" t="s">
        <v>4396</v>
      </c>
      <c r="O722" s="218" t="s">
        <v>2819</v>
      </c>
      <c r="P722" s="223">
        <v>1000</v>
      </c>
      <c r="Q722" s="303"/>
      <c r="R722" s="218"/>
      <c r="S722" s="218"/>
      <c r="T722" s="218"/>
      <c r="U722" s="218"/>
      <c r="V722" s="218"/>
      <c r="W722" s="223"/>
      <c r="X722" s="208" t="s">
        <v>5788</v>
      </c>
      <c r="Y722" s="209">
        <v>1980</v>
      </c>
      <c r="Z722" s="209">
        <v>50</v>
      </c>
      <c r="AA722" s="328" t="s">
        <v>5789</v>
      </c>
      <c r="AB722" s="229"/>
      <c r="AC722" s="204">
        <v>1</v>
      </c>
      <c r="AD722" s="204">
        <v>1000</v>
      </c>
      <c r="AE722" s="294">
        <f>E722</f>
        <v>548</v>
      </c>
      <c r="AF722" s="295"/>
      <c r="AG722" s="261">
        <f>Z722</f>
        <v>50</v>
      </c>
      <c r="AH722" s="269"/>
      <c r="AI722" s="23"/>
    </row>
    <row r="723" spans="1:35" ht="33.75" x14ac:dyDescent="0.25">
      <c r="A723" s="351"/>
      <c r="B723" s="209" t="s">
        <v>5790</v>
      </c>
      <c r="C723" s="209">
        <v>2016</v>
      </c>
      <c r="D723" s="209" t="s">
        <v>5485</v>
      </c>
      <c r="E723" s="209">
        <v>213</v>
      </c>
      <c r="F723" s="221" t="s">
        <v>5787</v>
      </c>
      <c r="G723" s="265"/>
      <c r="H723" s="209"/>
      <c r="I723" s="209"/>
      <c r="J723" s="209"/>
      <c r="K723" s="209"/>
      <c r="L723" s="209"/>
      <c r="M723" s="221"/>
      <c r="N723" s="265"/>
      <c r="O723" s="209"/>
      <c r="P723" s="221">
        <v>1000</v>
      </c>
      <c r="Q723" s="208"/>
      <c r="R723" s="209"/>
      <c r="S723" s="209"/>
      <c r="T723" s="209"/>
      <c r="U723" s="209"/>
      <c r="V723" s="209"/>
      <c r="W723" s="221"/>
      <c r="X723" s="208" t="s">
        <v>5791</v>
      </c>
      <c r="Y723" s="209">
        <v>1980</v>
      </c>
      <c r="Z723" s="209">
        <v>70</v>
      </c>
      <c r="AA723" s="221" t="s">
        <v>5792</v>
      </c>
      <c r="AB723" s="227"/>
      <c r="AC723" s="204"/>
      <c r="AD723" s="204">
        <v>1000</v>
      </c>
      <c r="AE723" s="294">
        <f>E723</f>
        <v>213</v>
      </c>
      <c r="AF723" s="295"/>
      <c r="AG723" s="261">
        <f>Z723</f>
        <v>70</v>
      </c>
      <c r="AH723" s="269"/>
      <c r="AI723" s="23"/>
    </row>
    <row r="724" spans="1:35" ht="33.75" x14ac:dyDescent="0.25">
      <c r="A724" s="351"/>
      <c r="B724" s="209"/>
      <c r="C724" s="209"/>
      <c r="D724" s="209"/>
      <c r="E724" s="209"/>
      <c r="F724" s="221"/>
      <c r="G724" s="265"/>
      <c r="H724" s="209"/>
      <c r="I724" s="209"/>
      <c r="J724" s="209"/>
      <c r="K724" s="209"/>
      <c r="L724" s="209"/>
      <c r="M724" s="221"/>
      <c r="N724" s="265"/>
      <c r="O724" s="209"/>
      <c r="P724" s="221"/>
      <c r="Q724" s="208"/>
      <c r="R724" s="209"/>
      <c r="S724" s="209"/>
      <c r="T724" s="209"/>
      <c r="U724" s="209"/>
      <c r="V724" s="209"/>
      <c r="W724" s="221"/>
      <c r="X724" s="208" t="s">
        <v>5793</v>
      </c>
      <c r="Y724" s="209">
        <v>2017</v>
      </c>
      <c r="Z724" s="209">
        <v>230</v>
      </c>
      <c r="AA724" s="221" t="s">
        <v>5794</v>
      </c>
      <c r="AB724" s="227"/>
      <c r="AC724" s="204"/>
      <c r="AD724" s="204"/>
      <c r="AE724" s="294"/>
      <c r="AF724" s="295"/>
      <c r="AG724" s="261">
        <f t="shared" ref="AG724:AG728" si="91">Z724</f>
        <v>230</v>
      </c>
      <c r="AH724" s="269"/>
      <c r="AI724" s="23"/>
    </row>
    <row r="725" spans="1:35" ht="33.75" x14ac:dyDescent="0.25">
      <c r="A725" s="351"/>
      <c r="B725" s="209"/>
      <c r="C725" s="209"/>
      <c r="D725" s="209"/>
      <c r="E725" s="209"/>
      <c r="F725" s="221"/>
      <c r="G725" s="265"/>
      <c r="H725" s="209"/>
      <c r="I725" s="209"/>
      <c r="J725" s="209"/>
      <c r="K725" s="209"/>
      <c r="L725" s="209"/>
      <c r="M725" s="221"/>
      <c r="N725" s="265"/>
      <c r="O725" s="209"/>
      <c r="P725" s="221"/>
      <c r="Q725" s="208"/>
      <c r="R725" s="209"/>
      <c r="S725" s="209"/>
      <c r="T725" s="209"/>
      <c r="U725" s="209"/>
      <c r="V725" s="209"/>
      <c r="W725" s="221"/>
      <c r="X725" s="208" t="s">
        <v>5795</v>
      </c>
      <c r="Y725" s="209">
        <v>2017</v>
      </c>
      <c r="Z725" s="209">
        <v>230</v>
      </c>
      <c r="AA725" s="221" t="s">
        <v>5794</v>
      </c>
      <c r="AB725" s="227"/>
      <c r="AC725" s="204"/>
      <c r="AD725" s="204"/>
      <c r="AE725" s="294"/>
      <c r="AF725" s="295"/>
      <c r="AG725" s="261">
        <f t="shared" si="91"/>
        <v>230</v>
      </c>
      <c r="AH725" s="269"/>
      <c r="AI725" s="23"/>
    </row>
    <row r="726" spans="1:35" ht="45" x14ac:dyDescent="0.25">
      <c r="A726" s="351"/>
      <c r="B726" s="209"/>
      <c r="C726" s="209"/>
      <c r="D726" s="209"/>
      <c r="E726" s="209"/>
      <c r="F726" s="221"/>
      <c r="G726" s="265"/>
      <c r="H726" s="209"/>
      <c r="I726" s="209"/>
      <c r="J726" s="209"/>
      <c r="K726" s="209"/>
      <c r="L726" s="209"/>
      <c r="M726" s="221"/>
      <c r="N726" s="265"/>
      <c r="O726" s="209"/>
      <c r="P726" s="221"/>
      <c r="Q726" s="208"/>
      <c r="R726" s="209"/>
      <c r="S726" s="209"/>
      <c r="T726" s="209"/>
      <c r="U726" s="209"/>
      <c r="V726" s="209"/>
      <c r="W726" s="221"/>
      <c r="X726" s="208" t="s">
        <v>5796</v>
      </c>
      <c r="Y726" s="209">
        <v>2017</v>
      </c>
      <c r="Z726" s="209">
        <v>120</v>
      </c>
      <c r="AA726" s="221" t="s">
        <v>5797</v>
      </c>
      <c r="AB726" s="227"/>
      <c r="AC726" s="204"/>
      <c r="AD726" s="204"/>
      <c r="AE726" s="294"/>
      <c r="AF726" s="295"/>
      <c r="AG726" s="261">
        <f t="shared" si="91"/>
        <v>120</v>
      </c>
      <c r="AH726" s="269"/>
      <c r="AI726" s="23"/>
    </row>
    <row r="727" spans="1:35" ht="45" x14ac:dyDescent="0.25">
      <c r="A727" s="351"/>
      <c r="B727" s="209"/>
      <c r="C727" s="209"/>
      <c r="D727" s="209"/>
      <c r="E727" s="209"/>
      <c r="F727" s="221"/>
      <c r="G727" s="265"/>
      <c r="H727" s="209"/>
      <c r="I727" s="209"/>
      <c r="J727" s="209"/>
      <c r="K727" s="209"/>
      <c r="L727" s="209"/>
      <c r="M727" s="221"/>
      <c r="N727" s="265"/>
      <c r="O727" s="209"/>
      <c r="P727" s="221"/>
      <c r="Q727" s="208"/>
      <c r="R727" s="209"/>
      <c r="S727" s="209"/>
      <c r="T727" s="209"/>
      <c r="U727" s="209"/>
      <c r="V727" s="209"/>
      <c r="W727" s="221"/>
      <c r="X727" s="208" t="s">
        <v>5798</v>
      </c>
      <c r="Y727" s="209">
        <v>2017</v>
      </c>
      <c r="Z727" s="209">
        <v>140</v>
      </c>
      <c r="AA727" s="221" t="s">
        <v>5797</v>
      </c>
      <c r="AB727" s="227"/>
      <c r="AC727" s="204"/>
      <c r="AD727" s="204"/>
      <c r="AE727" s="294"/>
      <c r="AF727" s="295"/>
      <c r="AG727" s="261">
        <f t="shared" si="91"/>
        <v>140</v>
      </c>
      <c r="AH727" s="269"/>
      <c r="AI727" s="23"/>
    </row>
    <row r="728" spans="1:35" ht="15.75" x14ac:dyDescent="0.25">
      <c r="A728" s="351"/>
      <c r="B728" s="209"/>
      <c r="C728" s="209"/>
      <c r="D728" s="209"/>
      <c r="E728" s="209"/>
      <c r="F728" s="221"/>
      <c r="G728" s="265"/>
      <c r="H728" s="209"/>
      <c r="I728" s="209"/>
      <c r="J728" s="209"/>
      <c r="K728" s="209"/>
      <c r="L728" s="209"/>
      <c r="M728" s="221"/>
      <c r="N728" s="265"/>
      <c r="O728" s="209"/>
      <c r="P728" s="221"/>
      <c r="Q728" s="208"/>
      <c r="R728" s="209"/>
      <c r="S728" s="209"/>
      <c r="T728" s="209"/>
      <c r="U728" s="209"/>
      <c r="V728" s="209"/>
      <c r="W728" s="221"/>
      <c r="X728" s="208"/>
      <c r="Y728" s="209"/>
      <c r="Z728" s="209"/>
      <c r="AA728" s="221"/>
      <c r="AB728" s="227"/>
      <c r="AC728" s="204"/>
      <c r="AD728" s="204"/>
      <c r="AE728" s="294"/>
      <c r="AF728" s="295"/>
      <c r="AG728" s="261">
        <f t="shared" si="91"/>
        <v>0</v>
      </c>
      <c r="AH728" s="269"/>
      <c r="AI728" s="23"/>
    </row>
    <row r="729" spans="1:35" ht="15.75" x14ac:dyDescent="0.25">
      <c r="A729" s="351"/>
      <c r="B729" s="209"/>
      <c r="C729" s="209"/>
      <c r="D729" s="209"/>
      <c r="E729" s="209"/>
      <c r="F729" s="221"/>
      <c r="G729" s="265"/>
      <c r="H729" s="209"/>
      <c r="I729" s="209"/>
      <c r="J729" s="209"/>
      <c r="K729" s="209"/>
      <c r="L729" s="209"/>
      <c r="M729" s="221"/>
      <c r="N729" s="265"/>
      <c r="O729" s="209"/>
      <c r="P729" s="221"/>
      <c r="Q729" s="208"/>
      <c r="R729" s="209"/>
      <c r="S729" s="209"/>
      <c r="T729" s="209"/>
      <c r="U729" s="209"/>
      <c r="V729" s="209"/>
      <c r="W729" s="221"/>
      <c r="X729" s="208"/>
      <c r="Y729" s="209"/>
      <c r="Z729" s="209"/>
      <c r="AA729" s="221"/>
      <c r="AB729" s="227"/>
      <c r="AC729" s="204"/>
      <c r="AD729" s="204"/>
      <c r="AE729" s="294"/>
      <c r="AF729" s="295"/>
      <c r="AG729" s="261"/>
      <c r="AH729" s="269"/>
      <c r="AI729" s="23"/>
    </row>
    <row r="730" spans="1:35" ht="16.5" thickBot="1" x14ac:dyDescent="0.3">
      <c r="A730" s="398"/>
      <c r="B730" s="224"/>
      <c r="C730" s="224"/>
      <c r="D730" s="224"/>
      <c r="E730" s="224"/>
      <c r="F730" s="225"/>
      <c r="G730" s="399"/>
      <c r="H730" s="224"/>
      <c r="I730" s="224"/>
      <c r="J730" s="224"/>
      <c r="K730" s="224"/>
      <c r="L730" s="224"/>
      <c r="M730" s="225"/>
      <c r="N730" s="399"/>
      <c r="O730" s="224"/>
      <c r="P730" s="225"/>
      <c r="Q730" s="389"/>
      <c r="R730" s="273"/>
      <c r="S730" s="273"/>
      <c r="T730" s="273"/>
      <c r="U730" s="273"/>
      <c r="V730" s="273"/>
      <c r="W730" s="274"/>
      <c r="X730" s="389"/>
      <c r="Y730" s="273"/>
      <c r="Z730" s="273"/>
      <c r="AA730" s="274"/>
      <c r="AB730" s="227"/>
      <c r="AC730" s="204"/>
      <c r="AD730" s="204"/>
      <c r="AE730" s="294"/>
      <c r="AF730" s="295"/>
      <c r="AG730" s="261"/>
      <c r="AH730" s="269"/>
      <c r="AI730" s="23"/>
    </row>
    <row r="731" spans="1:35" ht="16.5" thickBot="1" x14ac:dyDescent="0.3">
      <c r="A731" s="393" t="s">
        <v>5799</v>
      </c>
      <c r="B731" s="394"/>
      <c r="C731" s="394"/>
      <c r="D731" s="394"/>
      <c r="E731" s="394"/>
      <c r="F731" s="394"/>
      <c r="G731" s="394"/>
      <c r="H731" s="394"/>
      <c r="I731" s="394"/>
      <c r="J731" s="394"/>
      <c r="K731" s="394"/>
      <c r="L731" s="394"/>
      <c r="M731" s="394"/>
      <c r="N731" s="394"/>
      <c r="O731" s="394"/>
      <c r="P731" s="394"/>
      <c r="Q731" s="394"/>
      <c r="R731" s="394"/>
      <c r="S731" s="394"/>
      <c r="T731" s="394"/>
      <c r="U731" s="394"/>
      <c r="V731" s="394"/>
      <c r="W731" s="394"/>
      <c r="X731" s="395"/>
      <c r="Y731" s="395"/>
      <c r="Z731" s="395"/>
      <c r="AA731" s="396"/>
      <c r="AB731" s="397"/>
      <c r="AC731" s="204"/>
      <c r="AD731" s="204"/>
      <c r="AE731" s="294"/>
      <c r="AF731" s="295"/>
      <c r="AG731" s="261"/>
      <c r="AH731" s="269"/>
      <c r="AI731" s="23"/>
    </row>
    <row r="732" spans="1:35" ht="34.5" thickBot="1" x14ac:dyDescent="0.3">
      <c r="A732" s="348">
        <v>77</v>
      </c>
      <c r="B732" s="218" t="s">
        <v>5800</v>
      </c>
      <c r="C732" s="218">
        <v>2017</v>
      </c>
      <c r="D732" s="218" t="s">
        <v>4648</v>
      </c>
      <c r="E732" s="218">
        <v>610</v>
      </c>
      <c r="F732" s="344" t="s">
        <v>5801</v>
      </c>
      <c r="G732" s="302"/>
      <c r="H732" s="218"/>
      <c r="I732" s="218"/>
      <c r="J732" s="218"/>
      <c r="K732" s="218"/>
      <c r="L732" s="218"/>
      <c r="M732" s="223"/>
      <c r="N732" s="302" t="s">
        <v>4443</v>
      </c>
      <c r="O732" s="218" t="s">
        <v>2837</v>
      </c>
      <c r="P732" s="223">
        <v>160</v>
      </c>
      <c r="Q732" s="303"/>
      <c r="R732" s="218"/>
      <c r="S732" s="218"/>
      <c r="T732" s="218"/>
      <c r="U732" s="218"/>
      <c r="V732" s="218"/>
      <c r="W732" s="223"/>
      <c r="X732" s="208" t="s">
        <v>5802</v>
      </c>
      <c r="Y732" s="209">
        <v>2017</v>
      </c>
      <c r="Z732" s="209">
        <v>97</v>
      </c>
      <c r="AA732" s="274" t="s">
        <v>641</v>
      </c>
      <c r="AB732" s="229"/>
      <c r="AC732" s="204">
        <v>1</v>
      </c>
      <c r="AD732" s="204">
        <v>160</v>
      </c>
      <c r="AE732" s="294">
        <f>E732</f>
        <v>610</v>
      </c>
      <c r="AF732" s="295"/>
      <c r="AG732" s="261">
        <f>Z732</f>
        <v>97</v>
      </c>
      <c r="AH732" s="269"/>
      <c r="AI732" s="23"/>
    </row>
    <row r="733" spans="1:35" ht="45.75" thickBot="1" x14ac:dyDescent="0.3">
      <c r="A733" s="351"/>
      <c r="B733" s="209" t="s">
        <v>5803</v>
      </c>
      <c r="C733" s="209">
        <v>2017</v>
      </c>
      <c r="D733" s="209" t="s">
        <v>5366</v>
      </c>
      <c r="E733" s="209">
        <v>201</v>
      </c>
      <c r="F733" s="221" t="s">
        <v>5801</v>
      </c>
      <c r="G733" s="265"/>
      <c r="H733" s="209"/>
      <c r="I733" s="209"/>
      <c r="J733" s="209"/>
      <c r="K733" s="209"/>
      <c r="L733" s="209"/>
      <c r="M733" s="221"/>
      <c r="N733" s="265"/>
      <c r="O733" s="209"/>
      <c r="P733" s="221">
        <v>160</v>
      </c>
      <c r="Q733" s="208"/>
      <c r="R733" s="209"/>
      <c r="S733" s="209"/>
      <c r="T733" s="209"/>
      <c r="U733" s="209"/>
      <c r="V733" s="209"/>
      <c r="W733" s="221"/>
      <c r="X733" s="208" t="s">
        <v>5804</v>
      </c>
      <c r="Y733" s="209">
        <v>2017</v>
      </c>
      <c r="Z733" s="209">
        <v>98</v>
      </c>
      <c r="AA733" s="274" t="s">
        <v>641</v>
      </c>
      <c r="AB733" s="227"/>
      <c r="AC733" s="204"/>
      <c r="AD733" s="204">
        <v>160</v>
      </c>
      <c r="AE733" s="294">
        <f>E733</f>
        <v>201</v>
      </c>
      <c r="AF733" s="295"/>
      <c r="AG733" s="261">
        <f>Z733</f>
        <v>98</v>
      </c>
      <c r="AH733" s="269"/>
      <c r="AI733" s="23"/>
    </row>
    <row r="734" spans="1:35" ht="15.75" x14ac:dyDescent="0.25">
      <c r="A734" s="351"/>
      <c r="B734" s="209"/>
      <c r="C734" s="209"/>
      <c r="D734" s="209"/>
      <c r="E734" s="209"/>
      <c r="F734" s="221"/>
      <c r="G734" s="265"/>
      <c r="H734" s="209"/>
      <c r="I734" s="209"/>
      <c r="J734" s="209"/>
      <c r="K734" s="209"/>
      <c r="L734" s="209"/>
      <c r="M734" s="221"/>
      <c r="N734" s="265"/>
      <c r="O734" s="209"/>
      <c r="P734" s="221"/>
      <c r="Q734" s="208"/>
      <c r="R734" s="209"/>
      <c r="S734" s="209"/>
      <c r="T734" s="209"/>
      <c r="U734" s="209"/>
      <c r="V734" s="209"/>
      <c r="W734" s="221"/>
      <c r="X734" s="208"/>
      <c r="Y734" s="209"/>
      <c r="Z734" s="209"/>
      <c r="AA734" s="221"/>
      <c r="AB734" s="227"/>
      <c r="AC734" s="204"/>
      <c r="AD734" s="204"/>
      <c r="AE734" s="294"/>
      <c r="AF734" s="295"/>
      <c r="AG734" s="261"/>
      <c r="AH734" s="269"/>
      <c r="AI734" s="23"/>
    </row>
    <row r="735" spans="1:35" ht="15.75" x14ac:dyDescent="0.25">
      <c r="A735" s="351"/>
      <c r="B735" s="209"/>
      <c r="C735" s="209"/>
      <c r="D735" s="209"/>
      <c r="E735" s="209"/>
      <c r="F735" s="221"/>
      <c r="G735" s="265"/>
      <c r="H735" s="209"/>
      <c r="I735" s="209"/>
      <c r="J735" s="209"/>
      <c r="K735" s="209"/>
      <c r="L735" s="209"/>
      <c r="M735" s="221"/>
      <c r="N735" s="265"/>
      <c r="O735" s="209"/>
      <c r="P735" s="221"/>
      <c r="Q735" s="208"/>
      <c r="R735" s="209"/>
      <c r="S735" s="209"/>
      <c r="T735" s="209"/>
      <c r="U735" s="209"/>
      <c r="V735" s="209"/>
      <c r="W735" s="221"/>
      <c r="X735" s="208"/>
      <c r="Y735" s="209"/>
      <c r="Z735" s="209"/>
      <c r="AA735" s="221"/>
      <c r="AB735" s="227"/>
      <c r="AC735" s="204"/>
      <c r="AD735" s="204"/>
      <c r="AE735" s="294"/>
      <c r="AF735" s="295"/>
      <c r="AG735" s="261"/>
      <c r="AH735" s="269"/>
      <c r="AI735" s="23"/>
    </row>
    <row r="736" spans="1:35" ht="15.75" x14ac:dyDescent="0.25">
      <c r="A736" s="351"/>
      <c r="B736" s="209"/>
      <c r="C736" s="209"/>
      <c r="D736" s="209"/>
      <c r="E736" s="209"/>
      <c r="F736" s="221"/>
      <c r="G736" s="265"/>
      <c r="H736" s="209"/>
      <c r="I736" s="209"/>
      <c r="J736" s="209"/>
      <c r="K736" s="209"/>
      <c r="L736" s="209"/>
      <c r="M736" s="221"/>
      <c r="N736" s="265"/>
      <c r="O736" s="209"/>
      <c r="P736" s="221"/>
      <c r="Q736" s="208"/>
      <c r="R736" s="209"/>
      <c r="S736" s="209"/>
      <c r="T736" s="209"/>
      <c r="U736" s="209"/>
      <c r="V736" s="209"/>
      <c r="W736" s="221"/>
      <c r="X736" s="208"/>
      <c r="Y736" s="209"/>
      <c r="Z736" s="209"/>
      <c r="AA736" s="221"/>
      <c r="AB736" s="227"/>
      <c r="AC736" s="204"/>
      <c r="AD736" s="204"/>
      <c r="AE736" s="294"/>
      <c r="AF736" s="295"/>
      <c r="AG736" s="261"/>
      <c r="AH736" s="269"/>
      <c r="AI736" s="23"/>
    </row>
    <row r="737" spans="1:35" ht="15.75" x14ac:dyDescent="0.25">
      <c r="A737" s="351"/>
      <c r="B737" s="209"/>
      <c r="C737" s="209"/>
      <c r="D737" s="209"/>
      <c r="E737" s="209"/>
      <c r="F737" s="221"/>
      <c r="G737" s="265"/>
      <c r="H737" s="209"/>
      <c r="I737" s="209"/>
      <c r="J737" s="209"/>
      <c r="K737" s="209"/>
      <c r="L737" s="209"/>
      <c r="M737" s="221"/>
      <c r="N737" s="265"/>
      <c r="O737" s="209"/>
      <c r="P737" s="221"/>
      <c r="Q737" s="208"/>
      <c r="R737" s="209"/>
      <c r="S737" s="209"/>
      <c r="T737" s="209"/>
      <c r="U737" s="209"/>
      <c r="V737" s="209"/>
      <c r="W737" s="221"/>
      <c r="X737" s="208"/>
      <c r="Y737" s="209"/>
      <c r="Z737" s="209"/>
      <c r="AA737" s="221"/>
      <c r="AB737" s="227"/>
      <c r="AC737" s="204"/>
      <c r="AD737" s="204"/>
      <c r="AE737" s="294"/>
      <c r="AF737" s="295"/>
      <c r="AG737" s="261"/>
      <c r="AH737" s="269"/>
      <c r="AI737" s="23"/>
    </row>
    <row r="738" spans="1:35" ht="16.5" thickBot="1" x14ac:dyDescent="0.3">
      <c r="A738" s="398"/>
      <c r="B738" s="224"/>
      <c r="C738" s="224"/>
      <c r="D738" s="224"/>
      <c r="E738" s="224"/>
      <c r="F738" s="225"/>
      <c r="G738" s="399"/>
      <c r="H738" s="224"/>
      <c r="I738" s="224"/>
      <c r="J738" s="224"/>
      <c r="K738" s="224"/>
      <c r="L738" s="224"/>
      <c r="M738" s="225"/>
      <c r="N738" s="399"/>
      <c r="O738" s="224"/>
      <c r="P738" s="225"/>
      <c r="Q738" s="389"/>
      <c r="R738" s="273"/>
      <c r="S738" s="273"/>
      <c r="T738" s="273"/>
      <c r="U738" s="273"/>
      <c r="V738" s="273"/>
      <c r="W738" s="274"/>
      <c r="X738" s="389"/>
      <c r="Y738" s="273"/>
      <c r="Z738" s="273"/>
      <c r="AA738" s="274"/>
      <c r="AB738" s="227"/>
      <c r="AC738" s="204"/>
      <c r="AD738" s="204"/>
      <c r="AE738" s="294"/>
      <c r="AF738" s="295"/>
      <c r="AG738" s="261"/>
      <c r="AH738" s="269"/>
      <c r="AI738" s="23"/>
    </row>
    <row r="739" spans="1:35" ht="15.75" x14ac:dyDescent="0.25">
      <c r="A739" s="400"/>
      <c r="B739" s="226"/>
      <c r="C739" s="226"/>
      <c r="D739" s="226"/>
      <c r="E739" s="226"/>
      <c r="F739" s="226"/>
      <c r="G739" s="226"/>
      <c r="H739" s="226"/>
      <c r="I739" s="226"/>
      <c r="J739" s="226"/>
      <c r="K739" s="226"/>
      <c r="L739" s="226"/>
      <c r="M739" s="226"/>
      <c r="N739" s="226"/>
      <c r="O739" s="226"/>
      <c r="P739" s="226"/>
      <c r="Q739" s="333"/>
      <c r="R739" s="226"/>
      <c r="S739" s="226"/>
      <c r="T739" s="226"/>
      <c r="U739" s="226"/>
      <c r="V739" s="226"/>
      <c r="W739" s="226"/>
      <c r="X739" s="333"/>
      <c r="Y739" s="226"/>
      <c r="Z739" s="226"/>
      <c r="AA739" s="226"/>
      <c r="AB739" s="227"/>
      <c r="AC739" s="199"/>
      <c r="AD739" s="199"/>
      <c r="AE739" s="199"/>
      <c r="AF739" s="231"/>
      <c r="AG739" s="231"/>
      <c r="AH739" s="231"/>
      <c r="AI739" s="157"/>
    </row>
    <row r="740" spans="1:35" ht="15.75" x14ac:dyDescent="0.25">
      <c r="A740" s="400"/>
      <c r="B740" s="226"/>
      <c r="C740" s="226"/>
      <c r="D740" s="226"/>
      <c r="E740" s="226"/>
      <c r="F740" s="226"/>
      <c r="G740" s="226"/>
      <c r="H740" s="226"/>
      <c r="I740" s="226"/>
      <c r="J740" s="226"/>
      <c r="K740" s="226"/>
      <c r="L740" s="226"/>
      <c r="M740" s="226"/>
      <c r="N740" s="226"/>
      <c r="O740" s="226"/>
      <c r="P740" s="226"/>
      <c r="Q740" s="333"/>
      <c r="R740" s="226"/>
      <c r="S740" s="226"/>
      <c r="T740" s="226"/>
      <c r="U740" s="226"/>
      <c r="V740" s="226"/>
      <c r="W740" s="226"/>
      <c r="X740" s="333"/>
      <c r="Y740" s="226"/>
      <c r="Z740" s="226"/>
      <c r="AA740" s="226"/>
      <c r="AB740" s="227"/>
      <c r="AC740" s="199">
        <f>SUM(AC8:AC738)</f>
        <v>105</v>
      </c>
      <c r="AD740" s="199">
        <f t="shared" ref="AD740:AI740" si="92">SUM(AD8:AD738)</f>
        <v>52891</v>
      </c>
      <c r="AE740" s="199">
        <f t="shared" si="92"/>
        <v>28098</v>
      </c>
      <c r="AF740" s="401">
        <f t="shared" si="92"/>
        <v>49250</v>
      </c>
      <c r="AG740" s="231">
        <f t="shared" si="92"/>
        <v>49846</v>
      </c>
      <c r="AH740" s="401">
        <f t="shared" si="92"/>
        <v>59020</v>
      </c>
      <c r="AI740" s="402">
        <f t="shared" si="92"/>
        <v>23488</v>
      </c>
    </row>
  </sheetData>
  <mergeCells count="113">
    <mergeCell ref="A683:AA683"/>
    <mergeCell ref="A691:AA691"/>
    <mergeCell ref="A698:AA698"/>
    <mergeCell ref="A701:AA701"/>
    <mergeCell ref="A704:AA704"/>
    <mergeCell ref="A706:AA706"/>
    <mergeCell ref="A654:AA654"/>
    <mergeCell ref="A656:AA656"/>
    <mergeCell ref="A661:AA661"/>
    <mergeCell ref="A666:AA666"/>
    <mergeCell ref="A673:AA673"/>
    <mergeCell ref="A679:AA679"/>
    <mergeCell ref="A563:AA563"/>
    <mergeCell ref="A587:AA587"/>
    <mergeCell ref="A614:AA614"/>
    <mergeCell ref="A629:AA629"/>
    <mergeCell ref="A639:AA639"/>
    <mergeCell ref="A647:AA647"/>
    <mergeCell ref="A497:AA497"/>
    <mergeCell ref="A506:AA506"/>
    <mergeCell ref="A521:AA521"/>
    <mergeCell ref="A539:AA539"/>
    <mergeCell ref="A551:AA551"/>
    <mergeCell ref="A556:AA556"/>
    <mergeCell ref="A466:AA466"/>
    <mergeCell ref="A469:AA469"/>
    <mergeCell ref="A471:AA471"/>
    <mergeCell ref="A474:AA474"/>
    <mergeCell ref="A479:AA479"/>
    <mergeCell ref="A486:AA486"/>
    <mergeCell ref="A417:AA417"/>
    <mergeCell ref="A437:AA437"/>
    <mergeCell ref="A444:AA444"/>
    <mergeCell ref="A451:AA451"/>
    <mergeCell ref="A452:A462"/>
    <mergeCell ref="A463:AA463"/>
    <mergeCell ref="A379:AA379"/>
    <mergeCell ref="A391:AA391"/>
    <mergeCell ref="A396:AA396"/>
    <mergeCell ref="A398:AA398"/>
    <mergeCell ref="A404:AA404"/>
    <mergeCell ref="A414:AA414"/>
    <mergeCell ref="A298:AA298"/>
    <mergeCell ref="A316:AA316"/>
    <mergeCell ref="A320:AA320"/>
    <mergeCell ref="A333:AA333"/>
    <mergeCell ref="A346:AA346"/>
    <mergeCell ref="A360:AA360"/>
    <mergeCell ref="A263:AA263"/>
    <mergeCell ref="A266:AA266"/>
    <mergeCell ref="A269:AA269"/>
    <mergeCell ref="A277:AA277"/>
    <mergeCell ref="A286:AA286"/>
    <mergeCell ref="A294:A295"/>
    <mergeCell ref="B294:B295"/>
    <mergeCell ref="A158:AA158"/>
    <mergeCell ref="A167:AA167"/>
    <mergeCell ref="A177:AA177"/>
    <mergeCell ref="A190:AA190"/>
    <mergeCell ref="A213:AA213"/>
    <mergeCell ref="A242:AA242"/>
    <mergeCell ref="A101:AA101"/>
    <mergeCell ref="A105:AA105"/>
    <mergeCell ref="A110:AA110"/>
    <mergeCell ref="A127:AA127"/>
    <mergeCell ref="A139:AA139"/>
    <mergeCell ref="A149:AA149"/>
    <mergeCell ref="A64:AA64"/>
    <mergeCell ref="A67:AA67"/>
    <mergeCell ref="A68:A72"/>
    <mergeCell ref="A73:AA73"/>
    <mergeCell ref="A82:AA82"/>
    <mergeCell ref="A97:AA97"/>
    <mergeCell ref="A28:AA28"/>
    <mergeCell ref="A29:A38"/>
    <mergeCell ref="A39:AA39"/>
    <mergeCell ref="A40:A46"/>
    <mergeCell ref="A47:AA47"/>
    <mergeCell ref="A48:A63"/>
    <mergeCell ref="Z4:Z5"/>
    <mergeCell ref="AA4:AA5"/>
    <mergeCell ref="A7:AA7"/>
    <mergeCell ref="A8:A22"/>
    <mergeCell ref="A23:AA23"/>
    <mergeCell ref="A24:A27"/>
    <mergeCell ref="R4:R5"/>
    <mergeCell ref="S4:S5"/>
    <mergeCell ref="T4:T5"/>
    <mergeCell ref="U4:W4"/>
    <mergeCell ref="X4:X5"/>
    <mergeCell ref="Y4:Y5"/>
    <mergeCell ref="J4:J5"/>
    <mergeCell ref="K4:M4"/>
    <mergeCell ref="N4:N5"/>
    <mergeCell ref="O4:O5"/>
    <mergeCell ref="P4:P5"/>
    <mergeCell ref="Q4:Q5"/>
    <mergeCell ref="D4:D5"/>
    <mergeCell ref="E4:E5"/>
    <mergeCell ref="F4:F5"/>
    <mergeCell ref="G4:G5"/>
    <mergeCell ref="H4:H5"/>
    <mergeCell ref="I4:I5"/>
    <mergeCell ref="A1:AA1"/>
    <mergeCell ref="A2:A5"/>
    <mergeCell ref="B2:B5"/>
    <mergeCell ref="C2:AA2"/>
    <mergeCell ref="C3:F3"/>
    <mergeCell ref="G3:M3"/>
    <mergeCell ref="N3:P3"/>
    <mergeCell ref="Q3:W3"/>
    <mergeCell ref="X3:AA3"/>
    <mergeCell ref="C4:C5"/>
  </mergeCells>
  <pageMargins left="0.7" right="0.7" top="0.75" bottom="0.75" header="0.3" footer="0.3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view="pageBreakPreview" topLeftCell="A857" zoomScale="80" zoomScaleNormal="100" zoomScaleSheetLayoutView="80" workbookViewId="0">
      <selection activeCell="S920" sqref="S920"/>
    </sheetView>
  </sheetViews>
  <sheetFormatPr defaultRowHeight="15" x14ac:dyDescent="0.25"/>
  <cols>
    <col min="2" max="2" width="14.42578125" customWidth="1"/>
    <col min="3" max="3" width="14.140625" customWidth="1"/>
    <col min="7" max="7" width="14.42578125" customWidth="1"/>
    <col min="13" max="13" width="15.5703125" customWidth="1"/>
    <col min="16" max="16" width="17" customWidth="1"/>
    <col min="20" max="20" width="31.42578125" customWidth="1"/>
    <col min="23" max="23" width="15.28515625" customWidth="1"/>
    <col min="24" max="24" width="15.85546875" customWidth="1"/>
    <col min="27" max="27" width="15.5703125" customWidth="1"/>
  </cols>
  <sheetData>
    <row r="1" spans="1:27" ht="15.75" x14ac:dyDescent="0.25">
      <c r="A1" s="640" t="s">
        <v>7141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</row>
    <row r="2" spans="1:27" x14ac:dyDescent="0.25">
      <c r="A2" s="641" t="s">
        <v>0</v>
      </c>
      <c r="B2" s="642" t="s">
        <v>5805</v>
      </c>
      <c r="C2" s="637" t="s">
        <v>4</v>
      </c>
      <c r="D2" s="638"/>
      <c r="E2" s="639"/>
      <c r="F2" s="637" t="s">
        <v>5806</v>
      </c>
      <c r="G2" s="638"/>
      <c r="H2" s="638"/>
      <c r="I2" s="638"/>
      <c r="J2" s="638"/>
      <c r="K2" s="638"/>
      <c r="L2" s="639"/>
      <c r="M2" s="637" t="s">
        <v>5</v>
      </c>
      <c r="N2" s="638"/>
      <c r="O2" s="638"/>
      <c r="P2" s="638"/>
      <c r="Q2" s="638"/>
      <c r="R2" s="638"/>
      <c r="S2" s="639"/>
      <c r="T2" s="637" t="s">
        <v>5807</v>
      </c>
      <c r="U2" s="638"/>
      <c r="V2" s="638"/>
      <c r="W2" s="639"/>
      <c r="X2" s="637" t="s">
        <v>5808</v>
      </c>
      <c r="Y2" s="638"/>
      <c r="Z2" s="638"/>
      <c r="AA2" s="639"/>
    </row>
    <row r="3" spans="1:27" x14ac:dyDescent="0.25">
      <c r="A3" s="641"/>
      <c r="B3" s="643"/>
      <c r="C3" s="633" t="s">
        <v>5809</v>
      </c>
      <c r="D3" s="633" t="s">
        <v>12</v>
      </c>
      <c r="E3" s="633" t="s">
        <v>5810</v>
      </c>
      <c r="F3" s="633" t="s">
        <v>6</v>
      </c>
      <c r="G3" s="633" t="s">
        <v>7</v>
      </c>
      <c r="H3" s="635" t="s">
        <v>8</v>
      </c>
      <c r="I3" s="633" t="s">
        <v>9</v>
      </c>
      <c r="J3" s="637" t="s">
        <v>10</v>
      </c>
      <c r="K3" s="638"/>
      <c r="L3" s="639"/>
      <c r="M3" s="633" t="s">
        <v>14</v>
      </c>
      <c r="N3" s="633" t="s">
        <v>6</v>
      </c>
      <c r="O3" s="633" t="s">
        <v>8</v>
      </c>
      <c r="P3" s="633" t="s">
        <v>15</v>
      </c>
      <c r="Q3" s="637" t="s">
        <v>10</v>
      </c>
      <c r="R3" s="638"/>
      <c r="S3" s="639"/>
      <c r="T3" s="633" t="s">
        <v>16</v>
      </c>
      <c r="U3" s="633" t="s">
        <v>6</v>
      </c>
      <c r="V3" s="633" t="s">
        <v>8</v>
      </c>
      <c r="W3" s="633" t="s">
        <v>18</v>
      </c>
      <c r="X3" s="633" t="s">
        <v>16</v>
      </c>
      <c r="Y3" s="633" t="s">
        <v>6</v>
      </c>
      <c r="Z3" s="633" t="s">
        <v>8</v>
      </c>
      <c r="AA3" s="633" t="s">
        <v>18</v>
      </c>
    </row>
    <row r="4" spans="1:27" ht="41.25" x14ac:dyDescent="0.25">
      <c r="A4" s="641"/>
      <c r="B4" s="644"/>
      <c r="C4" s="634"/>
      <c r="D4" s="634"/>
      <c r="E4" s="634"/>
      <c r="F4" s="634"/>
      <c r="G4" s="634"/>
      <c r="H4" s="636"/>
      <c r="I4" s="634"/>
      <c r="J4" s="403" t="s">
        <v>19</v>
      </c>
      <c r="K4" s="403" t="s">
        <v>20</v>
      </c>
      <c r="L4" s="404" t="s">
        <v>21</v>
      </c>
      <c r="M4" s="634"/>
      <c r="N4" s="634"/>
      <c r="O4" s="634"/>
      <c r="P4" s="634"/>
      <c r="Q4" s="403" t="s">
        <v>19</v>
      </c>
      <c r="R4" s="403" t="s">
        <v>20</v>
      </c>
      <c r="S4" s="404" t="s">
        <v>21</v>
      </c>
      <c r="T4" s="634"/>
      <c r="U4" s="634"/>
      <c r="V4" s="634"/>
      <c r="W4" s="634"/>
      <c r="X4" s="634"/>
      <c r="Y4" s="634"/>
      <c r="Z4" s="634"/>
      <c r="AA4" s="634"/>
    </row>
    <row r="5" spans="1:27" x14ac:dyDescent="0.25">
      <c r="A5" s="405" t="s">
        <v>5811</v>
      </c>
      <c r="B5" s="406" t="s">
        <v>5812</v>
      </c>
      <c r="C5" s="405">
        <v>10</v>
      </c>
      <c r="D5" s="407" t="s">
        <v>5813</v>
      </c>
      <c r="E5" s="405" t="s">
        <v>5814</v>
      </c>
      <c r="F5" s="405" t="s">
        <v>5815</v>
      </c>
      <c r="G5" s="405" t="s">
        <v>5816</v>
      </c>
      <c r="H5" s="405" t="s">
        <v>5817</v>
      </c>
      <c r="I5" s="407" t="s">
        <v>5818</v>
      </c>
      <c r="J5" s="407" t="s">
        <v>5819</v>
      </c>
      <c r="K5" s="407" t="s">
        <v>5820</v>
      </c>
      <c r="L5" s="407" t="s">
        <v>5821</v>
      </c>
      <c r="M5" s="407" t="s">
        <v>5822</v>
      </c>
      <c r="N5" s="407" t="s">
        <v>5823</v>
      </c>
      <c r="O5" s="407" t="s">
        <v>5824</v>
      </c>
      <c r="P5" s="407">
        <v>16</v>
      </c>
      <c r="Q5" s="407" t="s">
        <v>5825</v>
      </c>
      <c r="R5" s="407" t="s">
        <v>5826</v>
      </c>
      <c r="S5" s="407" t="s">
        <v>5827</v>
      </c>
      <c r="T5" s="407" t="s">
        <v>5828</v>
      </c>
      <c r="U5" s="405" t="s">
        <v>5829</v>
      </c>
      <c r="V5" s="405" t="s">
        <v>5830</v>
      </c>
      <c r="W5" s="407" t="s">
        <v>5831</v>
      </c>
      <c r="X5" s="405" t="s">
        <v>5828</v>
      </c>
      <c r="Y5" s="405" t="s">
        <v>5829</v>
      </c>
      <c r="Z5" s="405" t="s">
        <v>5830</v>
      </c>
      <c r="AA5" s="405" t="s">
        <v>5831</v>
      </c>
    </row>
    <row r="6" spans="1:27" x14ac:dyDescent="0.25">
      <c r="A6" s="645">
        <v>1</v>
      </c>
      <c r="B6" s="408" t="s">
        <v>5832</v>
      </c>
      <c r="C6" s="409" t="s">
        <v>5833</v>
      </c>
      <c r="D6" s="410" t="s">
        <v>5834</v>
      </c>
      <c r="E6" s="409"/>
      <c r="F6" s="411"/>
      <c r="G6" s="409"/>
      <c r="H6" s="409"/>
      <c r="I6" s="410"/>
      <c r="J6" s="412"/>
      <c r="K6" s="410"/>
      <c r="L6" s="412"/>
      <c r="M6" s="410"/>
      <c r="N6" s="410"/>
      <c r="O6" s="410"/>
      <c r="P6" s="410"/>
      <c r="Q6" s="410"/>
      <c r="R6" s="410"/>
      <c r="S6" s="410"/>
      <c r="T6" s="408" t="s">
        <v>5835</v>
      </c>
      <c r="U6" s="409">
        <v>2007</v>
      </c>
      <c r="V6" s="409">
        <v>0.45</v>
      </c>
      <c r="W6" s="410" t="s">
        <v>5836</v>
      </c>
      <c r="X6" s="409"/>
      <c r="Y6" s="409"/>
      <c r="Z6" s="409"/>
      <c r="AA6" s="409"/>
    </row>
    <row r="7" spans="1:27" x14ac:dyDescent="0.25">
      <c r="A7" s="647"/>
      <c r="B7" s="408"/>
      <c r="C7" s="409" t="s">
        <v>5837</v>
      </c>
      <c r="D7" s="410"/>
      <c r="E7" s="409"/>
      <c r="F7" s="409"/>
      <c r="G7" s="409"/>
      <c r="H7" s="409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08"/>
      <c r="U7" s="409"/>
      <c r="V7" s="409"/>
      <c r="W7" s="410"/>
      <c r="X7" s="409"/>
      <c r="Y7" s="409"/>
      <c r="Z7" s="409"/>
      <c r="AA7" s="409"/>
    </row>
    <row r="8" spans="1:27" x14ac:dyDescent="0.25">
      <c r="A8" s="645">
        <v>2</v>
      </c>
      <c r="B8" s="408" t="s">
        <v>5832</v>
      </c>
      <c r="C8" s="409" t="s">
        <v>5833</v>
      </c>
      <c r="D8" s="410" t="s">
        <v>5834</v>
      </c>
      <c r="E8" s="409"/>
      <c r="F8" s="409"/>
      <c r="G8" s="409"/>
      <c r="H8" s="409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08" t="s">
        <v>5838</v>
      </c>
      <c r="U8" s="409">
        <v>2007</v>
      </c>
      <c r="V8" s="409">
        <v>0.45</v>
      </c>
      <c r="W8" s="410" t="s">
        <v>5836</v>
      </c>
      <c r="X8" s="409"/>
      <c r="Y8" s="409"/>
      <c r="Z8" s="409"/>
      <c r="AA8" s="409"/>
    </row>
    <row r="9" spans="1:27" x14ac:dyDescent="0.25">
      <c r="A9" s="647"/>
      <c r="B9" s="408"/>
      <c r="C9" s="409" t="s">
        <v>5839</v>
      </c>
      <c r="D9" s="410"/>
      <c r="E9" s="409"/>
      <c r="F9" s="409"/>
      <c r="G9" s="409"/>
      <c r="H9" s="409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08"/>
      <c r="U9" s="409"/>
      <c r="V9" s="409"/>
      <c r="W9" s="410"/>
      <c r="X9" s="409"/>
      <c r="Y9" s="409"/>
      <c r="Z9" s="409"/>
      <c r="AA9" s="409"/>
    </row>
    <row r="10" spans="1:27" x14ac:dyDescent="0.25">
      <c r="A10" s="645">
        <v>3</v>
      </c>
      <c r="B10" s="408" t="s">
        <v>5832</v>
      </c>
      <c r="C10" s="409" t="s">
        <v>5833</v>
      </c>
      <c r="D10" s="410" t="s">
        <v>5834</v>
      </c>
      <c r="E10" s="409"/>
      <c r="F10" s="409"/>
      <c r="G10" s="409"/>
      <c r="H10" s="409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08"/>
      <c r="U10" s="409"/>
      <c r="V10" s="409"/>
      <c r="W10" s="410"/>
      <c r="X10" s="409"/>
      <c r="Y10" s="409"/>
      <c r="Z10" s="409"/>
      <c r="AA10" s="409"/>
    </row>
    <row r="11" spans="1:27" x14ac:dyDescent="0.25">
      <c r="A11" s="647"/>
      <c r="B11" s="408"/>
      <c r="C11" s="409" t="s">
        <v>5840</v>
      </c>
      <c r="D11" s="410"/>
      <c r="E11" s="409"/>
      <c r="F11" s="409"/>
      <c r="G11" s="409"/>
      <c r="H11" s="409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08"/>
      <c r="U11" s="409"/>
      <c r="V11" s="409"/>
      <c r="W11" s="410"/>
      <c r="X11" s="409"/>
      <c r="Y11" s="409"/>
      <c r="Z11" s="409"/>
      <c r="AA11" s="409"/>
    </row>
    <row r="12" spans="1:27" x14ac:dyDescent="0.25">
      <c r="A12" s="645">
        <v>4</v>
      </c>
      <c r="B12" s="408" t="s">
        <v>5832</v>
      </c>
      <c r="C12" s="409" t="s">
        <v>5833</v>
      </c>
      <c r="D12" s="410" t="s">
        <v>5834</v>
      </c>
      <c r="E12" s="409"/>
      <c r="F12" s="409"/>
      <c r="G12" s="409"/>
      <c r="H12" s="409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08"/>
      <c r="U12" s="409"/>
      <c r="V12" s="409"/>
      <c r="W12" s="410"/>
      <c r="X12" s="409"/>
      <c r="Y12" s="409"/>
      <c r="Z12" s="409"/>
      <c r="AA12" s="409"/>
    </row>
    <row r="13" spans="1:27" x14ac:dyDescent="0.25">
      <c r="A13" s="647"/>
      <c r="B13" s="408"/>
      <c r="C13" s="409" t="s">
        <v>5841</v>
      </c>
      <c r="D13" s="410"/>
      <c r="E13" s="409"/>
      <c r="F13" s="409"/>
      <c r="G13" s="409"/>
      <c r="H13" s="409"/>
      <c r="I13" s="410"/>
      <c r="J13" s="410"/>
      <c r="K13" s="410"/>
      <c r="L13" s="410"/>
      <c r="M13" s="413"/>
      <c r="N13" s="410"/>
      <c r="O13" s="410"/>
      <c r="P13" s="410"/>
      <c r="Q13" s="410"/>
      <c r="R13" s="410"/>
      <c r="S13" s="410"/>
      <c r="T13" s="410"/>
      <c r="U13" s="409"/>
      <c r="V13" s="409"/>
      <c r="W13" s="410"/>
      <c r="X13" s="409"/>
      <c r="Y13" s="409"/>
      <c r="Z13" s="409"/>
      <c r="AA13" s="409"/>
    </row>
    <row r="14" spans="1:27" x14ac:dyDescent="0.25">
      <c r="A14" s="645">
        <v>5</v>
      </c>
      <c r="B14" s="408"/>
      <c r="C14" s="409"/>
      <c r="D14" s="410"/>
      <c r="E14" s="409"/>
      <c r="F14" s="409"/>
      <c r="G14" s="409"/>
      <c r="H14" s="409"/>
      <c r="I14" s="410"/>
      <c r="J14" s="410"/>
      <c r="K14" s="410"/>
      <c r="L14" s="410"/>
      <c r="M14" s="413"/>
      <c r="N14" s="410"/>
      <c r="O14" s="410"/>
      <c r="P14" s="410"/>
      <c r="Q14" s="410"/>
      <c r="R14" s="410"/>
      <c r="S14" s="410"/>
      <c r="T14" s="410"/>
      <c r="U14" s="409"/>
      <c r="V14" s="409"/>
      <c r="W14" s="410"/>
      <c r="X14" s="409"/>
      <c r="Y14" s="409"/>
      <c r="Z14" s="409"/>
      <c r="AA14" s="409"/>
    </row>
    <row r="15" spans="1:27" x14ac:dyDescent="0.25">
      <c r="A15" s="646"/>
      <c r="B15" s="408"/>
      <c r="C15" s="409"/>
      <c r="D15" s="410"/>
      <c r="E15" s="409"/>
      <c r="F15" s="409"/>
      <c r="G15" s="409"/>
      <c r="H15" s="409"/>
      <c r="I15" s="410"/>
      <c r="J15" s="410"/>
      <c r="K15" s="410"/>
      <c r="L15" s="410"/>
      <c r="M15" s="413"/>
      <c r="N15" s="410"/>
      <c r="O15" s="410"/>
      <c r="P15" s="410"/>
      <c r="Q15" s="410"/>
      <c r="R15" s="410"/>
      <c r="S15" s="410"/>
      <c r="T15" s="410"/>
      <c r="U15" s="409"/>
      <c r="V15" s="409"/>
      <c r="W15" s="410"/>
      <c r="X15" s="409"/>
      <c r="Y15" s="409"/>
      <c r="Z15" s="409"/>
      <c r="AA15" s="409"/>
    </row>
    <row r="16" spans="1:27" x14ac:dyDescent="0.25">
      <c r="A16" s="647"/>
      <c r="B16" s="408"/>
      <c r="C16" s="409"/>
      <c r="D16" s="410"/>
      <c r="E16" s="409"/>
      <c r="F16" s="409"/>
      <c r="G16" s="409"/>
      <c r="H16" s="409"/>
      <c r="I16" s="410"/>
      <c r="J16" s="410"/>
      <c r="K16" s="410"/>
      <c r="L16" s="410"/>
      <c r="M16" s="413"/>
      <c r="N16" s="410"/>
      <c r="O16" s="410"/>
      <c r="P16" s="410"/>
      <c r="Q16" s="410"/>
      <c r="R16" s="410"/>
      <c r="S16" s="410"/>
      <c r="T16" s="410"/>
      <c r="U16" s="409"/>
      <c r="V16" s="411"/>
      <c r="W16" s="410"/>
      <c r="X16" s="409"/>
      <c r="Y16" s="409"/>
      <c r="Z16" s="411"/>
      <c r="AA16" s="409"/>
    </row>
    <row r="17" spans="1:27" x14ac:dyDescent="0.25">
      <c r="A17" s="645">
        <v>6</v>
      </c>
      <c r="B17" s="408"/>
      <c r="C17" s="409"/>
      <c r="D17" s="410"/>
      <c r="E17" s="409"/>
      <c r="F17" s="409"/>
      <c r="G17" s="409"/>
      <c r="H17" s="409"/>
      <c r="I17" s="410"/>
      <c r="J17" s="410"/>
      <c r="K17" s="410"/>
      <c r="L17" s="410"/>
      <c r="M17" s="413"/>
      <c r="N17" s="410"/>
      <c r="O17" s="410"/>
      <c r="P17" s="410"/>
      <c r="Q17" s="410"/>
      <c r="R17" s="410"/>
      <c r="S17" s="410"/>
      <c r="T17" s="408"/>
      <c r="U17" s="409"/>
      <c r="V17" s="409"/>
      <c r="W17" s="410"/>
      <c r="X17" s="409"/>
      <c r="Y17" s="409"/>
      <c r="Z17" s="409"/>
      <c r="AA17" s="409"/>
    </row>
    <row r="18" spans="1:27" ht="36" x14ac:dyDescent="0.25">
      <c r="A18" s="646"/>
      <c r="B18" s="408" t="s">
        <v>5842</v>
      </c>
      <c r="C18" s="409" t="s">
        <v>1861</v>
      </c>
      <c r="D18" s="410" t="s">
        <v>5834</v>
      </c>
      <c r="E18" s="409" t="s">
        <v>23</v>
      </c>
      <c r="F18" s="409">
        <v>1</v>
      </c>
      <c r="G18" s="409" t="s">
        <v>5843</v>
      </c>
      <c r="H18" s="409">
        <v>0.5</v>
      </c>
      <c r="I18" s="410" t="s">
        <v>5051</v>
      </c>
      <c r="J18" s="410"/>
      <c r="K18" s="410"/>
      <c r="L18" s="410"/>
      <c r="M18" s="413" t="s">
        <v>5844</v>
      </c>
      <c r="N18" s="410"/>
      <c r="O18" s="410"/>
      <c r="P18" s="410" t="s">
        <v>5845</v>
      </c>
      <c r="Q18" s="410"/>
      <c r="R18" s="410"/>
      <c r="S18" s="410"/>
      <c r="T18" s="408"/>
      <c r="U18" s="409" t="s">
        <v>5846</v>
      </c>
      <c r="V18" s="409"/>
      <c r="W18" s="410"/>
      <c r="X18" s="409" t="s">
        <v>5847</v>
      </c>
      <c r="Y18" s="409"/>
      <c r="Z18" s="409"/>
      <c r="AA18" s="409"/>
    </row>
    <row r="19" spans="1:27" ht="36" x14ac:dyDescent="0.25">
      <c r="A19" s="646"/>
      <c r="B19" s="408"/>
      <c r="C19" s="409"/>
      <c r="D19" s="410"/>
      <c r="E19" s="409"/>
      <c r="F19" s="409"/>
      <c r="G19" s="409"/>
      <c r="H19" s="409"/>
      <c r="I19" s="410"/>
      <c r="J19" s="410"/>
      <c r="K19" s="410"/>
      <c r="L19" s="410"/>
      <c r="M19" s="413" t="s">
        <v>5848</v>
      </c>
      <c r="N19" s="410">
        <v>2017</v>
      </c>
      <c r="O19" s="410">
        <v>0.249</v>
      </c>
      <c r="P19" s="410" t="s">
        <v>5849</v>
      </c>
      <c r="Q19" s="410"/>
      <c r="R19" s="410"/>
      <c r="S19" s="410"/>
      <c r="T19" s="408"/>
      <c r="U19" s="409"/>
      <c r="V19" s="409"/>
      <c r="W19" s="410"/>
      <c r="X19" s="409"/>
      <c r="Y19" s="409"/>
      <c r="Z19" s="409"/>
      <c r="AA19" s="409"/>
    </row>
    <row r="20" spans="1:27" x14ac:dyDescent="0.25">
      <c r="A20" s="646"/>
      <c r="B20" s="408"/>
      <c r="C20" s="409"/>
      <c r="D20" s="410"/>
      <c r="E20" s="409"/>
      <c r="F20" s="409"/>
      <c r="G20" s="409"/>
      <c r="H20" s="409"/>
      <c r="I20" s="410"/>
      <c r="J20" s="410"/>
      <c r="K20" s="410"/>
      <c r="L20" s="410"/>
      <c r="M20" s="413"/>
      <c r="N20" s="410"/>
      <c r="O20" s="410"/>
      <c r="P20" s="410"/>
      <c r="Q20" s="410"/>
      <c r="R20" s="410"/>
      <c r="S20" s="410"/>
      <c r="T20" s="410" t="s">
        <v>5850</v>
      </c>
      <c r="U20" s="414">
        <v>2017</v>
      </c>
      <c r="V20" s="414">
        <v>0.63</v>
      </c>
      <c r="W20" s="415" t="s">
        <v>5851</v>
      </c>
      <c r="X20" s="409"/>
      <c r="Y20" s="409"/>
      <c r="Z20" s="409"/>
      <c r="AA20" s="409"/>
    </row>
    <row r="21" spans="1:27" x14ac:dyDescent="0.25">
      <c r="A21" s="646"/>
      <c r="B21" s="408"/>
      <c r="C21" s="409"/>
      <c r="D21" s="410"/>
      <c r="E21" s="409"/>
      <c r="F21" s="409"/>
      <c r="G21" s="409"/>
      <c r="H21" s="409"/>
      <c r="I21" s="410"/>
      <c r="J21" s="410"/>
      <c r="K21" s="410"/>
      <c r="L21" s="410"/>
      <c r="M21" s="413"/>
      <c r="N21" s="410"/>
      <c r="O21" s="410"/>
      <c r="P21" s="410"/>
      <c r="Q21" s="410"/>
      <c r="R21" s="410"/>
      <c r="S21" s="410"/>
      <c r="T21" s="410" t="s">
        <v>5850</v>
      </c>
      <c r="U21" s="414">
        <v>2017</v>
      </c>
      <c r="V21" s="414">
        <v>0.63</v>
      </c>
      <c r="W21" s="415" t="s">
        <v>5851</v>
      </c>
      <c r="X21" s="409"/>
      <c r="Y21" s="409"/>
      <c r="Z21" s="409"/>
      <c r="AA21" s="409"/>
    </row>
    <row r="22" spans="1:27" x14ac:dyDescent="0.25">
      <c r="A22" s="646"/>
      <c r="B22" s="408"/>
      <c r="C22" s="409"/>
      <c r="D22" s="410"/>
      <c r="E22" s="409"/>
      <c r="F22" s="409"/>
      <c r="G22" s="409"/>
      <c r="H22" s="409"/>
      <c r="I22" s="410"/>
      <c r="J22" s="410"/>
      <c r="K22" s="410"/>
      <c r="L22" s="410"/>
      <c r="M22" s="413"/>
      <c r="N22" s="410"/>
      <c r="O22" s="410"/>
      <c r="P22" s="410"/>
      <c r="Q22" s="410"/>
      <c r="R22" s="410"/>
      <c r="S22" s="410"/>
      <c r="T22" s="408" t="s">
        <v>5852</v>
      </c>
      <c r="U22" s="409">
        <v>2017</v>
      </c>
      <c r="V22" s="409">
        <v>1.1339999999999999</v>
      </c>
      <c r="W22" s="410" t="s">
        <v>5853</v>
      </c>
      <c r="X22" s="409"/>
      <c r="Y22" s="409"/>
      <c r="Z22" s="409"/>
      <c r="AA22" s="409"/>
    </row>
    <row r="23" spans="1:27" x14ac:dyDescent="0.25">
      <c r="A23" s="646"/>
      <c r="B23" s="408"/>
      <c r="C23" s="409"/>
      <c r="D23" s="410"/>
      <c r="E23" s="409"/>
      <c r="F23" s="409"/>
      <c r="G23" s="409"/>
      <c r="H23" s="409"/>
      <c r="I23" s="410"/>
      <c r="J23" s="410"/>
      <c r="K23" s="410"/>
      <c r="L23" s="410"/>
      <c r="M23" s="413"/>
      <c r="N23" s="410"/>
      <c r="O23" s="410"/>
      <c r="P23" s="410"/>
      <c r="Q23" s="410"/>
      <c r="R23" s="410"/>
      <c r="S23" s="410"/>
      <c r="T23" s="408"/>
      <c r="U23" s="409"/>
      <c r="V23" s="409"/>
      <c r="W23" s="410"/>
      <c r="X23" s="409"/>
      <c r="Y23" s="409"/>
      <c r="Z23" s="409"/>
      <c r="AA23" s="409"/>
    </row>
    <row r="24" spans="1:27" x14ac:dyDescent="0.25">
      <c r="A24" s="647"/>
      <c r="B24" s="408"/>
      <c r="C24" s="409"/>
      <c r="D24" s="410"/>
      <c r="E24" s="409"/>
      <c r="F24" s="409"/>
      <c r="G24" s="409"/>
      <c r="H24" s="409"/>
      <c r="I24" s="410"/>
      <c r="J24" s="410"/>
      <c r="K24" s="410"/>
      <c r="L24" s="410"/>
      <c r="M24" s="413"/>
      <c r="N24" s="410"/>
      <c r="O24" s="410"/>
      <c r="P24" s="410"/>
      <c r="Q24" s="410"/>
      <c r="R24" s="410"/>
      <c r="S24" s="410"/>
      <c r="T24" s="408"/>
      <c r="U24" s="409"/>
      <c r="V24" s="409"/>
      <c r="W24" s="410"/>
      <c r="X24" s="409"/>
      <c r="Y24" s="409"/>
      <c r="Z24" s="409"/>
      <c r="AA24" s="409"/>
    </row>
    <row r="25" spans="1:27" x14ac:dyDescent="0.25">
      <c r="A25" s="645">
        <v>7</v>
      </c>
      <c r="B25" s="408" t="s">
        <v>5854</v>
      </c>
      <c r="C25" s="409" t="s">
        <v>1982</v>
      </c>
      <c r="D25" s="410" t="s">
        <v>5834</v>
      </c>
      <c r="E25" s="409" t="s">
        <v>26</v>
      </c>
      <c r="F25" s="409">
        <v>1</v>
      </c>
      <c r="G25" s="409"/>
      <c r="H25" s="409"/>
      <c r="I25" s="410"/>
      <c r="J25" s="410"/>
      <c r="K25" s="410"/>
      <c r="L25" s="410"/>
      <c r="M25" s="413"/>
      <c r="N25" s="410"/>
      <c r="O25" s="410"/>
      <c r="P25" s="410"/>
      <c r="Q25" s="410"/>
      <c r="R25" s="410"/>
      <c r="S25" s="410"/>
      <c r="T25" s="408"/>
      <c r="U25" s="409"/>
      <c r="V25" s="409"/>
      <c r="W25" s="410"/>
      <c r="X25" s="409"/>
      <c r="Y25" s="409"/>
      <c r="Z25" s="409"/>
      <c r="AA25" s="409"/>
    </row>
    <row r="26" spans="1:27" ht="48" x14ac:dyDescent="0.25">
      <c r="A26" s="646"/>
      <c r="B26" s="408"/>
      <c r="C26" s="409"/>
      <c r="D26" s="410"/>
      <c r="E26" s="409"/>
      <c r="F26" s="409"/>
      <c r="G26" s="409"/>
      <c r="H26" s="409"/>
      <c r="I26" s="410"/>
      <c r="J26" s="410"/>
      <c r="K26" s="410"/>
      <c r="L26" s="410"/>
      <c r="M26" s="413"/>
      <c r="N26" s="410"/>
      <c r="O26" s="410"/>
      <c r="P26" s="410"/>
      <c r="Q26" s="410"/>
      <c r="R26" s="410"/>
      <c r="S26" s="410"/>
      <c r="T26" s="409" t="s">
        <v>5855</v>
      </c>
      <c r="U26" s="409">
        <v>1969</v>
      </c>
      <c r="V26" s="409">
        <v>0.73</v>
      </c>
      <c r="W26" s="409" t="s">
        <v>5856</v>
      </c>
      <c r="X26" s="409"/>
      <c r="Y26" s="409"/>
      <c r="Z26" s="409"/>
      <c r="AA26" s="409"/>
    </row>
    <row r="27" spans="1:27" x14ac:dyDescent="0.25">
      <c r="A27" s="647"/>
      <c r="B27" s="408"/>
      <c r="C27" s="409"/>
      <c r="D27" s="410"/>
      <c r="E27" s="409"/>
      <c r="F27" s="409"/>
      <c r="G27" s="409"/>
      <c r="H27" s="409"/>
      <c r="I27" s="410"/>
      <c r="J27" s="410"/>
      <c r="K27" s="410"/>
      <c r="L27" s="410"/>
      <c r="M27" s="413"/>
      <c r="N27" s="410"/>
      <c r="O27" s="410"/>
      <c r="P27" s="410"/>
      <c r="Q27" s="410"/>
      <c r="R27" s="410"/>
      <c r="S27" s="410"/>
      <c r="T27" s="408"/>
      <c r="U27" s="409"/>
      <c r="V27" s="409"/>
      <c r="W27" s="410"/>
      <c r="X27" s="409"/>
      <c r="Y27" s="409"/>
      <c r="Z27" s="409"/>
      <c r="AA27" s="409"/>
    </row>
    <row r="28" spans="1:27" x14ac:dyDescent="0.25">
      <c r="A28" s="416"/>
      <c r="B28" s="408" t="s">
        <v>5854</v>
      </c>
      <c r="C28" s="409" t="s">
        <v>3782</v>
      </c>
      <c r="D28" s="410" t="s">
        <v>5834</v>
      </c>
      <c r="E28" s="409" t="s">
        <v>2717</v>
      </c>
      <c r="F28" s="409">
        <v>2</v>
      </c>
      <c r="G28" s="409"/>
      <c r="H28" s="409"/>
      <c r="I28" s="410"/>
      <c r="J28" s="410"/>
      <c r="K28" s="410"/>
      <c r="L28" s="410"/>
      <c r="M28" s="413"/>
      <c r="N28" s="410"/>
      <c r="O28" s="410"/>
      <c r="P28" s="410"/>
      <c r="Q28" s="410"/>
      <c r="R28" s="410"/>
      <c r="S28" s="410"/>
      <c r="T28" s="408"/>
      <c r="U28" s="409"/>
      <c r="V28" s="409"/>
      <c r="W28" s="410"/>
      <c r="X28" s="409"/>
      <c r="Y28" s="409"/>
      <c r="Z28" s="409"/>
      <c r="AA28" s="409"/>
    </row>
    <row r="29" spans="1:27" x14ac:dyDescent="0.25">
      <c r="A29" s="416"/>
      <c r="B29" s="408"/>
      <c r="C29" s="409"/>
      <c r="D29" s="410"/>
      <c r="E29" s="409"/>
      <c r="F29" s="409"/>
      <c r="G29" s="409"/>
      <c r="H29" s="409"/>
      <c r="I29" s="410"/>
      <c r="J29" s="410"/>
      <c r="K29" s="410"/>
      <c r="L29" s="410"/>
      <c r="M29" s="413"/>
      <c r="N29" s="410"/>
      <c r="O29" s="410"/>
      <c r="P29" s="410"/>
      <c r="Q29" s="410"/>
      <c r="R29" s="410"/>
      <c r="S29" s="410"/>
      <c r="T29" s="409" t="s">
        <v>5857</v>
      </c>
      <c r="U29" s="409">
        <v>1985</v>
      </c>
      <c r="V29" s="409">
        <v>0.22</v>
      </c>
      <c r="W29" s="410" t="s">
        <v>5858</v>
      </c>
      <c r="X29" s="409"/>
      <c r="Y29" s="409"/>
      <c r="Z29" s="409"/>
      <c r="AA29" s="409"/>
    </row>
    <row r="30" spans="1:27" x14ac:dyDescent="0.25">
      <c r="A30" s="416">
        <v>8</v>
      </c>
      <c r="B30" s="408"/>
      <c r="C30" s="409"/>
      <c r="D30" s="410"/>
      <c r="E30" s="409"/>
      <c r="F30" s="409"/>
      <c r="G30" s="409"/>
      <c r="H30" s="409"/>
      <c r="I30" s="410"/>
      <c r="J30" s="410"/>
      <c r="K30" s="410"/>
      <c r="L30" s="410"/>
      <c r="M30" s="413"/>
      <c r="N30" s="410"/>
      <c r="O30" s="410"/>
      <c r="P30" s="410"/>
      <c r="Q30" s="410"/>
      <c r="R30" s="410"/>
      <c r="S30" s="410"/>
      <c r="T30" s="408"/>
      <c r="U30" s="409"/>
      <c r="V30" s="409"/>
      <c r="W30" s="410"/>
      <c r="X30" s="409"/>
      <c r="Y30" s="409"/>
      <c r="Z30" s="409"/>
      <c r="AA30" s="409"/>
    </row>
    <row r="31" spans="1:27" x14ac:dyDescent="0.25">
      <c r="A31" s="416"/>
      <c r="B31" s="408"/>
      <c r="C31" s="409"/>
      <c r="D31" s="410"/>
      <c r="E31" s="409"/>
      <c r="F31" s="409"/>
      <c r="G31" s="409"/>
      <c r="H31" s="409"/>
      <c r="I31" s="410"/>
      <c r="J31" s="410"/>
      <c r="K31" s="410"/>
      <c r="L31" s="410"/>
      <c r="M31" s="413"/>
      <c r="N31" s="410"/>
      <c r="O31" s="410"/>
      <c r="P31" s="410"/>
      <c r="Q31" s="410"/>
      <c r="R31" s="410"/>
      <c r="S31" s="410"/>
      <c r="T31" s="408"/>
      <c r="U31" s="409"/>
      <c r="V31" s="409"/>
      <c r="W31" s="410"/>
      <c r="X31" s="409"/>
      <c r="Y31" s="409"/>
      <c r="Z31" s="409"/>
      <c r="AA31" s="409"/>
    </row>
    <row r="32" spans="1:27" ht="24" x14ac:dyDescent="0.25">
      <c r="A32" s="645">
        <v>9</v>
      </c>
      <c r="B32" s="408" t="s">
        <v>5854</v>
      </c>
      <c r="C32" s="409" t="s">
        <v>2858</v>
      </c>
      <c r="D32" s="410" t="s">
        <v>5834</v>
      </c>
      <c r="E32" s="414" t="s">
        <v>5859</v>
      </c>
      <c r="F32" s="409">
        <v>1</v>
      </c>
      <c r="G32" s="409"/>
      <c r="H32" s="409"/>
      <c r="I32" s="410"/>
      <c r="J32" s="410"/>
      <c r="K32" s="410"/>
      <c r="L32" s="410"/>
      <c r="M32" s="413"/>
      <c r="N32" s="410"/>
      <c r="O32" s="410"/>
      <c r="P32" s="410"/>
      <c r="Q32" s="410"/>
      <c r="R32" s="410"/>
      <c r="S32" s="410"/>
      <c r="T32" s="408"/>
      <c r="U32" s="409"/>
      <c r="V32" s="409"/>
      <c r="W32" s="410"/>
      <c r="X32" s="409"/>
      <c r="Y32" s="409"/>
      <c r="Z32" s="409"/>
      <c r="AA32" s="409"/>
    </row>
    <row r="33" spans="1:27" ht="60" x14ac:dyDescent="0.25">
      <c r="A33" s="646"/>
      <c r="B33" s="408"/>
      <c r="C33" s="409"/>
      <c r="D33" s="410"/>
      <c r="E33" s="417"/>
      <c r="F33" s="409"/>
      <c r="G33" s="409"/>
      <c r="H33" s="409"/>
      <c r="I33" s="410"/>
      <c r="J33" s="410"/>
      <c r="K33" s="410"/>
      <c r="L33" s="410"/>
      <c r="M33" s="413"/>
      <c r="N33" s="410"/>
      <c r="O33" s="410"/>
      <c r="P33" s="410"/>
      <c r="Q33" s="410"/>
      <c r="R33" s="410"/>
      <c r="S33" s="410"/>
      <c r="T33" s="409" t="s">
        <v>5860</v>
      </c>
      <c r="U33" s="409">
        <v>1969</v>
      </c>
      <c r="V33" s="409">
        <v>0.51</v>
      </c>
      <c r="W33" s="409" t="s">
        <v>5861</v>
      </c>
      <c r="X33" s="409"/>
      <c r="Y33" s="409"/>
      <c r="Z33" s="409"/>
      <c r="AA33" s="409"/>
    </row>
    <row r="34" spans="1:27" x14ac:dyDescent="0.25">
      <c r="A34" s="646"/>
      <c r="B34" s="408"/>
      <c r="C34" s="409"/>
      <c r="D34" s="410"/>
      <c r="E34" s="417"/>
      <c r="F34" s="409"/>
      <c r="G34" s="409"/>
      <c r="H34" s="409"/>
      <c r="I34" s="410"/>
      <c r="J34" s="410"/>
      <c r="K34" s="410"/>
      <c r="L34" s="410"/>
      <c r="M34" s="413"/>
      <c r="N34" s="410"/>
      <c r="O34" s="410"/>
      <c r="P34" s="410"/>
      <c r="Q34" s="410"/>
      <c r="R34" s="410"/>
      <c r="S34" s="410"/>
      <c r="T34" s="408"/>
      <c r="U34" s="409"/>
      <c r="V34" s="409"/>
      <c r="W34" s="410"/>
      <c r="X34" s="409"/>
      <c r="Y34" s="409"/>
      <c r="Z34" s="409"/>
      <c r="AA34" s="409"/>
    </row>
    <row r="35" spans="1:27" x14ac:dyDescent="0.25">
      <c r="A35" s="647"/>
      <c r="B35" s="408"/>
      <c r="C35" s="409"/>
      <c r="D35" s="410"/>
      <c r="E35" s="409"/>
      <c r="F35" s="409"/>
      <c r="G35" s="409"/>
      <c r="H35" s="409"/>
      <c r="I35" s="410"/>
      <c r="J35" s="410"/>
      <c r="K35" s="410"/>
      <c r="L35" s="410"/>
      <c r="M35" s="413"/>
      <c r="N35" s="410"/>
      <c r="O35" s="410"/>
      <c r="P35" s="410"/>
      <c r="Q35" s="410"/>
      <c r="R35" s="410"/>
      <c r="S35" s="410"/>
      <c r="T35" s="408"/>
      <c r="U35" s="409"/>
      <c r="V35" s="409"/>
      <c r="W35" s="410"/>
      <c r="X35" s="409"/>
      <c r="Y35" s="409"/>
      <c r="Z35" s="409"/>
      <c r="AA35" s="409"/>
    </row>
    <row r="36" spans="1:27" ht="24" x14ac:dyDescent="0.25">
      <c r="A36" s="645">
        <v>10</v>
      </c>
      <c r="B36" s="408" t="s">
        <v>5862</v>
      </c>
      <c r="C36" s="409" t="s">
        <v>5863</v>
      </c>
      <c r="D36" s="410" t="s">
        <v>5834</v>
      </c>
      <c r="E36" s="409" t="s">
        <v>5864</v>
      </c>
      <c r="F36" s="409">
        <v>2</v>
      </c>
      <c r="G36" s="409"/>
      <c r="H36" s="409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08" t="s">
        <v>5865</v>
      </c>
      <c r="U36" s="409">
        <v>1970</v>
      </c>
      <c r="V36" s="409">
        <v>1.2549999999999999</v>
      </c>
      <c r="W36" s="410" t="s">
        <v>5866</v>
      </c>
      <c r="X36" s="409"/>
      <c r="Y36" s="409"/>
      <c r="Z36" s="409"/>
      <c r="AA36" s="409"/>
    </row>
    <row r="37" spans="1:27" ht="24" x14ac:dyDescent="0.25">
      <c r="A37" s="646"/>
      <c r="B37" s="408"/>
      <c r="C37" s="409"/>
      <c r="D37" s="410"/>
      <c r="E37" s="409"/>
      <c r="F37" s="409"/>
      <c r="G37" s="409"/>
      <c r="H37" s="409"/>
      <c r="I37" s="410"/>
      <c r="J37" s="410"/>
      <c r="K37" s="410"/>
      <c r="L37" s="410"/>
      <c r="M37" s="413"/>
      <c r="N37" s="410"/>
      <c r="O37" s="410"/>
      <c r="P37" s="410"/>
      <c r="Q37" s="410"/>
      <c r="R37" s="410"/>
      <c r="S37" s="410"/>
      <c r="T37" s="408"/>
      <c r="U37" s="409"/>
      <c r="V37" s="409"/>
      <c r="W37" s="410"/>
      <c r="X37" s="409" t="s">
        <v>5867</v>
      </c>
      <c r="Y37" s="409">
        <v>1995</v>
      </c>
      <c r="Z37" s="409" t="s">
        <v>1243</v>
      </c>
      <c r="AA37" s="409" t="s">
        <v>343</v>
      </c>
    </row>
    <row r="38" spans="1:27" ht="24" x14ac:dyDescent="0.25">
      <c r="A38" s="646"/>
      <c r="B38" s="408"/>
      <c r="C38" s="409"/>
      <c r="D38" s="410"/>
      <c r="E38" s="409"/>
      <c r="F38" s="409"/>
      <c r="G38" s="409"/>
      <c r="H38" s="409"/>
      <c r="I38" s="410"/>
      <c r="J38" s="410"/>
      <c r="K38" s="410"/>
      <c r="L38" s="410"/>
      <c r="M38" s="413"/>
      <c r="N38" s="410"/>
      <c r="O38" s="410"/>
      <c r="P38" s="410"/>
      <c r="Q38" s="410"/>
      <c r="R38" s="410"/>
      <c r="S38" s="410"/>
      <c r="T38" s="408"/>
      <c r="U38" s="409"/>
      <c r="V38" s="409"/>
      <c r="W38" s="410"/>
      <c r="X38" s="409" t="s">
        <v>5868</v>
      </c>
      <c r="Y38" s="409">
        <v>1995</v>
      </c>
      <c r="Z38" s="409">
        <v>0.1</v>
      </c>
      <c r="AA38" s="409" t="s">
        <v>343</v>
      </c>
    </row>
    <row r="39" spans="1:27" x14ac:dyDescent="0.25">
      <c r="A39" s="646"/>
      <c r="B39" s="408"/>
      <c r="C39" s="409"/>
      <c r="D39" s="410"/>
      <c r="E39" s="409"/>
      <c r="F39" s="409"/>
      <c r="G39" s="409"/>
      <c r="H39" s="409"/>
      <c r="I39" s="410"/>
      <c r="J39" s="410"/>
      <c r="K39" s="410"/>
      <c r="L39" s="410"/>
      <c r="M39" s="413"/>
      <c r="N39" s="410"/>
      <c r="O39" s="410"/>
      <c r="P39" s="410"/>
      <c r="Q39" s="410"/>
      <c r="R39" s="410"/>
      <c r="S39" s="410"/>
      <c r="T39" s="408"/>
      <c r="U39" s="409"/>
      <c r="V39" s="409"/>
      <c r="W39" s="410"/>
      <c r="X39" s="409" t="s">
        <v>5869</v>
      </c>
      <c r="Y39" s="409">
        <v>1997</v>
      </c>
      <c r="Z39" s="409">
        <v>7.0000000000000007E-2</v>
      </c>
      <c r="AA39" s="409" t="s">
        <v>275</v>
      </c>
    </row>
    <row r="40" spans="1:27" x14ac:dyDescent="0.25">
      <c r="A40" s="646"/>
      <c r="B40" s="408"/>
      <c r="C40" s="409"/>
      <c r="D40" s="410"/>
      <c r="E40" s="409"/>
      <c r="F40" s="409"/>
      <c r="G40" s="409"/>
      <c r="H40" s="409"/>
      <c r="I40" s="410"/>
      <c r="J40" s="410"/>
      <c r="K40" s="410"/>
      <c r="L40" s="410"/>
      <c r="M40" s="413"/>
      <c r="N40" s="410"/>
      <c r="O40" s="410"/>
      <c r="P40" s="410"/>
      <c r="Q40" s="410"/>
      <c r="R40" s="410"/>
      <c r="S40" s="410"/>
      <c r="T40" s="408"/>
      <c r="U40" s="409"/>
      <c r="V40" s="409"/>
      <c r="W40" s="410"/>
      <c r="X40" s="409"/>
      <c r="Y40" s="409"/>
      <c r="Z40" s="409"/>
      <c r="AA40" s="409"/>
    </row>
    <row r="41" spans="1:27" x14ac:dyDescent="0.25">
      <c r="A41" s="647"/>
      <c r="B41" s="408"/>
      <c r="C41" s="409"/>
      <c r="D41" s="410"/>
      <c r="E41" s="409"/>
      <c r="F41" s="409"/>
      <c r="G41" s="409"/>
      <c r="H41" s="409"/>
      <c r="I41" s="410"/>
      <c r="J41" s="410"/>
      <c r="K41" s="410"/>
      <c r="L41" s="410"/>
      <c r="M41" s="413"/>
      <c r="N41" s="410"/>
      <c r="O41" s="410"/>
      <c r="P41" s="410"/>
      <c r="Q41" s="410"/>
      <c r="R41" s="410"/>
      <c r="S41" s="410"/>
      <c r="T41" s="408"/>
      <c r="U41" s="409"/>
      <c r="V41" s="409"/>
      <c r="W41" s="410"/>
      <c r="X41" s="409"/>
      <c r="Y41" s="409"/>
      <c r="Z41" s="409"/>
      <c r="AA41" s="409"/>
    </row>
    <row r="42" spans="1:27" x14ac:dyDescent="0.25">
      <c r="A42" s="645">
        <v>11</v>
      </c>
      <c r="B42" s="648" t="s">
        <v>5862</v>
      </c>
      <c r="C42" s="645" t="s">
        <v>5870</v>
      </c>
      <c r="D42" s="650" t="s">
        <v>5834</v>
      </c>
      <c r="E42" s="645" t="s">
        <v>23</v>
      </c>
      <c r="F42" s="645">
        <v>1</v>
      </c>
      <c r="G42" s="645"/>
      <c r="H42" s="645"/>
      <c r="I42" s="650"/>
      <c r="J42" s="650"/>
      <c r="K42" s="650"/>
      <c r="L42" s="650"/>
      <c r="M42" s="652" t="s">
        <v>5871</v>
      </c>
      <c r="N42" s="650"/>
      <c r="O42" s="650"/>
      <c r="P42" s="650"/>
      <c r="Q42" s="650"/>
      <c r="R42" s="650"/>
      <c r="S42" s="650"/>
      <c r="T42" s="650" t="s">
        <v>5872</v>
      </c>
      <c r="U42" s="645">
        <v>1995</v>
      </c>
      <c r="V42" s="645">
        <v>0.104</v>
      </c>
      <c r="W42" s="410" t="s">
        <v>5873</v>
      </c>
      <c r="X42" s="645"/>
      <c r="Y42" s="645"/>
      <c r="Z42" s="645"/>
      <c r="AA42" s="409"/>
    </row>
    <row r="43" spans="1:27" x14ac:dyDescent="0.25">
      <c r="A43" s="646"/>
      <c r="B43" s="649"/>
      <c r="C43" s="647"/>
      <c r="D43" s="651"/>
      <c r="E43" s="647"/>
      <c r="F43" s="647"/>
      <c r="G43" s="647"/>
      <c r="H43" s="647"/>
      <c r="I43" s="651"/>
      <c r="J43" s="651"/>
      <c r="K43" s="651"/>
      <c r="L43" s="651"/>
      <c r="M43" s="653"/>
      <c r="N43" s="651"/>
      <c r="O43" s="651"/>
      <c r="P43" s="651"/>
      <c r="Q43" s="651"/>
      <c r="R43" s="651"/>
      <c r="S43" s="651"/>
      <c r="T43" s="651"/>
      <c r="U43" s="647"/>
      <c r="V43" s="647"/>
      <c r="W43" s="410" t="s">
        <v>5874</v>
      </c>
      <c r="X43" s="647"/>
      <c r="Y43" s="647"/>
      <c r="Z43" s="647"/>
      <c r="AA43" s="409"/>
    </row>
    <row r="44" spans="1:27" x14ac:dyDescent="0.25">
      <c r="A44" s="646"/>
      <c r="B44" s="648"/>
      <c r="C44" s="645"/>
      <c r="D44" s="650"/>
      <c r="E44" s="645"/>
      <c r="F44" s="645"/>
      <c r="G44" s="645"/>
      <c r="H44" s="645"/>
      <c r="I44" s="650"/>
      <c r="J44" s="650"/>
      <c r="K44" s="650"/>
      <c r="L44" s="650"/>
      <c r="M44" s="652" t="s">
        <v>5875</v>
      </c>
      <c r="N44" s="650">
        <v>2015</v>
      </c>
      <c r="O44" s="650">
        <v>0.15</v>
      </c>
      <c r="P44" s="650" t="s">
        <v>5876</v>
      </c>
      <c r="Q44" s="650"/>
      <c r="R44" s="650"/>
      <c r="S44" s="650"/>
      <c r="T44" s="658" t="s">
        <v>5877</v>
      </c>
      <c r="U44" s="657">
        <v>1988</v>
      </c>
      <c r="V44" s="657">
        <v>0.55000000000000004</v>
      </c>
      <c r="W44" s="410" t="s">
        <v>5878</v>
      </c>
      <c r="X44" s="657"/>
      <c r="Y44" s="657"/>
      <c r="Z44" s="657"/>
      <c r="AA44" s="409"/>
    </row>
    <row r="45" spans="1:27" x14ac:dyDescent="0.25">
      <c r="A45" s="647"/>
      <c r="B45" s="649"/>
      <c r="C45" s="647"/>
      <c r="D45" s="651"/>
      <c r="E45" s="647"/>
      <c r="F45" s="647"/>
      <c r="G45" s="647"/>
      <c r="H45" s="647"/>
      <c r="I45" s="651"/>
      <c r="J45" s="651"/>
      <c r="K45" s="651"/>
      <c r="L45" s="651"/>
      <c r="M45" s="653"/>
      <c r="N45" s="651"/>
      <c r="O45" s="651"/>
      <c r="P45" s="651"/>
      <c r="Q45" s="651"/>
      <c r="R45" s="651"/>
      <c r="S45" s="651"/>
      <c r="T45" s="658"/>
      <c r="U45" s="657"/>
      <c r="V45" s="657"/>
      <c r="W45" s="410" t="s">
        <v>5879</v>
      </c>
      <c r="X45" s="657"/>
      <c r="Y45" s="657"/>
      <c r="Z45" s="657"/>
      <c r="AA45" s="409"/>
    </row>
    <row r="46" spans="1:27" x14ac:dyDescent="0.25">
      <c r="A46" s="645">
        <v>12</v>
      </c>
      <c r="B46" s="408" t="s">
        <v>5862</v>
      </c>
      <c r="C46" s="409" t="s">
        <v>5880</v>
      </c>
      <c r="D46" s="410" t="s">
        <v>5834</v>
      </c>
      <c r="E46" s="409" t="s">
        <v>22</v>
      </c>
      <c r="F46" s="409">
        <v>2</v>
      </c>
      <c r="G46" s="409"/>
      <c r="H46" s="409"/>
      <c r="I46" s="410"/>
      <c r="J46" s="410"/>
      <c r="K46" s="410"/>
      <c r="L46" s="410"/>
      <c r="M46" s="413"/>
      <c r="N46" s="410"/>
      <c r="O46" s="410"/>
      <c r="P46" s="410"/>
      <c r="Q46" s="410"/>
      <c r="R46" s="410"/>
      <c r="S46" s="410"/>
      <c r="T46" s="408"/>
      <c r="U46" s="409"/>
      <c r="V46" s="409"/>
      <c r="W46" s="418"/>
      <c r="X46" s="409"/>
      <c r="Y46" s="409"/>
      <c r="Z46" s="409"/>
      <c r="AA46" s="411"/>
    </row>
    <row r="47" spans="1:27" x14ac:dyDescent="0.25">
      <c r="A47" s="646"/>
      <c r="B47" s="408"/>
      <c r="C47" s="409"/>
      <c r="D47" s="410"/>
      <c r="E47" s="409"/>
      <c r="F47" s="409"/>
      <c r="G47" s="409"/>
      <c r="H47" s="409"/>
      <c r="I47" s="410"/>
      <c r="J47" s="410"/>
      <c r="K47" s="410"/>
      <c r="L47" s="410"/>
      <c r="M47" s="413"/>
      <c r="N47" s="410"/>
      <c r="O47" s="410"/>
      <c r="P47" s="410"/>
      <c r="Q47" s="410"/>
      <c r="R47" s="410"/>
      <c r="S47" s="410"/>
      <c r="T47" s="408" t="s">
        <v>5881</v>
      </c>
      <c r="U47" s="409">
        <v>1962</v>
      </c>
      <c r="V47" s="409">
        <v>0.29499999999999998</v>
      </c>
      <c r="W47" s="410" t="s">
        <v>1652</v>
      </c>
      <c r="X47" s="409"/>
      <c r="Y47" s="409"/>
      <c r="Z47" s="409"/>
      <c r="AA47" s="409"/>
    </row>
    <row r="48" spans="1:27" x14ac:dyDescent="0.25">
      <c r="A48" s="646"/>
      <c r="B48" s="408"/>
      <c r="C48" s="409"/>
      <c r="D48" s="410"/>
      <c r="E48" s="409"/>
      <c r="F48" s="409"/>
      <c r="G48" s="409"/>
      <c r="H48" s="409"/>
      <c r="I48" s="410"/>
      <c r="J48" s="410"/>
      <c r="K48" s="410"/>
      <c r="L48" s="410"/>
      <c r="M48" s="413"/>
      <c r="N48" s="410"/>
      <c r="O48" s="410"/>
      <c r="P48" s="410"/>
      <c r="Q48" s="410"/>
      <c r="R48" s="410"/>
      <c r="S48" s="410"/>
      <c r="T48" s="408"/>
      <c r="U48" s="409"/>
      <c r="V48" s="409"/>
      <c r="W48" s="410"/>
      <c r="X48" s="409" t="s">
        <v>5882</v>
      </c>
      <c r="Y48" s="409">
        <v>1966</v>
      </c>
      <c r="Z48" s="409">
        <v>0.184</v>
      </c>
      <c r="AA48" s="409" t="s">
        <v>5883</v>
      </c>
    </row>
    <row r="49" spans="1:27" x14ac:dyDescent="0.25">
      <c r="A49" s="646"/>
      <c r="B49" s="408"/>
      <c r="C49" s="409"/>
      <c r="D49" s="410"/>
      <c r="E49" s="409"/>
      <c r="F49" s="409"/>
      <c r="G49" s="409"/>
      <c r="H49" s="409"/>
      <c r="I49" s="410"/>
      <c r="J49" s="410"/>
      <c r="K49" s="410"/>
      <c r="L49" s="410"/>
      <c r="M49" s="413"/>
      <c r="N49" s="410"/>
      <c r="O49" s="410"/>
      <c r="P49" s="410"/>
      <c r="Q49" s="410"/>
      <c r="R49" s="410"/>
      <c r="S49" s="410"/>
      <c r="T49" s="408"/>
      <c r="U49" s="409"/>
      <c r="V49" s="409"/>
      <c r="W49" s="410"/>
      <c r="X49" s="409" t="s">
        <v>5884</v>
      </c>
      <c r="Y49" s="409">
        <v>1960</v>
      </c>
      <c r="Z49" s="409">
        <v>0.16</v>
      </c>
      <c r="AA49" s="409" t="s">
        <v>293</v>
      </c>
    </row>
    <row r="50" spans="1:27" x14ac:dyDescent="0.25">
      <c r="A50" s="646"/>
      <c r="B50" s="408"/>
      <c r="C50" s="409"/>
      <c r="D50" s="410"/>
      <c r="E50" s="409"/>
      <c r="F50" s="409"/>
      <c r="G50" s="409"/>
      <c r="H50" s="409"/>
      <c r="I50" s="410"/>
      <c r="J50" s="410"/>
      <c r="K50" s="410"/>
      <c r="L50" s="410"/>
      <c r="M50" s="413"/>
      <c r="N50" s="410"/>
      <c r="O50" s="410"/>
      <c r="P50" s="410"/>
      <c r="Q50" s="410"/>
      <c r="R50" s="410"/>
      <c r="S50" s="410"/>
      <c r="T50" s="408"/>
      <c r="U50" s="409"/>
      <c r="V50" s="409"/>
      <c r="W50" s="410"/>
      <c r="X50" s="409" t="s">
        <v>5885</v>
      </c>
      <c r="Y50" s="409">
        <v>1975</v>
      </c>
      <c r="Z50" s="409">
        <v>4.7E-2</v>
      </c>
      <c r="AA50" s="409" t="s">
        <v>945</v>
      </c>
    </row>
    <row r="51" spans="1:27" ht="24" x14ac:dyDescent="0.25">
      <c r="A51" s="646"/>
      <c r="B51" s="408"/>
      <c r="C51" s="409"/>
      <c r="D51" s="410"/>
      <c r="E51" s="409"/>
      <c r="F51" s="409"/>
      <c r="G51" s="409"/>
      <c r="H51" s="409"/>
      <c r="I51" s="410"/>
      <c r="J51" s="410"/>
      <c r="K51" s="410"/>
      <c r="L51" s="410"/>
      <c r="M51" s="413"/>
      <c r="N51" s="410"/>
      <c r="O51" s="410"/>
      <c r="P51" s="410"/>
      <c r="Q51" s="410"/>
      <c r="R51" s="410"/>
      <c r="S51" s="410"/>
      <c r="T51" s="408"/>
      <c r="U51" s="409"/>
      <c r="V51" s="409"/>
      <c r="W51" s="410"/>
      <c r="X51" s="409" t="s">
        <v>5886</v>
      </c>
      <c r="Y51" s="409">
        <v>1966</v>
      </c>
      <c r="Z51" s="409">
        <v>3.2000000000000001E-2</v>
      </c>
      <c r="AA51" s="409" t="s">
        <v>273</v>
      </c>
    </row>
    <row r="52" spans="1:27" ht="24" x14ac:dyDescent="0.25">
      <c r="A52" s="646"/>
      <c r="B52" s="408"/>
      <c r="C52" s="409"/>
      <c r="D52" s="410"/>
      <c r="E52" s="409"/>
      <c r="F52" s="409"/>
      <c r="G52" s="409"/>
      <c r="H52" s="409"/>
      <c r="I52" s="410"/>
      <c r="J52" s="410"/>
      <c r="K52" s="410"/>
      <c r="L52" s="410"/>
      <c r="M52" s="413"/>
      <c r="N52" s="410"/>
      <c r="O52" s="410"/>
      <c r="P52" s="410"/>
      <c r="Q52" s="410"/>
      <c r="R52" s="410"/>
      <c r="S52" s="410"/>
      <c r="T52" s="408"/>
      <c r="U52" s="409"/>
      <c r="V52" s="409"/>
      <c r="W52" s="410"/>
      <c r="X52" s="409" t="s">
        <v>5887</v>
      </c>
      <c r="Y52" s="409">
        <v>1979</v>
      </c>
      <c r="Z52" s="409">
        <v>0.124</v>
      </c>
      <c r="AA52" s="409" t="s">
        <v>5888</v>
      </c>
    </row>
    <row r="53" spans="1:27" ht="36" x14ac:dyDescent="0.25">
      <c r="A53" s="647"/>
      <c r="B53" s="408"/>
      <c r="C53" s="409"/>
      <c r="D53" s="410"/>
      <c r="E53" s="409"/>
      <c r="F53" s="409"/>
      <c r="G53" s="409"/>
      <c r="H53" s="409"/>
      <c r="I53" s="410"/>
      <c r="J53" s="410"/>
      <c r="K53" s="410"/>
      <c r="L53" s="410"/>
      <c r="M53" s="413"/>
      <c r="N53" s="410"/>
      <c r="O53" s="410"/>
      <c r="P53" s="410"/>
      <c r="Q53" s="410"/>
      <c r="R53" s="410"/>
      <c r="S53" s="410"/>
      <c r="T53" s="408"/>
      <c r="U53" s="409"/>
      <c r="V53" s="409"/>
      <c r="W53" s="410"/>
      <c r="X53" s="409" t="s">
        <v>5889</v>
      </c>
      <c r="Y53" s="409">
        <v>2015</v>
      </c>
      <c r="Z53" s="409">
        <v>0.17100000000000001</v>
      </c>
      <c r="AA53" s="409" t="s">
        <v>514</v>
      </c>
    </row>
    <row r="54" spans="1:27" x14ac:dyDescent="0.25">
      <c r="A54" s="645">
        <v>13</v>
      </c>
      <c r="B54" s="408" t="s">
        <v>5862</v>
      </c>
      <c r="C54" s="409" t="s">
        <v>5890</v>
      </c>
      <c r="D54" s="410" t="s">
        <v>2819</v>
      </c>
      <c r="E54" s="409" t="s">
        <v>5864</v>
      </c>
      <c r="F54" s="409">
        <v>2</v>
      </c>
      <c r="G54" s="409"/>
      <c r="H54" s="409"/>
      <c r="I54" s="410"/>
      <c r="J54" s="410"/>
      <c r="K54" s="410"/>
      <c r="L54" s="410"/>
      <c r="M54" s="413" t="s">
        <v>5891</v>
      </c>
      <c r="N54" s="410">
        <v>1995</v>
      </c>
      <c r="O54" s="410">
        <v>0.6</v>
      </c>
      <c r="P54" s="410"/>
      <c r="Q54" s="410"/>
      <c r="R54" s="410"/>
      <c r="S54" s="410"/>
      <c r="T54" s="408"/>
      <c r="U54" s="409"/>
      <c r="V54" s="409"/>
      <c r="W54" s="410"/>
      <c r="X54" s="409"/>
      <c r="Y54" s="409"/>
      <c r="Z54" s="409"/>
      <c r="AA54" s="409"/>
    </row>
    <row r="55" spans="1:27" x14ac:dyDescent="0.25">
      <c r="A55" s="646"/>
      <c r="B55" s="408"/>
      <c r="C55" s="409"/>
      <c r="D55" s="410"/>
      <c r="E55" s="409"/>
      <c r="F55" s="409"/>
      <c r="G55" s="409"/>
      <c r="H55" s="409"/>
      <c r="I55" s="410"/>
      <c r="J55" s="410"/>
      <c r="K55" s="410"/>
      <c r="L55" s="410"/>
      <c r="M55" s="413" t="s">
        <v>5892</v>
      </c>
      <c r="N55" s="410"/>
      <c r="O55" s="410"/>
      <c r="P55" s="410"/>
      <c r="Q55" s="410"/>
      <c r="R55" s="410"/>
      <c r="S55" s="410"/>
      <c r="T55" s="408"/>
      <c r="U55" s="409"/>
      <c r="V55" s="409"/>
      <c r="W55" s="410"/>
      <c r="X55" s="409"/>
      <c r="Y55" s="409"/>
      <c r="Z55" s="409"/>
      <c r="AA55" s="409"/>
    </row>
    <row r="56" spans="1:27" x14ac:dyDescent="0.25">
      <c r="A56" s="646"/>
      <c r="B56" s="408"/>
      <c r="C56" s="409"/>
      <c r="D56" s="410"/>
      <c r="E56" s="409"/>
      <c r="F56" s="409"/>
      <c r="G56" s="409"/>
      <c r="H56" s="409"/>
      <c r="I56" s="410"/>
      <c r="J56" s="410"/>
      <c r="K56" s="410"/>
      <c r="L56" s="410"/>
      <c r="M56" s="413"/>
      <c r="N56" s="410"/>
      <c r="O56" s="410"/>
      <c r="P56" s="410"/>
      <c r="Q56" s="410"/>
      <c r="R56" s="410"/>
      <c r="S56" s="410"/>
      <c r="T56" s="419"/>
      <c r="U56" s="409"/>
      <c r="V56" s="409"/>
      <c r="W56" s="410"/>
      <c r="X56" s="420"/>
      <c r="Y56" s="409"/>
      <c r="Z56" s="409"/>
      <c r="AA56" s="409"/>
    </row>
    <row r="57" spans="1:27" x14ac:dyDescent="0.25">
      <c r="A57" s="646"/>
      <c r="B57" s="421"/>
      <c r="C57" s="417"/>
      <c r="D57" s="422"/>
      <c r="E57" s="417"/>
      <c r="F57" s="417"/>
      <c r="G57" s="417"/>
      <c r="H57" s="417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3" t="s">
        <v>5893</v>
      </c>
      <c r="U57" s="417">
        <v>1962</v>
      </c>
      <c r="V57" s="417">
        <v>0.23</v>
      </c>
      <c r="W57" s="422" t="s">
        <v>1652</v>
      </c>
      <c r="X57" s="417"/>
      <c r="Y57" s="417"/>
      <c r="Z57" s="417"/>
      <c r="AA57" s="417"/>
    </row>
    <row r="58" spans="1:27" x14ac:dyDescent="0.25">
      <c r="A58" s="646"/>
      <c r="B58" s="421"/>
      <c r="C58" s="417"/>
      <c r="D58" s="422"/>
      <c r="E58" s="417"/>
      <c r="F58" s="417"/>
      <c r="G58" s="417"/>
      <c r="H58" s="417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3"/>
      <c r="U58" s="417"/>
      <c r="V58" s="417"/>
      <c r="W58" s="422"/>
      <c r="X58" s="417" t="s">
        <v>5894</v>
      </c>
      <c r="Y58" s="417">
        <v>1962</v>
      </c>
      <c r="Z58" s="417">
        <v>0.19</v>
      </c>
      <c r="AA58" s="417" t="s">
        <v>5895</v>
      </c>
    </row>
    <row r="59" spans="1:27" x14ac:dyDescent="0.25">
      <c r="A59" s="646"/>
      <c r="B59" s="421"/>
      <c r="C59" s="417"/>
      <c r="D59" s="422"/>
      <c r="E59" s="417"/>
      <c r="F59" s="417"/>
      <c r="G59" s="417"/>
      <c r="H59" s="417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3"/>
      <c r="U59" s="417"/>
      <c r="V59" s="417"/>
      <c r="W59" s="422"/>
      <c r="X59" s="417" t="s">
        <v>5896</v>
      </c>
      <c r="Y59" s="417">
        <v>1962</v>
      </c>
      <c r="Z59" s="417">
        <v>0.19</v>
      </c>
      <c r="AA59" s="417" t="s">
        <v>5895</v>
      </c>
    </row>
    <row r="60" spans="1:27" x14ac:dyDescent="0.25">
      <c r="A60" s="646"/>
      <c r="B60" s="421"/>
      <c r="C60" s="417"/>
      <c r="D60" s="422"/>
      <c r="E60" s="417"/>
      <c r="F60" s="417"/>
      <c r="G60" s="417"/>
      <c r="H60" s="417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3"/>
      <c r="U60" s="417"/>
      <c r="V60" s="417"/>
      <c r="W60" s="422"/>
      <c r="X60" s="417" t="s">
        <v>5897</v>
      </c>
      <c r="Y60" s="417">
        <v>1962</v>
      </c>
      <c r="Z60" s="417">
        <v>0.09</v>
      </c>
      <c r="AA60" s="417" t="s">
        <v>815</v>
      </c>
    </row>
    <row r="61" spans="1:27" x14ac:dyDescent="0.25">
      <c r="A61" s="646"/>
      <c r="B61" s="421"/>
      <c r="C61" s="417"/>
      <c r="D61" s="422"/>
      <c r="E61" s="417"/>
      <c r="F61" s="417"/>
      <c r="G61" s="417"/>
      <c r="H61" s="417"/>
      <c r="I61" s="422"/>
      <c r="J61" s="422"/>
      <c r="K61" s="422"/>
      <c r="L61" s="422"/>
      <c r="M61" s="424"/>
      <c r="N61" s="422"/>
      <c r="O61" s="422"/>
      <c r="P61" s="422"/>
      <c r="Q61" s="422"/>
      <c r="R61" s="422"/>
      <c r="S61" s="422"/>
      <c r="T61" s="423"/>
      <c r="U61" s="417"/>
      <c r="V61" s="417"/>
      <c r="W61" s="422"/>
      <c r="X61" s="417" t="s">
        <v>5898</v>
      </c>
      <c r="Y61" s="417">
        <v>1969</v>
      </c>
      <c r="Z61" s="417">
        <v>0.04</v>
      </c>
      <c r="AA61" s="417" t="s">
        <v>5899</v>
      </c>
    </row>
    <row r="62" spans="1:27" x14ac:dyDescent="0.25">
      <c r="A62" s="646"/>
      <c r="B62" s="421"/>
      <c r="C62" s="417"/>
      <c r="D62" s="422"/>
      <c r="E62" s="417"/>
      <c r="F62" s="417"/>
      <c r="G62" s="417"/>
      <c r="H62" s="417"/>
      <c r="I62" s="422"/>
      <c r="J62" s="422"/>
      <c r="K62" s="422"/>
      <c r="L62" s="422"/>
      <c r="M62" s="424"/>
      <c r="N62" s="422"/>
      <c r="O62" s="422"/>
      <c r="P62" s="422"/>
      <c r="Q62" s="422"/>
      <c r="R62" s="422"/>
      <c r="S62" s="422"/>
      <c r="T62" s="423"/>
      <c r="U62" s="417"/>
      <c r="V62" s="417"/>
      <c r="W62" s="422"/>
      <c r="X62" s="417" t="s">
        <v>5900</v>
      </c>
      <c r="Y62" s="417">
        <v>1962</v>
      </c>
      <c r="Z62" s="417">
        <v>0.09</v>
      </c>
      <c r="AA62" s="417" t="s">
        <v>5901</v>
      </c>
    </row>
    <row r="63" spans="1:27" x14ac:dyDescent="0.25">
      <c r="A63" s="647"/>
      <c r="B63" s="421"/>
      <c r="C63" s="417"/>
      <c r="D63" s="422"/>
      <c r="E63" s="417"/>
      <c r="F63" s="417"/>
      <c r="G63" s="417"/>
      <c r="H63" s="417"/>
      <c r="I63" s="422"/>
      <c r="J63" s="422"/>
      <c r="K63" s="422"/>
      <c r="L63" s="422"/>
      <c r="M63" s="424"/>
      <c r="N63" s="422"/>
      <c r="O63" s="422"/>
      <c r="P63" s="422"/>
      <c r="Q63" s="422"/>
      <c r="R63" s="422"/>
      <c r="S63" s="422"/>
      <c r="T63" s="423"/>
      <c r="U63" s="417"/>
      <c r="V63" s="417"/>
      <c r="W63" s="422"/>
      <c r="X63" s="417" t="s">
        <v>5902</v>
      </c>
      <c r="Y63" s="417">
        <v>1969</v>
      </c>
      <c r="Z63" s="417">
        <v>0.2</v>
      </c>
      <c r="AA63" s="417" t="s">
        <v>815</v>
      </c>
    </row>
    <row r="64" spans="1:27" x14ac:dyDescent="0.25">
      <c r="A64" s="654">
        <v>14</v>
      </c>
      <c r="B64" s="421" t="s">
        <v>5862</v>
      </c>
      <c r="C64" s="417" t="s">
        <v>5903</v>
      </c>
      <c r="D64" s="424" t="s">
        <v>5834</v>
      </c>
      <c r="E64" s="417" t="s">
        <v>22</v>
      </c>
      <c r="F64" s="417">
        <v>2</v>
      </c>
      <c r="G64" s="417"/>
      <c r="H64" s="417"/>
      <c r="I64" s="422"/>
      <c r="J64" s="422"/>
      <c r="K64" s="422"/>
      <c r="L64" s="422"/>
      <c r="M64" s="425"/>
      <c r="N64" s="422"/>
      <c r="O64" s="422"/>
      <c r="P64" s="422"/>
      <c r="Q64" s="422"/>
      <c r="R64" s="422"/>
      <c r="S64" s="422"/>
      <c r="T64" s="422"/>
      <c r="U64" s="417"/>
      <c r="V64" s="417"/>
      <c r="W64" s="422"/>
      <c r="X64" s="417"/>
      <c r="Y64" s="417"/>
      <c r="Z64" s="417"/>
      <c r="AA64" s="417"/>
    </row>
    <row r="65" spans="1:27" x14ac:dyDescent="0.25">
      <c r="A65" s="656"/>
      <c r="B65" s="421"/>
      <c r="C65" s="417"/>
      <c r="D65" s="422"/>
      <c r="E65" s="417"/>
      <c r="F65" s="417"/>
      <c r="G65" s="417"/>
      <c r="H65" s="417"/>
      <c r="I65" s="422"/>
      <c r="J65" s="422"/>
      <c r="K65" s="422"/>
      <c r="L65" s="422"/>
      <c r="M65" s="424"/>
      <c r="N65" s="422"/>
      <c r="O65" s="422"/>
      <c r="P65" s="422"/>
      <c r="Q65" s="422"/>
      <c r="R65" s="422"/>
      <c r="S65" s="422"/>
      <c r="T65" s="423" t="s">
        <v>5904</v>
      </c>
      <c r="U65" s="417">
        <v>1964</v>
      </c>
      <c r="V65" s="417">
        <v>0.46</v>
      </c>
      <c r="W65" s="422" t="s">
        <v>5905</v>
      </c>
      <c r="X65" s="417"/>
      <c r="Y65" s="417"/>
      <c r="Z65" s="417"/>
      <c r="AA65" s="417"/>
    </row>
    <row r="66" spans="1:27" x14ac:dyDescent="0.25">
      <c r="A66" s="656"/>
      <c r="B66" s="421"/>
      <c r="C66" s="417"/>
      <c r="D66" s="422"/>
      <c r="E66" s="417"/>
      <c r="F66" s="417"/>
      <c r="G66" s="417"/>
      <c r="H66" s="417"/>
      <c r="I66" s="422"/>
      <c r="J66" s="422"/>
      <c r="K66" s="422"/>
      <c r="L66" s="422"/>
      <c r="M66" s="424"/>
      <c r="N66" s="422"/>
      <c r="O66" s="422"/>
      <c r="P66" s="422"/>
      <c r="Q66" s="422"/>
      <c r="R66" s="422"/>
      <c r="S66" s="422"/>
      <c r="T66" s="423"/>
      <c r="U66" s="417"/>
      <c r="V66" s="417"/>
      <c r="W66" s="422"/>
      <c r="X66" s="417" t="s">
        <v>5906</v>
      </c>
      <c r="Y66" s="417">
        <v>1963</v>
      </c>
      <c r="Z66" s="417">
        <v>0.1</v>
      </c>
      <c r="AA66" s="417" t="s">
        <v>5907</v>
      </c>
    </row>
    <row r="67" spans="1:27" x14ac:dyDescent="0.25">
      <c r="A67" s="656"/>
      <c r="B67" s="421"/>
      <c r="C67" s="417"/>
      <c r="D67" s="422"/>
      <c r="E67" s="417"/>
      <c r="F67" s="417"/>
      <c r="G67" s="417"/>
      <c r="H67" s="417"/>
      <c r="I67" s="422"/>
      <c r="J67" s="422"/>
      <c r="K67" s="422"/>
      <c r="L67" s="422"/>
      <c r="M67" s="424"/>
      <c r="N67" s="422"/>
      <c r="O67" s="422"/>
      <c r="P67" s="422"/>
      <c r="Q67" s="422"/>
      <c r="R67" s="422"/>
      <c r="S67" s="422"/>
      <c r="T67" s="423"/>
      <c r="U67" s="417"/>
      <c r="V67" s="417"/>
      <c r="W67" s="422"/>
      <c r="X67" s="417" t="s">
        <v>5908</v>
      </c>
      <c r="Y67" s="417">
        <v>1964</v>
      </c>
      <c r="Z67" s="417">
        <v>0.09</v>
      </c>
      <c r="AA67" s="417" t="s">
        <v>5909</v>
      </c>
    </row>
    <row r="68" spans="1:27" x14ac:dyDescent="0.25">
      <c r="A68" s="656"/>
      <c r="B68" s="421"/>
      <c r="C68" s="417"/>
      <c r="D68" s="422"/>
      <c r="E68" s="417"/>
      <c r="F68" s="417"/>
      <c r="G68" s="417"/>
      <c r="H68" s="417"/>
      <c r="I68" s="422"/>
      <c r="J68" s="422"/>
      <c r="K68" s="422"/>
      <c r="L68" s="422"/>
      <c r="M68" s="424"/>
      <c r="N68" s="422"/>
      <c r="O68" s="422"/>
      <c r="P68" s="422"/>
      <c r="Q68" s="422"/>
      <c r="R68" s="422"/>
      <c r="S68" s="422"/>
      <c r="T68" s="423"/>
      <c r="U68" s="417"/>
      <c r="V68" s="417"/>
      <c r="W68" s="422"/>
      <c r="X68" s="417" t="s">
        <v>5910</v>
      </c>
      <c r="Y68" s="417">
        <v>1965</v>
      </c>
      <c r="Z68" s="417">
        <v>0.02</v>
      </c>
      <c r="AA68" s="417" t="s">
        <v>5911</v>
      </c>
    </row>
    <row r="69" spans="1:27" x14ac:dyDescent="0.25">
      <c r="A69" s="656"/>
      <c r="B69" s="421"/>
      <c r="C69" s="417"/>
      <c r="D69" s="422"/>
      <c r="E69" s="417"/>
      <c r="F69" s="417"/>
      <c r="G69" s="417"/>
      <c r="H69" s="417"/>
      <c r="I69" s="422"/>
      <c r="J69" s="422"/>
      <c r="K69" s="422"/>
      <c r="L69" s="422"/>
      <c r="M69" s="424"/>
      <c r="N69" s="422"/>
      <c r="O69" s="422"/>
      <c r="P69" s="422"/>
      <c r="Q69" s="422"/>
      <c r="R69" s="422"/>
      <c r="S69" s="422"/>
      <c r="T69" s="423"/>
      <c r="U69" s="417"/>
      <c r="V69" s="417"/>
      <c r="W69" s="422"/>
      <c r="X69" s="417" t="s">
        <v>5912</v>
      </c>
      <c r="Y69" s="417">
        <v>1969</v>
      </c>
      <c r="Z69" s="417">
        <v>0.13</v>
      </c>
      <c r="AA69" s="417" t="s">
        <v>5907</v>
      </c>
    </row>
    <row r="70" spans="1:27" x14ac:dyDescent="0.25">
      <c r="A70" s="656"/>
      <c r="B70" s="421"/>
      <c r="C70" s="417"/>
      <c r="D70" s="422"/>
      <c r="E70" s="417"/>
      <c r="F70" s="417"/>
      <c r="G70" s="417"/>
      <c r="H70" s="417"/>
      <c r="I70" s="422"/>
      <c r="J70" s="422"/>
      <c r="K70" s="422"/>
      <c r="L70" s="422"/>
      <c r="M70" s="424"/>
      <c r="N70" s="422"/>
      <c r="O70" s="422"/>
      <c r="P70" s="422"/>
      <c r="Q70" s="422"/>
      <c r="R70" s="422"/>
      <c r="S70" s="422"/>
      <c r="T70" s="423"/>
      <c r="U70" s="417"/>
      <c r="V70" s="417"/>
      <c r="W70" s="422"/>
      <c r="X70" s="417" t="s">
        <v>5913</v>
      </c>
      <c r="Y70" s="417">
        <v>1967</v>
      </c>
      <c r="Z70" s="417">
        <v>0.28000000000000003</v>
      </c>
      <c r="AA70" s="417" t="s">
        <v>5911</v>
      </c>
    </row>
    <row r="71" spans="1:27" x14ac:dyDescent="0.25">
      <c r="A71" s="656"/>
      <c r="B71" s="421"/>
      <c r="C71" s="417"/>
      <c r="D71" s="422"/>
      <c r="E71" s="417"/>
      <c r="F71" s="417"/>
      <c r="G71" s="417"/>
      <c r="H71" s="417"/>
      <c r="I71" s="422"/>
      <c r="J71" s="422"/>
      <c r="K71" s="422"/>
      <c r="L71" s="422"/>
      <c r="M71" s="424"/>
      <c r="N71" s="422"/>
      <c r="O71" s="422"/>
      <c r="P71" s="422"/>
      <c r="Q71" s="422"/>
      <c r="R71" s="422"/>
      <c r="S71" s="422"/>
      <c r="T71" s="423"/>
      <c r="U71" s="417"/>
      <c r="V71" s="417"/>
      <c r="W71" s="422"/>
      <c r="X71" s="417" t="s">
        <v>5914</v>
      </c>
      <c r="Y71" s="417">
        <v>1969</v>
      </c>
      <c r="Z71" s="417">
        <v>0.1</v>
      </c>
      <c r="AA71" s="417" t="s">
        <v>815</v>
      </c>
    </row>
    <row r="72" spans="1:27" x14ac:dyDescent="0.25">
      <c r="A72" s="656"/>
      <c r="B72" s="421"/>
      <c r="C72" s="417"/>
      <c r="D72" s="422"/>
      <c r="E72" s="417"/>
      <c r="F72" s="417"/>
      <c r="G72" s="417"/>
      <c r="H72" s="417"/>
      <c r="I72" s="422"/>
      <c r="J72" s="422"/>
      <c r="K72" s="422"/>
      <c r="L72" s="422"/>
      <c r="M72" s="424"/>
      <c r="N72" s="422"/>
      <c r="O72" s="422"/>
      <c r="P72" s="422"/>
      <c r="Q72" s="422"/>
      <c r="R72" s="422"/>
      <c r="S72" s="422"/>
      <c r="T72" s="423"/>
      <c r="U72" s="417"/>
      <c r="V72" s="417"/>
      <c r="W72" s="422"/>
      <c r="X72" s="417" t="s">
        <v>5915</v>
      </c>
      <c r="Y72" s="417">
        <v>1968</v>
      </c>
      <c r="Z72" s="417">
        <v>0.22</v>
      </c>
      <c r="AA72" s="417" t="s">
        <v>5909</v>
      </c>
    </row>
    <row r="73" spans="1:27" x14ac:dyDescent="0.25">
      <c r="A73" s="656"/>
      <c r="B73" s="421"/>
      <c r="C73" s="417"/>
      <c r="D73" s="422"/>
      <c r="E73" s="417"/>
      <c r="F73" s="417"/>
      <c r="G73" s="417"/>
      <c r="H73" s="417"/>
      <c r="I73" s="422"/>
      <c r="J73" s="422"/>
      <c r="K73" s="422"/>
      <c r="L73" s="422"/>
      <c r="M73" s="424"/>
      <c r="N73" s="422"/>
      <c r="O73" s="422"/>
      <c r="P73" s="422"/>
      <c r="Q73" s="422"/>
      <c r="R73" s="422"/>
      <c r="S73" s="422"/>
      <c r="T73" s="423"/>
      <c r="U73" s="417"/>
      <c r="V73" s="417"/>
      <c r="W73" s="422"/>
      <c r="X73" s="417" t="s">
        <v>5916</v>
      </c>
      <c r="Y73" s="417">
        <v>1968</v>
      </c>
      <c r="Z73" s="417">
        <v>7.0000000000000007E-2</v>
      </c>
      <c r="AA73" s="417" t="s">
        <v>358</v>
      </c>
    </row>
    <row r="74" spans="1:27" ht="36" x14ac:dyDescent="0.25">
      <c r="A74" s="655"/>
      <c r="B74" s="421"/>
      <c r="C74" s="417"/>
      <c r="D74" s="422"/>
      <c r="E74" s="417"/>
      <c r="F74" s="417"/>
      <c r="G74" s="417"/>
      <c r="H74" s="417"/>
      <c r="I74" s="422"/>
      <c r="J74" s="422"/>
      <c r="K74" s="422"/>
      <c r="L74" s="422"/>
      <c r="M74" s="424"/>
      <c r="N74" s="422"/>
      <c r="O74" s="422"/>
      <c r="P74" s="422"/>
      <c r="Q74" s="422"/>
      <c r="R74" s="422"/>
      <c r="S74" s="422"/>
      <c r="T74" s="423"/>
      <c r="U74" s="417"/>
      <c r="V74" s="417"/>
      <c r="W74" s="422"/>
      <c r="X74" s="414" t="s">
        <v>5917</v>
      </c>
      <c r="Y74" s="417">
        <v>2016</v>
      </c>
      <c r="Z74" s="417">
        <v>0.23</v>
      </c>
      <c r="AA74" s="417" t="s">
        <v>5918</v>
      </c>
    </row>
    <row r="75" spans="1:27" x14ac:dyDescent="0.25">
      <c r="A75" s="654">
        <v>15</v>
      </c>
      <c r="B75" s="421" t="s">
        <v>5862</v>
      </c>
      <c r="C75" s="417" t="s">
        <v>5919</v>
      </c>
      <c r="D75" s="424" t="s">
        <v>5834</v>
      </c>
      <c r="E75" s="417" t="s">
        <v>5920</v>
      </c>
      <c r="F75" s="417">
        <v>2</v>
      </c>
      <c r="G75" s="417"/>
      <c r="H75" s="417"/>
      <c r="I75" s="422"/>
      <c r="J75" s="422"/>
      <c r="K75" s="422"/>
      <c r="L75" s="422"/>
      <c r="M75" s="424"/>
      <c r="N75" s="422"/>
      <c r="O75" s="422"/>
      <c r="P75" s="422"/>
      <c r="Q75" s="422"/>
      <c r="R75" s="422"/>
      <c r="S75" s="422"/>
      <c r="T75" s="423" t="s">
        <v>5921</v>
      </c>
      <c r="U75" s="417">
        <v>1972</v>
      </c>
      <c r="V75" s="417">
        <v>0.83599999999999997</v>
      </c>
      <c r="W75" s="422" t="s">
        <v>586</v>
      </c>
      <c r="X75" s="417"/>
      <c r="Y75" s="417"/>
      <c r="Z75" s="417"/>
      <c r="AA75" s="417"/>
    </row>
    <row r="76" spans="1:27" x14ac:dyDescent="0.25">
      <c r="A76" s="656"/>
      <c r="B76" s="421"/>
      <c r="C76" s="417"/>
      <c r="D76" s="422"/>
      <c r="E76" s="417"/>
      <c r="F76" s="417"/>
      <c r="G76" s="417"/>
      <c r="H76" s="417"/>
      <c r="I76" s="422"/>
      <c r="J76" s="422"/>
      <c r="K76" s="422"/>
      <c r="L76" s="422"/>
      <c r="M76" s="424"/>
      <c r="N76" s="422"/>
      <c r="O76" s="422"/>
      <c r="P76" s="422"/>
      <c r="Q76" s="422"/>
      <c r="R76" s="422"/>
      <c r="S76" s="422"/>
      <c r="T76" s="423" t="s">
        <v>5922</v>
      </c>
      <c r="U76" s="417">
        <v>1972</v>
      </c>
      <c r="V76" s="417">
        <v>0.45</v>
      </c>
      <c r="W76" s="422" t="s">
        <v>586</v>
      </c>
      <c r="X76" s="417"/>
      <c r="Y76" s="417"/>
      <c r="Z76" s="417"/>
      <c r="AA76" s="417"/>
    </row>
    <row r="77" spans="1:27" x14ac:dyDescent="0.25">
      <c r="A77" s="655"/>
      <c r="B77" s="421"/>
      <c r="C77" s="417"/>
      <c r="D77" s="422"/>
      <c r="E77" s="417"/>
      <c r="F77" s="417"/>
      <c r="G77" s="417"/>
      <c r="H77" s="417"/>
      <c r="I77" s="422"/>
      <c r="J77" s="422"/>
      <c r="K77" s="422"/>
      <c r="L77" s="422"/>
      <c r="M77" s="424"/>
      <c r="N77" s="422"/>
      <c r="O77" s="422"/>
      <c r="P77" s="422"/>
      <c r="Q77" s="422"/>
      <c r="R77" s="422"/>
      <c r="S77" s="422"/>
      <c r="T77" s="423" t="s">
        <v>5923</v>
      </c>
      <c r="U77" s="417">
        <v>1981</v>
      </c>
      <c r="V77" s="417">
        <v>0.5</v>
      </c>
      <c r="W77" s="422" t="s">
        <v>586</v>
      </c>
      <c r="X77" s="417"/>
      <c r="Y77" s="417"/>
      <c r="Z77" s="417"/>
      <c r="AA77" s="417"/>
    </row>
    <row r="78" spans="1:27" x14ac:dyDescent="0.25">
      <c r="A78" s="654">
        <v>16</v>
      </c>
      <c r="B78" s="421" t="s">
        <v>5862</v>
      </c>
      <c r="C78" s="417" t="s">
        <v>5924</v>
      </c>
      <c r="D78" s="424" t="s">
        <v>5834</v>
      </c>
      <c r="E78" s="417" t="s">
        <v>494</v>
      </c>
      <c r="F78" s="417">
        <v>2</v>
      </c>
      <c r="G78" s="417"/>
      <c r="H78" s="417"/>
      <c r="I78" s="422"/>
      <c r="J78" s="422"/>
      <c r="K78" s="422"/>
      <c r="L78" s="422"/>
      <c r="M78" s="424"/>
      <c r="N78" s="422"/>
      <c r="O78" s="422"/>
      <c r="P78" s="422"/>
      <c r="Q78" s="422"/>
      <c r="R78" s="422"/>
      <c r="S78" s="422"/>
      <c r="T78" s="423" t="s">
        <v>5925</v>
      </c>
      <c r="U78" s="417">
        <v>1972</v>
      </c>
      <c r="V78" s="417">
        <v>0.28999999999999998</v>
      </c>
      <c r="W78" s="422" t="s">
        <v>397</v>
      </c>
      <c r="X78" s="417"/>
      <c r="Y78" s="417"/>
      <c r="Z78" s="417"/>
      <c r="AA78" s="417"/>
    </row>
    <row r="79" spans="1:27" x14ac:dyDescent="0.25">
      <c r="A79" s="656"/>
      <c r="B79" s="421"/>
      <c r="C79" s="417"/>
      <c r="D79" s="422"/>
      <c r="E79" s="417"/>
      <c r="F79" s="417"/>
      <c r="G79" s="417"/>
      <c r="H79" s="417"/>
      <c r="I79" s="422"/>
      <c r="J79" s="422"/>
      <c r="K79" s="422"/>
      <c r="L79" s="422"/>
      <c r="M79" s="424"/>
      <c r="N79" s="422"/>
      <c r="O79" s="422"/>
      <c r="P79" s="422"/>
      <c r="Q79" s="422"/>
      <c r="R79" s="422"/>
      <c r="S79" s="422"/>
      <c r="T79" s="423" t="s">
        <v>5926</v>
      </c>
      <c r="U79" s="417">
        <v>1980</v>
      </c>
      <c r="V79" s="417">
        <v>0.44</v>
      </c>
      <c r="W79" s="422" t="s">
        <v>397</v>
      </c>
      <c r="X79" s="417"/>
      <c r="Y79" s="417"/>
      <c r="Z79" s="417"/>
      <c r="AA79" s="417"/>
    </row>
    <row r="80" spans="1:27" x14ac:dyDescent="0.25">
      <c r="A80" s="656"/>
      <c r="B80" s="421"/>
      <c r="C80" s="417"/>
      <c r="D80" s="422"/>
      <c r="E80" s="417"/>
      <c r="F80" s="417"/>
      <c r="G80" s="417"/>
      <c r="H80" s="417"/>
      <c r="I80" s="422"/>
      <c r="J80" s="422"/>
      <c r="K80" s="422"/>
      <c r="L80" s="422"/>
      <c r="M80" s="424"/>
      <c r="N80" s="422"/>
      <c r="O80" s="422"/>
      <c r="P80" s="422"/>
      <c r="Q80" s="422"/>
      <c r="R80" s="422"/>
      <c r="S80" s="422"/>
      <c r="T80" s="423" t="s">
        <v>5927</v>
      </c>
      <c r="U80" s="417">
        <v>2015</v>
      </c>
      <c r="V80" s="417">
        <v>0.67900000000000005</v>
      </c>
      <c r="W80" s="422" t="s">
        <v>5928</v>
      </c>
      <c r="X80" s="417"/>
      <c r="Y80" s="417"/>
      <c r="Z80" s="417"/>
      <c r="AA80" s="417"/>
    </row>
    <row r="81" spans="1:27" x14ac:dyDescent="0.25">
      <c r="A81" s="656"/>
      <c r="B81" s="421"/>
      <c r="C81" s="417" t="s">
        <v>5929</v>
      </c>
      <c r="D81" s="424" t="s">
        <v>5834</v>
      </c>
      <c r="E81" s="417" t="s">
        <v>22</v>
      </c>
      <c r="F81" s="417">
        <v>2</v>
      </c>
      <c r="G81" s="417"/>
      <c r="H81" s="417"/>
      <c r="I81" s="422"/>
      <c r="J81" s="422"/>
      <c r="K81" s="422"/>
      <c r="L81" s="422"/>
      <c r="M81" s="424"/>
      <c r="N81" s="422"/>
      <c r="O81" s="422"/>
      <c r="P81" s="422"/>
      <c r="Q81" s="422"/>
      <c r="R81" s="422"/>
      <c r="S81" s="422"/>
      <c r="T81" s="423" t="s">
        <v>5930</v>
      </c>
      <c r="U81" s="417">
        <v>1972</v>
      </c>
      <c r="V81" s="417">
        <v>0.4</v>
      </c>
      <c r="W81" s="422" t="s">
        <v>586</v>
      </c>
      <c r="X81" s="417"/>
      <c r="Y81" s="417"/>
      <c r="Z81" s="417"/>
      <c r="AA81" s="417"/>
    </row>
    <row r="82" spans="1:27" x14ac:dyDescent="0.25">
      <c r="A82" s="655"/>
      <c r="B82" s="421"/>
      <c r="C82" s="417"/>
      <c r="D82" s="422"/>
      <c r="E82" s="417"/>
      <c r="F82" s="417"/>
      <c r="G82" s="417"/>
      <c r="H82" s="417"/>
      <c r="I82" s="422"/>
      <c r="J82" s="422"/>
      <c r="K82" s="422"/>
      <c r="L82" s="422"/>
      <c r="M82" s="424"/>
      <c r="N82" s="422"/>
      <c r="O82" s="422"/>
      <c r="P82" s="422"/>
      <c r="Q82" s="422"/>
      <c r="R82" s="422"/>
      <c r="S82" s="422"/>
      <c r="T82" s="423" t="s">
        <v>5931</v>
      </c>
      <c r="U82" s="417">
        <v>1985</v>
      </c>
      <c r="V82" s="417">
        <v>0.5</v>
      </c>
      <c r="W82" s="422" t="s">
        <v>586</v>
      </c>
      <c r="X82" s="417"/>
      <c r="Y82" s="417"/>
      <c r="Z82" s="417"/>
      <c r="AA82" s="417"/>
    </row>
    <row r="83" spans="1:27" x14ac:dyDescent="0.25">
      <c r="A83" s="654">
        <v>17</v>
      </c>
      <c r="B83" s="421" t="s">
        <v>5862</v>
      </c>
      <c r="C83" s="417" t="s">
        <v>5932</v>
      </c>
      <c r="D83" s="424" t="s">
        <v>5834</v>
      </c>
      <c r="E83" s="417" t="s">
        <v>26</v>
      </c>
      <c r="F83" s="417">
        <v>1</v>
      </c>
      <c r="G83" s="417" t="s">
        <v>5933</v>
      </c>
      <c r="H83" s="417">
        <v>0.5</v>
      </c>
      <c r="I83" s="422" t="s">
        <v>2456</v>
      </c>
      <c r="J83" s="422"/>
      <c r="K83" s="422"/>
      <c r="L83" s="422"/>
      <c r="M83" s="424"/>
      <c r="N83" s="422"/>
      <c r="O83" s="422"/>
      <c r="P83" s="422"/>
      <c r="Q83" s="422"/>
      <c r="R83" s="422"/>
      <c r="S83" s="422"/>
      <c r="T83" s="423" t="s">
        <v>5934</v>
      </c>
      <c r="U83" s="417">
        <v>1996</v>
      </c>
      <c r="V83" s="417">
        <v>0.123</v>
      </c>
      <c r="W83" s="422" t="s">
        <v>270</v>
      </c>
      <c r="X83" s="417"/>
      <c r="Y83" s="417"/>
      <c r="Z83" s="417"/>
      <c r="AA83" s="417"/>
    </row>
    <row r="84" spans="1:27" x14ac:dyDescent="0.25">
      <c r="A84" s="655"/>
      <c r="B84" s="421"/>
      <c r="C84" s="417"/>
      <c r="D84" s="422"/>
      <c r="E84" s="417"/>
      <c r="F84" s="417"/>
      <c r="G84" s="417"/>
      <c r="H84" s="417"/>
      <c r="I84" s="422"/>
      <c r="J84" s="422"/>
      <c r="K84" s="422"/>
      <c r="L84" s="422"/>
      <c r="M84" s="424"/>
      <c r="N84" s="422"/>
      <c r="O84" s="422"/>
      <c r="P84" s="422"/>
      <c r="Q84" s="422"/>
      <c r="R84" s="422"/>
      <c r="S84" s="422"/>
      <c r="T84" s="423"/>
      <c r="U84" s="417"/>
      <c r="V84" s="417"/>
      <c r="W84" s="426"/>
      <c r="X84" s="417"/>
      <c r="Y84" s="417"/>
      <c r="Z84" s="417"/>
      <c r="AA84" s="417"/>
    </row>
    <row r="85" spans="1:27" x14ac:dyDescent="0.25">
      <c r="A85" s="654">
        <v>18</v>
      </c>
      <c r="B85" s="421" t="s">
        <v>5862</v>
      </c>
      <c r="C85" s="417" t="s">
        <v>5935</v>
      </c>
      <c r="D85" s="424" t="s">
        <v>5834</v>
      </c>
      <c r="E85" s="417" t="s">
        <v>26</v>
      </c>
      <c r="F85" s="417">
        <v>1</v>
      </c>
      <c r="G85" s="417"/>
      <c r="H85" s="417"/>
      <c r="I85" s="422"/>
      <c r="J85" s="422"/>
      <c r="K85" s="422"/>
      <c r="L85" s="422"/>
      <c r="M85" s="424"/>
      <c r="N85" s="422"/>
      <c r="O85" s="422"/>
      <c r="P85" s="422"/>
      <c r="Q85" s="422"/>
      <c r="R85" s="422"/>
      <c r="S85" s="422"/>
      <c r="T85" s="423" t="s">
        <v>5936</v>
      </c>
      <c r="U85" s="417">
        <v>1991</v>
      </c>
      <c r="V85" s="417">
        <v>0.371</v>
      </c>
      <c r="W85" s="422" t="s">
        <v>30</v>
      </c>
      <c r="X85" s="417"/>
      <c r="Y85" s="417"/>
      <c r="Z85" s="417"/>
      <c r="AA85" s="417"/>
    </row>
    <row r="86" spans="1:27" x14ac:dyDescent="0.25">
      <c r="A86" s="656"/>
      <c r="B86" s="421"/>
      <c r="C86" s="417"/>
      <c r="D86" s="422"/>
      <c r="E86" s="417"/>
      <c r="F86" s="417"/>
      <c r="G86" s="417"/>
      <c r="H86" s="417"/>
      <c r="I86" s="422"/>
      <c r="J86" s="422"/>
      <c r="K86" s="422"/>
      <c r="L86" s="422"/>
      <c r="M86" s="424"/>
      <c r="N86" s="422"/>
      <c r="O86" s="422"/>
      <c r="P86" s="422"/>
      <c r="Q86" s="422"/>
      <c r="R86" s="422"/>
      <c r="S86" s="422"/>
      <c r="T86" s="423"/>
      <c r="U86" s="417"/>
      <c r="V86" s="417"/>
      <c r="W86" s="426"/>
      <c r="X86" s="417"/>
      <c r="Y86" s="417"/>
      <c r="Z86" s="417"/>
      <c r="AA86" s="417"/>
    </row>
    <row r="87" spans="1:27" x14ac:dyDescent="0.25">
      <c r="A87" s="655"/>
      <c r="B87" s="421"/>
      <c r="C87" s="417"/>
      <c r="D87" s="422"/>
      <c r="E87" s="417"/>
      <c r="F87" s="417"/>
      <c r="G87" s="417"/>
      <c r="H87" s="417"/>
      <c r="I87" s="422"/>
      <c r="J87" s="422"/>
      <c r="K87" s="422"/>
      <c r="L87" s="422"/>
      <c r="M87" s="424"/>
      <c r="N87" s="422"/>
      <c r="O87" s="422"/>
      <c r="P87" s="422"/>
      <c r="Q87" s="422"/>
      <c r="R87" s="422"/>
      <c r="S87" s="422"/>
      <c r="T87" s="423"/>
      <c r="U87" s="417"/>
      <c r="V87" s="417"/>
      <c r="W87" s="426"/>
      <c r="X87" s="417"/>
      <c r="Y87" s="417"/>
      <c r="Z87" s="417"/>
      <c r="AA87" s="417"/>
    </row>
    <row r="88" spans="1:27" x14ac:dyDescent="0.25">
      <c r="A88" s="654">
        <v>19</v>
      </c>
      <c r="B88" s="421" t="s">
        <v>5937</v>
      </c>
      <c r="C88" s="417" t="s">
        <v>5938</v>
      </c>
      <c r="D88" s="424" t="s">
        <v>5834</v>
      </c>
      <c r="E88" s="417" t="s">
        <v>29</v>
      </c>
      <c r="F88" s="417">
        <v>1</v>
      </c>
      <c r="G88" s="417" t="s">
        <v>5939</v>
      </c>
      <c r="H88" s="417">
        <v>0.68</v>
      </c>
      <c r="I88" s="422" t="s">
        <v>56</v>
      </c>
      <c r="J88" s="422"/>
      <c r="K88" s="422"/>
      <c r="L88" s="422"/>
      <c r="M88" s="424"/>
      <c r="N88" s="422"/>
      <c r="O88" s="422"/>
      <c r="P88" s="422"/>
      <c r="Q88" s="422"/>
      <c r="R88" s="422"/>
      <c r="S88" s="422"/>
      <c r="T88" s="423" t="s">
        <v>5940</v>
      </c>
      <c r="U88" s="417"/>
      <c r="V88" s="417"/>
      <c r="W88" s="426"/>
      <c r="X88" s="417"/>
      <c r="Y88" s="417"/>
      <c r="Z88" s="417"/>
      <c r="AA88" s="417"/>
    </row>
    <row r="89" spans="1:27" ht="24" x14ac:dyDescent="0.25">
      <c r="A89" s="656"/>
      <c r="B89" s="421"/>
      <c r="C89" s="417"/>
      <c r="D89" s="424"/>
      <c r="E89" s="417"/>
      <c r="F89" s="417"/>
      <c r="G89" s="417"/>
      <c r="H89" s="417"/>
      <c r="I89" s="422"/>
      <c r="J89" s="422"/>
      <c r="K89" s="422"/>
      <c r="L89" s="422"/>
      <c r="M89" s="424" t="s">
        <v>5941</v>
      </c>
      <c r="N89" s="415"/>
      <c r="O89" s="415"/>
      <c r="P89" s="415"/>
      <c r="Q89" s="422"/>
      <c r="R89" s="422"/>
      <c r="S89" s="422"/>
      <c r="T89" s="423"/>
      <c r="U89" s="417"/>
      <c r="V89" s="417"/>
      <c r="W89" s="426"/>
      <c r="X89" s="417"/>
      <c r="Y89" s="417"/>
      <c r="Z89" s="417"/>
      <c r="AA89" s="417"/>
    </row>
    <row r="90" spans="1:27" x14ac:dyDescent="0.25">
      <c r="A90" s="656"/>
      <c r="B90" s="421"/>
      <c r="C90" s="417"/>
      <c r="D90" s="424"/>
      <c r="E90" s="417"/>
      <c r="F90" s="417"/>
      <c r="G90" s="417"/>
      <c r="H90" s="417"/>
      <c r="I90" s="422"/>
      <c r="J90" s="422"/>
      <c r="K90" s="422"/>
      <c r="L90" s="422"/>
      <c r="M90" s="424" t="s">
        <v>5942</v>
      </c>
      <c r="N90" s="415"/>
      <c r="O90" s="415">
        <v>0.23</v>
      </c>
      <c r="P90" s="415" t="s">
        <v>27</v>
      </c>
      <c r="Q90" s="422"/>
      <c r="R90" s="422"/>
      <c r="S90" s="422"/>
      <c r="T90" s="423"/>
      <c r="U90" s="417"/>
      <c r="V90" s="417"/>
      <c r="W90" s="426"/>
      <c r="X90" s="417"/>
      <c r="Y90" s="417"/>
      <c r="Z90" s="417"/>
      <c r="AA90" s="417"/>
    </row>
    <row r="91" spans="1:27" ht="24" x14ac:dyDescent="0.25">
      <c r="A91" s="656"/>
      <c r="B91" s="421"/>
      <c r="C91" s="417"/>
      <c r="D91" s="424"/>
      <c r="E91" s="417"/>
      <c r="F91" s="417"/>
      <c r="G91" s="417"/>
      <c r="H91" s="417"/>
      <c r="I91" s="422"/>
      <c r="J91" s="422"/>
      <c r="K91" s="422"/>
      <c r="L91" s="422"/>
      <c r="M91" s="424" t="s">
        <v>5943</v>
      </c>
      <c r="N91" s="415"/>
      <c r="O91" s="415">
        <v>0.20899999999999999</v>
      </c>
      <c r="P91" s="415" t="s">
        <v>243</v>
      </c>
      <c r="Q91" s="422"/>
      <c r="R91" s="422"/>
      <c r="S91" s="422"/>
      <c r="T91" s="423"/>
      <c r="U91" s="417"/>
      <c r="V91" s="417"/>
      <c r="W91" s="426"/>
      <c r="X91" s="417"/>
      <c r="Y91" s="417"/>
      <c r="Z91" s="417"/>
      <c r="AA91" s="417"/>
    </row>
    <row r="92" spans="1:27" ht="24" x14ac:dyDescent="0.25">
      <c r="A92" s="655"/>
      <c r="B92" s="421"/>
      <c r="C92" s="417"/>
      <c r="D92" s="424"/>
      <c r="E92" s="417"/>
      <c r="F92" s="417"/>
      <c r="G92" s="417"/>
      <c r="H92" s="417"/>
      <c r="I92" s="422"/>
      <c r="J92" s="422"/>
      <c r="K92" s="422"/>
      <c r="L92" s="422"/>
      <c r="M92" s="424" t="s">
        <v>5944</v>
      </c>
      <c r="N92" s="415"/>
      <c r="O92" s="415">
        <v>0.24</v>
      </c>
      <c r="P92" s="415" t="s">
        <v>1579</v>
      </c>
      <c r="Q92" s="422"/>
      <c r="R92" s="422">
        <v>8</v>
      </c>
      <c r="S92" s="422">
        <v>8</v>
      </c>
      <c r="T92" s="423"/>
      <c r="U92" s="417"/>
      <c r="V92" s="417"/>
      <c r="W92" s="426"/>
      <c r="X92" s="417"/>
      <c r="Y92" s="417"/>
      <c r="Z92" s="417"/>
      <c r="AA92" s="417"/>
    </row>
    <row r="93" spans="1:27" x14ac:dyDescent="0.25">
      <c r="A93" s="654">
        <v>20</v>
      </c>
      <c r="B93" s="421" t="s">
        <v>5937</v>
      </c>
      <c r="C93" s="417" t="s">
        <v>5945</v>
      </c>
      <c r="D93" s="424" t="s">
        <v>5834</v>
      </c>
      <c r="E93" s="417" t="s">
        <v>22</v>
      </c>
      <c r="F93" s="417">
        <v>2</v>
      </c>
      <c r="G93" s="417"/>
      <c r="H93" s="417"/>
      <c r="I93" s="422"/>
      <c r="J93" s="422"/>
      <c r="K93" s="422"/>
      <c r="L93" s="422"/>
      <c r="M93" s="424"/>
      <c r="N93" s="422"/>
      <c r="O93" s="422"/>
      <c r="P93" s="422"/>
      <c r="Q93" s="422"/>
      <c r="R93" s="422"/>
      <c r="S93" s="422"/>
      <c r="T93" s="423" t="s">
        <v>5946</v>
      </c>
      <c r="U93" s="417"/>
      <c r="V93" s="417">
        <v>0.44</v>
      </c>
      <c r="W93" s="422" t="s">
        <v>851</v>
      </c>
      <c r="X93" s="417"/>
      <c r="Y93" s="417"/>
      <c r="Z93" s="417"/>
      <c r="AA93" s="417"/>
    </row>
    <row r="94" spans="1:27" x14ac:dyDescent="0.25">
      <c r="A94" s="655"/>
      <c r="B94" s="421"/>
      <c r="C94" s="417"/>
      <c r="D94" s="422"/>
      <c r="E94" s="417"/>
      <c r="F94" s="417"/>
      <c r="G94" s="417"/>
      <c r="H94" s="417"/>
      <c r="I94" s="422"/>
      <c r="J94" s="422"/>
      <c r="K94" s="422"/>
      <c r="L94" s="422"/>
      <c r="M94" s="424"/>
      <c r="N94" s="422"/>
      <c r="O94" s="422"/>
      <c r="P94" s="422"/>
      <c r="Q94" s="422"/>
      <c r="R94" s="422"/>
      <c r="S94" s="422"/>
      <c r="T94" s="423"/>
      <c r="U94" s="417"/>
      <c r="V94" s="417"/>
      <c r="W94" s="426"/>
      <c r="X94" s="417"/>
      <c r="Y94" s="417"/>
      <c r="Z94" s="417"/>
      <c r="AA94" s="417"/>
    </row>
    <row r="95" spans="1:27" x14ac:dyDescent="0.25">
      <c r="A95" s="654">
        <v>21</v>
      </c>
      <c r="B95" s="421" t="s">
        <v>5937</v>
      </c>
      <c r="C95" s="417" t="s">
        <v>5947</v>
      </c>
      <c r="D95" s="422"/>
      <c r="E95" s="417"/>
      <c r="F95" s="417"/>
      <c r="G95" s="417"/>
      <c r="H95" s="417"/>
      <c r="I95" s="422"/>
      <c r="J95" s="422"/>
      <c r="K95" s="422"/>
      <c r="L95" s="422"/>
      <c r="M95" s="424"/>
      <c r="N95" s="422"/>
      <c r="O95" s="422"/>
      <c r="P95" s="422"/>
      <c r="Q95" s="422"/>
      <c r="R95" s="422"/>
      <c r="S95" s="422"/>
      <c r="T95" s="423" t="s">
        <v>5948</v>
      </c>
      <c r="U95" s="417"/>
      <c r="V95" s="417"/>
      <c r="W95" s="426"/>
      <c r="X95" s="417"/>
      <c r="Y95" s="417"/>
      <c r="Z95" s="417"/>
      <c r="AA95" s="417"/>
    </row>
    <row r="96" spans="1:27" x14ac:dyDescent="0.25">
      <c r="A96" s="655"/>
      <c r="B96" s="421"/>
      <c r="C96" s="417"/>
      <c r="D96" s="422"/>
      <c r="E96" s="417"/>
      <c r="F96" s="417"/>
      <c r="G96" s="417"/>
      <c r="H96" s="417"/>
      <c r="I96" s="422"/>
      <c r="J96" s="422"/>
      <c r="K96" s="422"/>
      <c r="L96" s="422"/>
      <c r="M96" s="424"/>
      <c r="N96" s="422"/>
      <c r="O96" s="422"/>
      <c r="P96" s="422"/>
      <c r="Q96" s="422"/>
      <c r="R96" s="422"/>
      <c r="S96" s="422"/>
      <c r="T96" s="423"/>
      <c r="U96" s="417"/>
      <c r="V96" s="417">
        <v>0.35199999999999998</v>
      </c>
      <c r="W96" s="422" t="s">
        <v>30</v>
      </c>
      <c r="X96" s="417"/>
      <c r="Y96" s="417"/>
      <c r="Z96" s="417"/>
      <c r="AA96" s="417"/>
    </row>
    <row r="97" spans="1:27" x14ac:dyDescent="0.25">
      <c r="A97" s="654">
        <v>22</v>
      </c>
      <c r="B97" s="421" t="s">
        <v>5937</v>
      </c>
      <c r="C97" s="417" t="s">
        <v>5949</v>
      </c>
      <c r="D97" s="424" t="s">
        <v>5834</v>
      </c>
      <c r="E97" s="417" t="s">
        <v>22</v>
      </c>
      <c r="F97" s="417">
        <v>2</v>
      </c>
      <c r="G97" s="417"/>
      <c r="H97" s="417"/>
      <c r="I97" s="422"/>
      <c r="J97" s="422"/>
      <c r="K97" s="422"/>
      <c r="L97" s="422"/>
      <c r="M97" s="424"/>
      <c r="N97" s="422"/>
      <c r="O97" s="422"/>
      <c r="P97" s="422"/>
      <c r="Q97" s="422"/>
      <c r="R97" s="422"/>
      <c r="S97" s="422"/>
      <c r="T97" s="423" t="s">
        <v>5950</v>
      </c>
      <c r="U97" s="417">
        <v>1978</v>
      </c>
      <c r="V97" s="417">
        <v>0.25</v>
      </c>
      <c r="W97" s="422" t="s">
        <v>30</v>
      </c>
      <c r="X97" s="417"/>
      <c r="Y97" s="417"/>
      <c r="Z97" s="417"/>
      <c r="AA97" s="417"/>
    </row>
    <row r="98" spans="1:27" x14ac:dyDescent="0.25">
      <c r="A98" s="655"/>
      <c r="B98" s="421"/>
      <c r="C98" s="417"/>
      <c r="D98" s="422"/>
      <c r="E98" s="417"/>
      <c r="F98" s="417"/>
      <c r="G98" s="417"/>
      <c r="H98" s="417"/>
      <c r="I98" s="422"/>
      <c r="J98" s="422"/>
      <c r="K98" s="422"/>
      <c r="L98" s="422"/>
      <c r="M98" s="424"/>
      <c r="N98" s="422"/>
      <c r="O98" s="422"/>
      <c r="P98" s="422"/>
      <c r="Q98" s="422"/>
      <c r="R98" s="422"/>
      <c r="S98" s="422"/>
      <c r="T98" s="423"/>
      <c r="U98" s="417"/>
      <c r="V98" s="417"/>
      <c r="W98" s="422"/>
      <c r="X98" s="417"/>
      <c r="Y98" s="417"/>
      <c r="Z98" s="417"/>
      <c r="AA98" s="417"/>
    </row>
    <row r="99" spans="1:27" x14ac:dyDescent="0.25">
      <c r="A99" s="654">
        <v>23</v>
      </c>
      <c r="B99" s="421" t="s">
        <v>5951</v>
      </c>
      <c r="C99" s="417" t="s">
        <v>5952</v>
      </c>
      <c r="D99" s="424" t="s">
        <v>5834</v>
      </c>
      <c r="E99" s="417" t="s">
        <v>26</v>
      </c>
      <c r="F99" s="417">
        <v>1</v>
      </c>
      <c r="G99" s="417"/>
      <c r="H99" s="417"/>
      <c r="I99" s="422"/>
      <c r="J99" s="422"/>
      <c r="K99" s="422"/>
      <c r="L99" s="422"/>
      <c r="M99" s="424"/>
      <c r="N99" s="422"/>
      <c r="O99" s="422"/>
      <c r="P99" s="422"/>
      <c r="Q99" s="422"/>
      <c r="R99" s="422"/>
      <c r="S99" s="422"/>
      <c r="T99" s="423" t="s">
        <v>5953</v>
      </c>
      <c r="U99" s="417">
        <v>1962</v>
      </c>
      <c r="V99" s="417">
        <v>1.5</v>
      </c>
      <c r="W99" s="422" t="s">
        <v>1652</v>
      </c>
      <c r="X99" s="417"/>
      <c r="Y99" s="417"/>
      <c r="Z99" s="417"/>
      <c r="AA99" s="417"/>
    </row>
    <row r="100" spans="1:27" x14ac:dyDescent="0.25">
      <c r="A100" s="656"/>
      <c r="B100" s="421"/>
      <c r="C100" s="417"/>
      <c r="D100" s="422"/>
      <c r="E100" s="417"/>
      <c r="F100" s="417"/>
      <c r="G100" s="417"/>
      <c r="H100" s="417"/>
      <c r="I100" s="422"/>
      <c r="J100" s="422"/>
      <c r="K100" s="422"/>
      <c r="L100" s="422"/>
      <c r="M100" s="424"/>
      <c r="N100" s="422"/>
      <c r="O100" s="422"/>
      <c r="P100" s="422"/>
      <c r="Q100" s="422"/>
      <c r="R100" s="422"/>
      <c r="S100" s="422"/>
      <c r="T100" s="423" t="s">
        <v>5954</v>
      </c>
      <c r="U100" s="417">
        <v>1955</v>
      </c>
      <c r="V100" s="417">
        <v>0.46</v>
      </c>
      <c r="W100" s="422" t="s">
        <v>786</v>
      </c>
      <c r="X100" s="417"/>
      <c r="Y100" s="417"/>
      <c r="Z100" s="417"/>
      <c r="AA100" s="417"/>
    </row>
    <row r="101" spans="1:27" x14ac:dyDescent="0.25">
      <c r="A101" s="656"/>
      <c r="B101" s="421"/>
      <c r="C101" s="417"/>
      <c r="D101" s="422"/>
      <c r="E101" s="417"/>
      <c r="F101" s="417"/>
      <c r="G101" s="417"/>
      <c r="H101" s="417"/>
      <c r="I101" s="422"/>
      <c r="J101" s="422"/>
      <c r="K101" s="422"/>
      <c r="L101" s="422"/>
      <c r="M101" s="424"/>
      <c r="N101" s="422"/>
      <c r="O101" s="422"/>
      <c r="P101" s="422"/>
      <c r="Q101" s="422"/>
      <c r="R101" s="422"/>
      <c r="S101" s="422"/>
      <c r="T101" s="423"/>
      <c r="U101" s="417"/>
      <c r="V101" s="417"/>
      <c r="W101" s="422"/>
      <c r="X101" s="417" t="s">
        <v>5955</v>
      </c>
      <c r="Y101" s="417">
        <v>1955</v>
      </c>
      <c r="Z101" s="417">
        <v>0.2</v>
      </c>
      <c r="AA101" s="417"/>
    </row>
    <row r="102" spans="1:27" x14ac:dyDescent="0.25">
      <c r="A102" s="656"/>
      <c r="B102" s="421"/>
      <c r="C102" s="417"/>
      <c r="D102" s="422"/>
      <c r="E102" s="417"/>
      <c r="F102" s="417"/>
      <c r="G102" s="417"/>
      <c r="H102" s="417"/>
      <c r="I102" s="422"/>
      <c r="J102" s="422"/>
      <c r="K102" s="422"/>
      <c r="L102" s="422"/>
      <c r="M102" s="424"/>
      <c r="N102" s="422"/>
      <c r="O102" s="422"/>
      <c r="P102" s="422"/>
      <c r="Q102" s="422"/>
      <c r="R102" s="422"/>
      <c r="S102" s="422"/>
      <c r="T102" s="423"/>
      <c r="U102" s="417"/>
      <c r="V102" s="417"/>
      <c r="W102" s="422"/>
      <c r="X102" s="417" t="s">
        <v>5956</v>
      </c>
      <c r="Y102" s="417">
        <v>1966</v>
      </c>
      <c r="Z102" s="417">
        <v>0.2</v>
      </c>
      <c r="AA102" s="417" t="s">
        <v>1740</v>
      </c>
    </row>
    <row r="103" spans="1:27" x14ac:dyDescent="0.25">
      <c r="A103" s="656"/>
      <c r="B103" s="421"/>
      <c r="C103" s="417"/>
      <c r="D103" s="422"/>
      <c r="E103" s="417"/>
      <c r="F103" s="417"/>
      <c r="G103" s="417"/>
      <c r="H103" s="417"/>
      <c r="I103" s="422"/>
      <c r="J103" s="422"/>
      <c r="K103" s="422"/>
      <c r="L103" s="422"/>
      <c r="M103" s="424"/>
      <c r="N103" s="422"/>
      <c r="O103" s="422"/>
      <c r="P103" s="422"/>
      <c r="Q103" s="422"/>
      <c r="R103" s="422"/>
      <c r="S103" s="422"/>
      <c r="T103" s="423"/>
      <c r="U103" s="417"/>
      <c r="V103" s="417"/>
      <c r="W103" s="422"/>
      <c r="X103" s="417" t="s">
        <v>5957</v>
      </c>
      <c r="Y103" s="417">
        <v>1976</v>
      </c>
      <c r="Z103" s="417">
        <v>0.14000000000000001</v>
      </c>
      <c r="AA103" s="417" t="s">
        <v>5958</v>
      </c>
    </row>
    <row r="104" spans="1:27" x14ac:dyDescent="0.25">
      <c r="A104" s="655"/>
      <c r="B104" s="421"/>
      <c r="C104" s="417"/>
      <c r="D104" s="422"/>
      <c r="E104" s="417"/>
      <c r="F104" s="417"/>
      <c r="G104" s="417"/>
      <c r="H104" s="417"/>
      <c r="I104" s="422"/>
      <c r="J104" s="422"/>
      <c r="K104" s="422"/>
      <c r="L104" s="422"/>
      <c r="M104" s="424"/>
      <c r="N104" s="422"/>
      <c r="O104" s="422"/>
      <c r="P104" s="422"/>
      <c r="Q104" s="422"/>
      <c r="R104" s="422"/>
      <c r="S104" s="422"/>
      <c r="T104" s="423"/>
      <c r="U104" s="417"/>
      <c r="V104" s="417"/>
      <c r="W104" s="422"/>
      <c r="X104" s="417" t="s">
        <v>5959</v>
      </c>
      <c r="Y104" s="417">
        <v>1955</v>
      </c>
      <c r="Z104" s="417">
        <v>0.14000000000000001</v>
      </c>
      <c r="AA104" s="417"/>
    </row>
    <row r="105" spans="1:27" x14ac:dyDescent="0.25">
      <c r="A105" s="654">
        <v>24</v>
      </c>
      <c r="B105" s="421" t="s">
        <v>5951</v>
      </c>
      <c r="C105" s="417" t="s">
        <v>5960</v>
      </c>
      <c r="D105" s="422" t="s">
        <v>5834</v>
      </c>
      <c r="E105" s="417" t="s">
        <v>26</v>
      </c>
      <c r="F105" s="417">
        <v>1</v>
      </c>
      <c r="G105" s="417"/>
      <c r="H105" s="417"/>
      <c r="I105" s="422"/>
      <c r="J105" s="422"/>
      <c r="K105" s="422"/>
      <c r="L105" s="422"/>
      <c r="M105" s="424"/>
      <c r="N105" s="422"/>
      <c r="O105" s="422"/>
      <c r="P105" s="422"/>
      <c r="Q105" s="422"/>
      <c r="R105" s="422"/>
      <c r="S105" s="422"/>
      <c r="T105" s="423" t="s">
        <v>5961</v>
      </c>
      <c r="U105" s="417"/>
      <c r="V105" s="417"/>
      <c r="W105" s="422" t="s">
        <v>5962</v>
      </c>
      <c r="X105" s="417"/>
      <c r="Y105" s="417"/>
      <c r="Z105" s="417"/>
      <c r="AA105" s="417"/>
    </row>
    <row r="106" spans="1:27" x14ac:dyDescent="0.25">
      <c r="A106" s="656"/>
      <c r="B106" s="421"/>
      <c r="C106" s="417"/>
      <c r="D106" s="422"/>
      <c r="E106" s="417"/>
      <c r="F106" s="417"/>
      <c r="G106" s="417"/>
      <c r="H106" s="417"/>
      <c r="I106" s="422"/>
      <c r="J106" s="422"/>
      <c r="K106" s="422"/>
      <c r="L106" s="422"/>
      <c r="M106" s="424"/>
      <c r="N106" s="422"/>
      <c r="O106" s="422"/>
      <c r="P106" s="422"/>
      <c r="Q106" s="422"/>
      <c r="R106" s="422"/>
      <c r="S106" s="422"/>
      <c r="T106" s="423" t="s">
        <v>5963</v>
      </c>
      <c r="U106" s="417">
        <v>1949</v>
      </c>
      <c r="V106" s="417">
        <v>0.75</v>
      </c>
      <c r="W106" s="422" t="s">
        <v>5905</v>
      </c>
      <c r="X106" s="417"/>
      <c r="Y106" s="417"/>
      <c r="Z106" s="417"/>
      <c r="AA106" s="417"/>
    </row>
    <row r="107" spans="1:27" x14ac:dyDescent="0.25">
      <c r="A107" s="656"/>
      <c r="B107" s="421"/>
      <c r="C107" s="417"/>
      <c r="D107" s="422"/>
      <c r="E107" s="417"/>
      <c r="F107" s="417"/>
      <c r="G107" s="417"/>
      <c r="H107" s="417"/>
      <c r="I107" s="422"/>
      <c r="J107" s="422"/>
      <c r="K107" s="422"/>
      <c r="L107" s="422"/>
      <c r="M107" s="424"/>
      <c r="N107" s="422"/>
      <c r="O107" s="422"/>
      <c r="P107" s="422"/>
      <c r="Q107" s="422"/>
      <c r="R107" s="422"/>
      <c r="S107" s="422"/>
      <c r="T107" s="422" t="s">
        <v>5964</v>
      </c>
      <c r="U107" s="417"/>
      <c r="V107" s="417"/>
      <c r="W107" s="422"/>
      <c r="X107" s="417" t="s">
        <v>5964</v>
      </c>
      <c r="Y107" s="417"/>
      <c r="Z107" s="417"/>
      <c r="AA107" s="417"/>
    </row>
    <row r="108" spans="1:27" x14ac:dyDescent="0.25">
      <c r="A108" s="656"/>
      <c r="B108" s="421"/>
      <c r="C108" s="417"/>
      <c r="D108" s="422"/>
      <c r="E108" s="417"/>
      <c r="F108" s="417"/>
      <c r="G108" s="417"/>
      <c r="H108" s="417"/>
      <c r="I108" s="422"/>
      <c r="J108" s="422"/>
      <c r="K108" s="422"/>
      <c r="L108" s="422"/>
      <c r="M108" s="424"/>
      <c r="N108" s="422"/>
      <c r="O108" s="422"/>
      <c r="P108" s="422"/>
      <c r="Q108" s="422"/>
      <c r="R108" s="422"/>
      <c r="S108" s="422"/>
      <c r="T108" s="423"/>
      <c r="U108" s="417"/>
      <c r="V108" s="417"/>
      <c r="W108" s="422"/>
      <c r="X108" s="417" t="s">
        <v>5965</v>
      </c>
      <c r="Y108" s="417">
        <v>1949</v>
      </c>
      <c r="Z108" s="417">
        <v>0.04</v>
      </c>
      <c r="AA108" s="417" t="s">
        <v>5476</v>
      </c>
    </row>
    <row r="109" spans="1:27" x14ac:dyDescent="0.25">
      <c r="A109" s="656"/>
      <c r="B109" s="421"/>
      <c r="C109" s="417"/>
      <c r="D109" s="422"/>
      <c r="E109" s="417"/>
      <c r="F109" s="417"/>
      <c r="G109" s="417"/>
      <c r="H109" s="417"/>
      <c r="I109" s="422"/>
      <c r="J109" s="422"/>
      <c r="K109" s="422"/>
      <c r="L109" s="422"/>
      <c r="M109" s="424"/>
      <c r="N109" s="422"/>
      <c r="O109" s="422"/>
      <c r="P109" s="422"/>
      <c r="Q109" s="422"/>
      <c r="R109" s="422"/>
      <c r="S109" s="422"/>
      <c r="T109" s="423"/>
      <c r="U109" s="417"/>
      <c r="V109" s="417"/>
      <c r="W109" s="422"/>
      <c r="X109" s="417" t="s">
        <v>5966</v>
      </c>
      <c r="Y109" s="417">
        <v>1951</v>
      </c>
      <c r="Z109" s="417">
        <v>0.09</v>
      </c>
      <c r="AA109" s="417" t="s">
        <v>5905</v>
      </c>
    </row>
    <row r="110" spans="1:27" x14ac:dyDescent="0.25">
      <c r="A110" s="656"/>
      <c r="B110" s="421"/>
      <c r="C110" s="417"/>
      <c r="D110" s="422"/>
      <c r="E110" s="417"/>
      <c r="F110" s="417"/>
      <c r="G110" s="417"/>
      <c r="H110" s="417"/>
      <c r="I110" s="422"/>
      <c r="J110" s="422"/>
      <c r="K110" s="422"/>
      <c r="L110" s="422"/>
      <c r="M110" s="424"/>
      <c r="N110" s="422"/>
      <c r="O110" s="422"/>
      <c r="P110" s="422"/>
      <c r="Q110" s="422"/>
      <c r="R110" s="422"/>
      <c r="S110" s="422"/>
      <c r="T110" s="423"/>
      <c r="U110" s="417"/>
      <c r="V110" s="417"/>
      <c r="W110" s="422"/>
      <c r="X110" s="417" t="s">
        <v>5967</v>
      </c>
      <c r="Y110" s="417">
        <v>1951</v>
      </c>
      <c r="Z110" s="417">
        <v>0.2</v>
      </c>
      <c r="AA110" s="417" t="s">
        <v>2829</v>
      </c>
    </row>
    <row r="111" spans="1:27" x14ac:dyDescent="0.25">
      <c r="A111" s="656"/>
      <c r="B111" s="421"/>
      <c r="C111" s="417"/>
      <c r="D111" s="422"/>
      <c r="E111" s="417"/>
      <c r="F111" s="417"/>
      <c r="G111" s="417"/>
      <c r="H111" s="417"/>
      <c r="I111" s="422"/>
      <c r="J111" s="422"/>
      <c r="K111" s="422"/>
      <c r="L111" s="422"/>
      <c r="M111" s="424"/>
      <c r="N111" s="422"/>
      <c r="O111" s="422"/>
      <c r="P111" s="422"/>
      <c r="Q111" s="422"/>
      <c r="R111" s="422"/>
      <c r="S111" s="422"/>
      <c r="T111" s="423"/>
      <c r="U111" s="417"/>
      <c r="V111" s="417"/>
      <c r="W111" s="422"/>
      <c r="X111" s="417" t="s">
        <v>5968</v>
      </c>
      <c r="Y111" s="417">
        <v>1962</v>
      </c>
      <c r="Z111" s="417">
        <v>0.1</v>
      </c>
      <c r="AA111" s="417" t="s">
        <v>2829</v>
      </c>
    </row>
    <row r="112" spans="1:27" x14ac:dyDescent="0.25">
      <c r="A112" s="656"/>
      <c r="B112" s="421"/>
      <c r="C112" s="417"/>
      <c r="D112" s="422"/>
      <c r="E112" s="417"/>
      <c r="F112" s="417"/>
      <c r="G112" s="417"/>
      <c r="H112" s="417"/>
      <c r="I112" s="422"/>
      <c r="J112" s="422"/>
      <c r="K112" s="422"/>
      <c r="L112" s="422"/>
      <c r="M112" s="424"/>
      <c r="N112" s="422"/>
      <c r="O112" s="422"/>
      <c r="P112" s="422"/>
      <c r="Q112" s="422"/>
      <c r="R112" s="422"/>
      <c r="S112" s="422"/>
      <c r="T112" s="423"/>
      <c r="U112" s="417"/>
      <c r="V112" s="417"/>
      <c r="W112" s="422"/>
      <c r="X112" s="417" t="s">
        <v>5969</v>
      </c>
      <c r="Y112" s="417">
        <v>1955</v>
      </c>
      <c r="Z112" s="417">
        <v>0.08</v>
      </c>
      <c r="AA112" s="417" t="s">
        <v>5970</v>
      </c>
    </row>
    <row r="113" spans="1:27" x14ac:dyDescent="0.25">
      <c r="A113" s="655"/>
      <c r="B113" s="421"/>
      <c r="C113" s="417"/>
      <c r="D113" s="422"/>
      <c r="E113" s="417"/>
      <c r="F113" s="417"/>
      <c r="G113" s="417"/>
      <c r="H113" s="417"/>
      <c r="I113" s="422"/>
      <c r="J113" s="422"/>
      <c r="K113" s="422"/>
      <c r="L113" s="422"/>
      <c r="M113" s="424"/>
      <c r="N113" s="422"/>
      <c r="O113" s="422"/>
      <c r="P113" s="422"/>
      <c r="Q113" s="422"/>
      <c r="R113" s="422"/>
      <c r="S113" s="422"/>
      <c r="T113" s="423"/>
      <c r="U113" s="417"/>
      <c r="V113" s="417"/>
      <c r="W113" s="422"/>
      <c r="X113" s="417" t="s">
        <v>5971</v>
      </c>
      <c r="Y113" s="417">
        <v>2015</v>
      </c>
      <c r="Z113" s="417">
        <v>0.06</v>
      </c>
      <c r="AA113" s="417" t="s">
        <v>5972</v>
      </c>
    </row>
    <row r="114" spans="1:27" x14ac:dyDescent="0.25">
      <c r="A114" s="660">
        <v>25</v>
      </c>
      <c r="B114" s="421" t="s">
        <v>5973</v>
      </c>
      <c r="C114" s="414" t="s">
        <v>5974</v>
      </c>
      <c r="D114" s="415" t="s">
        <v>5834</v>
      </c>
      <c r="E114" s="414" t="s">
        <v>494</v>
      </c>
      <c r="F114" s="414">
        <v>2</v>
      </c>
      <c r="G114" s="414"/>
      <c r="H114" s="414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 t="s">
        <v>5961</v>
      </c>
      <c r="U114" s="414"/>
      <c r="V114" s="414"/>
      <c r="W114" s="415"/>
      <c r="X114" s="414"/>
      <c r="Y114" s="414"/>
      <c r="Z114" s="414"/>
      <c r="AA114" s="414"/>
    </row>
    <row r="115" spans="1:27" x14ac:dyDescent="0.25">
      <c r="A115" s="661"/>
      <c r="B115" s="421"/>
      <c r="C115" s="414"/>
      <c r="D115" s="415"/>
      <c r="E115" s="414"/>
      <c r="F115" s="414"/>
      <c r="G115" s="414"/>
      <c r="H115" s="414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 t="s">
        <v>5975</v>
      </c>
      <c r="U115" s="414">
        <v>1973</v>
      </c>
      <c r="V115" s="414">
        <v>0.3</v>
      </c>
      <c r="W115" s="415" t="s">
        <v>5976</v>
      </c>
      <c r="X115" s="414"/>
      <c r="Y115" s="414"/>
      <c r="Z115" s="414"/>
      <c r="AA115" s="414"/>
    </row>
    <row r="116" spans="1:27" ht="24" x14ac:dyDescent="0.25">
      <c r="A116" s="661"/>
      <c r="B116" s="421"/>
      <c r="C116" s="414"/>
      <c r="D116" s="415"/>
      <c r="E116" s="414"/>
      <c r="F116" s="414"/>
      <c r="G116" s="414"/>
      <c r="H116" s="414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415"/>
      <c r="U116" s="414"/>
      <c r="V116" s="414"/>
      <c r="W116" s="415"/>
      <c r="X116" s="414" t="s">
        <v>5977</v>
      </c>
      <c r="Y116" s="414"/>
      <c r="Z116" s="414"/>
      <c r="AA116" s="414"/>
    </row>
    <row r="117" spans="1:27" ht="24" x14ac:dyDescent="0.25">
      <c r="A117" s="661"/>
      <c r="B117" s="421"/>
      <c r="C117" s="414"/>
      <c r="D117" s="415"/>
      <c r="E117" s="414"/>
      <c r="F117" s="414"/>
      <c r="G117" s="414"/>
      <c r="H117" s="414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415"/>
      <c r="U117" s="414"/>
      <c r="V117" s="414"/>
      <c r="W117" s="415"/>
      <c r="X117" s="414" t="s">
        <v>5978</v>
      </c>
      <c r="Y117" s="414">
        <v>1975</v>
      </c>
      <c r="Z117" s="414">
        <v>0.12</v>
      </c>
      <c r="AA117" s="414" t="s">
        <v>5979</v>
      </c>
    </row>
    <row r="118" spans="1:27" ht="24" x14ac:dyDescent="0.25">
      <c r="A118" s="661"/>
      <c r="B118" s="421"/>
      <c r="C118" s="414"/>
      <c r="D118" s="415"/>
      <c r="E118" s="414"/>
      <c r="F118" s="414"/>
      <c r="G118" s="414"/>
      <c r="H118" s="414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  <c r="U118" s="414"/>
      <c r="V118" s="414"/>
      <c r="W118" s="415"/>
      <c r="X118" s="414" t="s">
        <v>5980</v>
      </c>
      <c r="Y118" s="414">
        <v>1972</v>
      </c>
      <c r="Z118" s="414">
        <v>0.04</v>
      </c>
      <c r="AA118" s="414" t="s">
        <v>5981</v>
      </c>
    </row>
    <row r="119" spans="1:27" ht="24" x14ac:dyDescent="0.25">
      <c r="A119" s="661"/>
      <c r="B119" s="421"/>
      <c r="C119" s="414"/>
      <c r="D119" s="415"/>
      <c r="E119" s="414"/>
      <c r="F119" s="414"/>
      <c r="G119" s="414"/>
      <c r="H119" s="414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4"/>
      <c r="V119" s="414"/>
      <c r="W119" s="415"/>
      <c r="X119" s="414" t="s">
        <v>5982</v>
      </c>
      <c r="Y119" s="414">
        <v>1974</v>
      </c>
      <c r="Z119" s="414">
        <v>7.0000000000000007E-2</v>
      </c>
      <c r="AA119" s="414" t="s">
        <v>5983</v>
      </c>
    </row>
    <row r="120" spans="1:27" x14ac:dyDescent="0.25">
      <c r="A120" s="661"/>
      <c r="B120" s="421"/>
      <c r="C120" s="414"/>
      <c r="D120" s="415"/>
      <c r="E120" s="414"/>
      <c r="F120" s="414"/>
      <c r="G120" s="414"/>
      <c r="H120" s="414"/>
      <c r="I120" s="415"/>
      <c r="J120" s="415"/>
      <c r="K120" s="415"/>
      <c r="L120" s="415"/>
      <c r="M120" s="424"/>
      <c r="N120" s="415"/>
      <c r="O120" s="415"/>
      <c r="P120" s="415"/>
      <c r="Q120" s="415"/>
      <c r="R120" s="415"/>
      <c r="S120" s="415"/>
      <c r="T120" s="415"/>
      <c r="U120" s="414"/>
      <c r="V120" s="414"/>
      <c r="W120" s="415"/>
      <c r="X120" s="414" t="s">
        <v>5984</v>
      </c>
      <c r="Y120" s="414">
        <v>1976</v>
      </c>
      <c r="Z120" s="414">
        <v>0.06</v>
      </c>
      <c r="AA120" s="414" t="s">
        <v>5985</v>
      </c>
    </row>
    <row r="121" spans="1:27" ht="24" x14ac:dyDescent="0.25">
      <c r="A121" s="661"/>
      <c r="B121" s="421"/>
      <c r="C121" s="414"/>
      <c r="D121" s="415"/>
      <c r="E121" s="414"/>
      <c r="F121" s="414"/>
      <c r="G121" s="414"/>
      <c r="H121" s="414"/>
      <c r="I121" s="415"/>
      <c r="J121" s="415"/>
      <c r="K121" s="415"/>
      <c r="L121" s="415"/>
      <c r="M121" s="424"/>
      <c r="N121" s="415"/>
      <c r="O121" s="415"/>
      <c r="P121" s="415"/>
      <c r="Q121" s="415"/>
      <c r="R121" s="415"/>
      <c r="S121" s="415"/>
      <c r="T121" s="415"/>
      <c r="U121" s="414"/>
      <c r="V121" s="414"/>
      <c r="W121" s="415"/>
      <c r="X121" s="414" t="s">
        <v>5986</v>
      </c>
      <c r="Y121" s="414">
        <v>1976</v>
      </c>
      <c r="Z121" s="414">
        <v>0.2</v>
      </c>
      <c r="AA121" s="414" t="s">
        <v>5987</v>
      </c>
    </row>
    <row r="122" spans="1:27" ht="24" x14ac:dyDescent="0.25">
      <c r="A122" s="661"/>
      <c r="B122" s="421"/>
      <c r="C122" s="414"/>
      <c r="D122" s="415"/>
      <c r="E122" s="414"/>
      <c r="F122" s="414"/>
      <c r="G122" s="414"/>
      <c r="H122" s="414"/>
      <c r="I122" s="415"/>
      <c r="J122" s="415"/>
      <c r="K122" s="415"/>
      <c r="L122" s="415"/>
      <c r="M122" s="424"/>
      <c r="N122" s="415"/>
      <c r="O122" s="415"/>
      <c r="P122" s="415"/>
      <c r="Q122" s="415"/>
      <c r="R122" s="415"/>
      <c r="S122" s="415"/>
      <c r="T122" s="415"/>
      <c r="U122" s="414"/>
      <c r="V122" s="414"/>
      <c r="W122" s="415"/>
      <c r="X122" s="414" t="s">
        <v>5988</v>
      </c>
      <c r="Y122" s="414">
        <v>1976</v>
      </c>
      <c r="Z122" s="414">
        <v>0.3</v>
      </c>
      <c r="AA122" s="414" t="s">
        <v>5987</v>
      </c>
    </row>
    <row r="123" spans="1:27" x14ac:dyDescent="0.25">
      <c r="A123" s="661"/>
      <c r="B123" s="421"/>
      <c r="C123" s="414"/>
      <c r="D123" s="415"/>
      <c r="E123" s="414"/>
      <c r="F123" s="414"/>
      <c r="G123" s="414"/>
      <c r="H123" s="414"/>
      <c r="I123" s="415"/>
      <c r="J123" s="415"/>
      <c r="K123" s="415"/>
      <c r="L123" s="415"/>
      <c r="M123" s="424"/>
      <c r="N123" s="415"/>
      <c r="O123" s="415"/>
      <c r="P123" s="415"/>
      <c r="Q123" s="415"/>
      <c r="R123" s="415"/>
      <c r="S123" s="415"/>
      <c r="T123" s="415"/>
      <c r="U123" s="414"/>
      <c r="V123" s="414"/>
      <c r="W123" s="415"/>
      <c r="X123" s="414" t="s">
        <v>5989</v>
      </c>
      <c r="Y123" s="414">
        <v>1976</v>
      </c>
      <c r="Z123" s="414"/>
      <c r="AA123" s="414" t="s">
        <v>5990</v>
      </c>
    </row>
    <row r="124" spans="1:27" x14ac:dyDescent="0.25">
      <c r="A124" s="661"/>
      <c r="B124" s="421"/>
      <c r="C124" s="414"/>
      <c r="D124" s="415"/>
      <c r="E124" s="414"/>
      <c r="F124" s="414"/>
      <c r="G124" s="414"/>
      <c r="H124" s="414"/>
      <c r="I124" s="415"/>
      <c r="J124" s="415"/>
      <c r="K124" s="415"/>
      <c r="L124" s="415"/>
      <c r="M124" s="424"/>
      <c r="N124" s="415"/>
      <c r="O124" s="415"/>
      <c r="P124" s="415"/>
      <c r="Q124" s="415"/>
      <c r="R124" s="415"/>
      <c r="S124" s="415"/>
      <c r="T124" s="415"/>
      <c r="U124" s="414"/>
      <c r="V124" s="414"/>
      <c r="W124" s="415"/>
      <c r="X124" s="414" t="s">
        <v>5991</v>
      </c>
      <c r="Y124" s="414">
        <v>1976</v>
      </c>
      <c r="Z124" s="414"/>
      <c r="AA124" s="414" t="s">
        <v>5992</v>
      </c>
    </row>
    <row r="125" spans="1:27" ht="24" x14ac:dyDescent="0.25">
      <c r="A125" s="661"/>
      <c r="B125" s="421"/>
      <c r="C125" s="414"/>
      <c r="D125" s="415"/>
      <c r="E125" s="414"/>
      <c r="F125" s="414"/>
      <c r="G125" s="414"/>
      <c r="H125" s="414"/>
      <c r="I125" s="415"/>
      <c r="J125" s="415"/>
      <c r="K125" s="415"/>
      <c r="L125" s="415"/>
      <c r="M125" s="424"/>
      <c r="N125" s="415"/>
      <c r="O125" s="415"/>
      <c r="P125" s="415"/>
      <c r="Q125" s="415"/>
      <c r="R125" s="415"/>
      <c r="S125" s="415"/>
      <c r="T125" s="415"/>
      <c r="U125" s="414"/>
      <c r="V125" s="414"/>
      <c r="W125" s="415"/>
      <c r="X125" s="414" t="s">
        <v>5993</v>
      </c>
      <c r="Y125" s="414">
        <v>1988</v>
      </c>
      <c r="Z125" s="414">
        <v>0.26</v>
      </c>
      <c r="AA125" s="414" t="s">
        <v>5994</v>
      </c>
    </row>
    <row r="126" spans="1:27" x14ac:dyDescent="0.25">
      <c r="A126" s="661"/>
      <c r="B126" s="421"/>
      <c r="C126" s="414"/>
      <c r="D126" s="415"/>
      <c r="E126" s="414"/>
      <c r="F126" s="414"/>
      <c r="G126" s="414"/>
      <c r="H126" s="414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  <c r="U126" s="414"/>
      <c r="V126" s="414"/>
      <c r="W126" s="415"/>
      <c r="X126" s="414" t="s">
        <v>5995</v>
      </c>
      <c r="Y126" s="414"/>
      <c r="Z126" s="414">
        <v>0.32</v>
      </c>
      <c r="AA126" s="414" t="s">
        <v>5996</v>
      </c>
    </row>
    <row r="127" spans="1:27" x14ac:dyDescent="0.25">
      <c r="A127" s="661"/>
      <c r="B127" s="421"/>
      <c r="C127" s="414"/>
      <c r="D127" s="415"/>
      <c r="E127" s="414"/>
      <c r="F127" s="414"/>
      <c r="G127" s="414"/>
      <c r="H127" s="414"/>
      <c r="I127" s="415"/>
      <c r="J127" s="415"/>
      <c r="K127" s="415"/>
      <c r="L127" s="415"/>
      <c r="M127" s="424"/>
      <c r="N127" s="415"/>
      <c r="O127" s="415"/>
      <c r="P127" s="415"/>
      <c r="Q127" s="415"/>
      <c r="R127" s="415"/>
      <c r="S127" s="415"/>
      <c r="T127" s="415"/>
      <c r="U127" s="414"/>
      <c r="V127" s="414"/>
      <c r="W127" s="415"/>
      <c r="X127" s="414" t="s">
        <v>5997</v>
      </c>
      <c r="Y127" s="414">
        <v>2005</v>
      </c>
      <c r="Z127" s="414">
        <v>0.2</v>
      </c>
      <c r="AA127" s="414" t="s">
        <v>5998</v>
      </c>
    </row>
    <row r="128" spans="1:27" ht="24" x14ac:dyDescent="0.25">
      <c r="A128" s="662"/>
      <c r="B128" s="421"/>
      <c r="C128" s="414"/>
      <c r="D128" s="415"/>
      <c r="E128" s="414"/>
      <c r="F128" s="414"/>
      <c r="G128" s="414"/>
      <c r="H128" s="414"/>
      <c r="I128" s="415"/>
      <c r="J128" s="415"/>
      <c r="K128" s="415"/>
      <c r="L128" s="415"/>
      <c r="M128" s="424"/>
      <c r="N128" s="415"/>
      <c r="O128" s="415"/>
      <c r="P128" s="415"/>
      <c r="Q128" s="415"/>
      <c r="R128" s="415"/>
      <c r="S128" s="415"/>
      <c r="T128" s="415"/>
      <c r="U128" s="414"/>
      <c r="V128" s="414"/>
      <c r="W128" s="415"/>
      <c r="X128" s="414" t="s">
        <v>5999</v>
      </c>
      <c r="Y128" s="414">
        <v>2017</v>
      </c>
      <c r="Z128" s="414">
        <v>0.245</v>
      </c>
      <c r="AA128" s="414"/>
    </row>
    <row r="129" spans="1:27" ht="24" x14ac:dyDescent="0.25">
      <c r="A129" s="660">
        <v>26</v>
      </c>
      <c r="B129" s="421" t="s">
        <v>6000</v>
      </c>
      <c r="C129" s="414" t="s">
        <v>6001</v>
      </c>
      <c r="D129" s="415" t="s">
        <v>5834</v>
      </c>
      <c r="E129" s="414" t="s">
        <v>23</v>
      </c>
      <c r="F129" s="414">
        <v>1</v>
      </c>
      <c r="G129" s="414"/>
      <c r="H129" s="414"/>
      <c r="I129" s="415"/>
      <c r="J129" s="415"/>
      <c r="K129" s="415"/>
      <c r="L129" s="415"/>
      <c r="M129" s="424" t="s">
        <v>6002</v>
      </c>
      <c r="N129" s="415"/>
      <c r="O129" s="415"/>
      <c r="P129" s="415"/>
      <c r="Q129" s="415"/>
      <c r="R129" s="415"/>
      <c r="S129" s="415"/>
      <c r="T129" s="415"/>
      <c r="U129" s="414"/>
      <c r="V129" s="414"/>
      <c r="W129" s="415"/>
      <c r="X129" s="414"/>
      <c r="Y129" s="414"/>
      <c r="Z129" s="414"/>
      <c r="AA129" s="414"/>
    </row>
    <row r="130" spans="1:27" x14ac:dyDescent="0.25">
      <c r="A130" s="661"/>
      <c r="B130" s="421"/>
      <c r="C130" s="414"/>
      <c r="D130" s="415"/>
      <c r="E130" s="414"/>
      <c r="F130" s="414"/>
      <c r="G130" s="414"/>
      <c r="H130" s="414"/>
      <c r="I130" s="415"/>
      <c r="J130" s="415"/>
      <c r="K130" s="415"/>
      <c r="L130" s="415"/>
      <c r="M130" s="424" t="s">
        <v>6003</v>
      </c>
      <c r="N130" s="415"/>
      <c r="O130" s="415">
        <v>0.34599999999999997</v>
      </c>
      <c r="P130" s="415" t="s">
        <v>6004</v>
      </c>
      <c r="Q130" s="415"/>
      <c r="R130" s="415"/>
      <c r="S130" s="415"/>
      <c r="T130" s="415"/>
      <c r="U130" s="414"/>
      <c r="V130" s="414"/>
      <c r="W130" s="415"/>
      <c r="X130" s="414"/>
      <c r="Y130" s="414"/>
      <c r="Z130" s="414"/>
      <c r="AA130" s="414"/>
    </row>
    <row r="131" spans="1:27" x14ac:dyDescent="0.25">
      <c r="A131" s="661"/>
      <c r="B131" s="421"/>
      <c r="C131" s="414"/>
      <c r="D131" s="415"/>
      <c r="E131" s="414"/>
      <c r="F131" s="414"/>
      <c r="G131" s="414"/>
      <c r="H131" s="414"/>
      <c r="I131" s="415"/>
      <c r="J131" s="415"/>
      <c r="K131" s="415"/>
      <c r="L131" s="415"/>
      <c r="M131" s="424"/>
      <c r="N131" s="415"/>
      <c r="O131" s="415"/>
      <c r="P131" s="415"/>
      <c r="Q131" s="415"/>
      <c r="R131" s="415"/>
      <c r="S131" s="415"/>
      <c r="T131" s="415" t="s">
        <v>6005</v>
      </c>
      <c r="U131" s="414">
        <v>1966</v>
      </c>
      <c r="V131" s="414">
        <v>0.28999999999999998</v>
      </c>
      <c r="W131" s="415" t="s">
        <v>5976</v>
      </c>
      <c r="X131" s="414"/>
      <c r="Y131" s="414"/>
      <c r="Z131" s="414"/>
      <c r="AA131" s="414"/>
    </row>
    <row r="132" spans="1:27" x14ac:dyDescent="0.25">
      <c r="A132" s="661"/>
      <c r="B132" s="421"/>
      <c r="C132" s="414"/>
      <c r="D132" s="415"/>
      <c r="E132" s="414"/>
      <c r="F132" s="414"/>
      <c r="G132" s="414"/>
      <c r="H132" s="414"/>
      <c r="I132" s="415"/>
      <c r="J132" s="415"/>
      <c r="K132" s="415"/>
      <c r="L132" s="415"/>
      <c r="M132" s="424"/>
      <c r="N132" s="415"/>
      <c r="O132" s="415"/>
      <c r="P132" s="415"/>
      <c r="Q132" s="415"/>
      <c r="R132" s="415"/>
      <c r="S132" s="415"/>
      <c r="T132" s="415" t="s">
        <v>6006</v>
      </c>
      <c r="U132" s="414">
        <v>1972</v>
      </c>
      <c r="V132" s="414">
        <v>0.45</v>
      </c>
      <c r="W132" s="415" t="s">
        <v>6007</v>
      </c>
      <c r="X132" s="414"/>
      <c r="Y132" s="414"/>
      <c r="Z132" s="414"/>
      <c r="AA132" s="414"/>
    </row>
    <row r="133" spans="1:27" ht="24" x14ac:dyDescent="0.25">
      <c r="A133" s="661"/>
      <c r="B133" s="421"/>
      <c r="C133" s="414"/>
      <c r="D133" s="415"/>
      <c r="E133" s="414"/>
      <c r="F133" s="414"/>
      <c r="G133" s="414"/>
      <c r="H133" s="414"/>
      <c r="I133" s="415"/>
      <c r="J133" s="415"/>
      <c r="K133" s="415"/>
      <c r="L133" s="415"/>
      <c r="M133" s="424"/>
      <c r="N133" s="415"/>
      <c r="O133" s="415"/>
      <c r="P133" s="415"/>
      <c r="Q133" s="415"/>
      <c r="R133" s="415"/>
      <c r="S133" s="415"/>
      <c r="T133" s="415"/>
      <c r="U133" s="414"/>
      <c r="V133" s="414"/>
      <c r="W133" s="415"/>
      <c r="X133" s="414" t="s">
        <v>6008</v>
      </c>
      <c r="Y133" s="414"/>
      <c r="Z133" s="414"/>
      <c r="AA133" s="414"/>
    </row>
    <row r="134" spans="1:27" ht="36" x14ac:dyDescent="0.25">
      <c r="A134" s="661"/>
      <c r="B134" s="421"/>
      <c r="C134" s="414"/>
      <c r="D134" s="415"/>
      <c r="E134" s="414"/>
      <c r="F134" s="414"/>
      <c r="G134" s="414"/>
      <c r="H134" s="414"/>
      <c r="I134" s="415"/>
      <c r="J134" s="415"/>
      <c r="K134" s="415"/>
      <c r="L134" s="415"/>
      <c r="M134" s="424"/>
      <c r="N134" s="415"/>
      <c r="O134" s="415"/>
      <c r="P134" s="415"/>
      <c r="Q134" s="415"/>
      <c r="R134" s="415"/>
      <c r="S134" s="415"/>
      <c r="T134" s="415"/>
      <c r="U134" s="414"/>
      <c r="V134" s="414"/>
      <c r="W134" s="415"/>
      <c r="X134" s="414" t="s">
        <v>6009</v>
      </c>
      <c r="Y134" s="414">
        <v>1962</v>
      </c>
      <c r="Z134" s="414">
        <v>0.08</v>
      </c>
      <c r="AA134" s="414" t="s">
        <v>6010</v>
      </c>
    </row>
    <row r="135" spans="1:27" ht="24" x14ac:dyDescent="0.25">
      <c r="A135" s="661"/>
      <c r="B135" s="421"/>
      <c r="C135" s="414"/>
      <c r="D135" s="415"/>
      <c r="E135" s="414"/>
      <c r="F135" s="414"/>
      <c r="G135" s="414"/>
      <c r="H135" s="414"/>
      <c r="I135" s="415"/>
      <c r="J135" s="415"/>
      <c r="K135" s="415"/>
      <c r="L135" s="415"/>
      <c r="M135" s="424"/>
      <c r="N135" s="415"/>
      <c r="O135" s="415"/>
      <c r="P135" s="415"/>
      <c r="Q135" s="415"/>
      <c r="R135" s="415"/>
      <c r="S135" s="415"/>
      <c r="T135" s="415"/>
      <c r="U135" s="414"/>
      <c r="V135" s="414"/>
      <c r="W135" s="415"/>
      <c r="X135" s="414" t="s">
        <v>6011</v>
      </c>
      <c r="Y135" s="414">
        <v>2004</v>
      </c>
      <c r="Z135" s="414">
        <v>0.09</v>
      </c>
      <c r="AA135" s="414" t="s">
        <v>6012</v>
      </c>
    </row>
    <row r="136" spans="1:27" x14ac:dyDescent="0.25">
      <c r="A136" s="661"/>
      <c r="B136" s="421"/>
      <c r="C136" s="414"/>
      <c r="D136" s="415"/>
      <c r="E136" s="414"/>
      <c r="F136" s="414"/>
      <c r="G136" s="414"/>
      <c r="H136" s="414"/>
      <c r="I136" s="415"/>
      <c r="J136" s="415"/>
      <c r="K136" s="415"/>
      <c r="L136" s="415"/>
      <c r="M136" s="424"/>
      <c r="N136" s="415"/>
      <c r="O136" s="415"/>
      <c r="P136" s="415"/>
      <c r="Q136" s="415"/>
      <c r="R136" s="415"/>
      <c r="S136" s="415"/>
      <c r="T136" s="415"/>
      <c r="U136" s="414"/>
      <c r="V136" s="414"/>
      <c r="W136" s="415"/>
      <c r="X136" s="414" t="s">
        <v>6013</v>
      </c>
      <c r="Y136" s="414">
        <v>1962</v>
      </c>
      <c r="Z136" s="414">
        <v>0.25</v>
      </c>
      <c r="AA136" s="414" t="s">
        <v>6014</v>
      </c>
    </row>
    <row r="137" spans="1:27" ht="24" x14ac:dyDescent="0.25">
      <c r="A137" s="661"/>
      <c r="B137" s="421"/>
      <c r="C137" s="414"/>
      <c r="D137" s="415"/>
      <c r="E137" s="414"/>
      <c r="F137" s="414"/>
      <c r="G137" s="414"/>
      <c r="H137" s="414"/>
      <c r="I137" s="415"/>
      <c r="J137" s="415"/>
      <c r="K137" s="415"/>
      <c r="L137" s="415"/>
      <c r="M137" s="424"/>
      <c r="N137" s="415"/>
      <c r="O137" s="415"/>
      <c r="P137" s="415"/>
      <c r="Q137" s="415"/>
      <c r="R137" s="415"/>
      <c r="S137" s="415"/>
      <c r="T137" s="415"/>
      <c r="U137" s="414"/>
      <c r="V137" s="414"/>
      <c r="W137" s="415"/>
      <c r="X137" s="414" t="s">
        <v>6015</v>
      </c>
      <c r="Y137" s="414">
        <v>1972</v>
      </c>
      <c r="Z137" s="414">
        <v>0.04</v>
      </c>
      <c r="AA137" s="414" t="s">
        <v>6016</v>
      </c>
    </row>
    <row r="138" spans="1:27" x14ac:dyDescent="0.25">
      <c r="A138" s="661"/>
      <c r="B138" s="421"/>
      <c r="C138" s="414"/>
      <c r="D138" s="415"/>
      <c r="E138" s="414"/>
      <c r="F138" s="414"/>
      <c r="G138" s="414"/>
      <c r="H138" s="414"/>
      <c r="I138" s="415"/>
      <c r="J138" s="415"/>
      <c r="K138" s="415"/>
      <c r="L138" s="415"/>
      <c r="M138" s="424"/>
      <c r="N138" s="415"/>
      <c r="O138" s="415"/>
      <c r="P138" s="415"/>
      <c r="Q138" s="415"/>
      <c r="R138" s="415"/>
      <c r="S138" s="415"/>
      <c r="T138" s="415"/>
      <c r="U138" s="414"/>
      <c r="V138" s="414"/>
      <c r="W138" s="415"/>
      <c r="X138" s="414" t="s">
        <v>5997</v>
      </c>
      <c r="Y138" s="414">
        <v>1977</v>
      </c>
      <c r="Z138" s="414">
        <v>0.16</v>
      </c>
      <c r="AA138" s="414" t="s">
        <v>6017</v>
      </c>
    </row>
    <row r="139" spans="1:27" x14ac:dyDescent="0.25">
      <c r="A139" s="662"/>
      <c r="B139" s="421"/>
      <c r="C139" s="414"/>
      <c r="D139" s="415"/>
      <c r="E139" s="414"/>
      <c r="F139" s="414"/>
      <c r="G139" s="414"/>
      <c r="H139" s="414"/>
      <c r="I139" s="415"/>
      <c r="J139" s="415"/>
      <c r="K139" s="415"/>
      <c r="L139" s="415"/>
      <c r="M139" s="424"/>
      <c r="N139" s="415"/>
      <c r="O139" s="415"/>
      <c r="P139" s="415"/>
      <c r="Q139" s="415"/>
      <c r="R139" s="415"/>
      <c r="S139" s="415"/>
      <c r="T139" s="415"/>
      <c r="U139" s="414"/>
      <c r="V139" s="414"/>
      <c r="W139" s="415"/>
      <c r="X139" s="414"/>
      <c r="Y139" s="414"/>
      <c r="Z139" s="414"/>
      <c r="AA139" s="414"/>
    </row>
    <row r="140" spans="1:27" x14ac:dyDescent="0.25">
      <c r="A140" s="660">
        <v>27</v>
      </c>
      <c r="B140" s="421" t="s">
        <v>6018</v>
      </c>
      <c r="C140" s="414" t="s">
        <v>6019</v>
      </c>
      <c r="D140" s="415" t="s">
        <v>5834</v>
      </c>
      <c r="E140" s="414" t="s">
        <v>6020</v>
      </c>
      <c r="F140" s="414">
        <v>1</v>
      </c>
      <c r="G140" s="414"/>
      <c r="H140" s="414"/>
      <c r="I140" s="415"/>
      <c r="J140" s="415"/>
      <c r="K140" s="415"/>
      <c r="L140" s="415"/>
      <c r="M140" s="424"/>
      <c r="N140" s="415"/>
      <c r="O140" s="415"/>
      <c r="P140" s="415"/>
      <c r="Q140" s="415"/>
      <c r="R140" s="415"/>
      <c r="S140" s="415"/>
      <c r="T140" s="415"/>
      <c r="U140" s="414"/>
      <c r="V140" s="414"/>
      <c r="W140" s="415"/>
      <c r="X140" s="414"/>
      <c r="Y140" s="414"/>
      <c r="Z140" s="414"/>
      <c r="AA140" s="414"/>
    </row>
    <row r="141" spans="1:27" x14ac:dyDescent="0.25">
      <c r="A141" s="661"/>
      <c r="B141" s="421"/>
      <c r="C141" s="414"/>
      <c r="D141" s="415"/>
      <c r="E141" s="414"/>
      <c r="F141" s="414"/>
      <c r="G141" s="414"/>
      <c r="H141" s="414"/>
      <c r="I141" s="415"/>
      <c r="J141" s="415"/>
      <c r="K141" s="415"/>
      <c r="L141" s="415"/>
      <c r="M141" s="424"/>
      <c r="N141" s="415"/>
      <c r="O141" s="415"/>
      <c r="P141" s="415"/>
      <c r="Q141" s="415"/>
      <c r="R141" s="415"/>
      <c r="S141" s="415"/>
      <c r="T141" s="415" t="s">
        <v>6021</v>
      </c>
      <c r="U141" s="414">
        <v>1966</v>
      </c>
      <c r="V141" s="414">
        <v>0.2</v>
      </c>
      <c r="W141" s="415" t="s">
        <v>6022</v>
      </c>
      <c r="X141" s="414"/>
      <c r="Y141" s="414"/>
      <c r="Z141" s="414"/>
      <c r="AA141" s="414"/>
    </row>
    <row r="142" spans="1:27" ht="24" x14ac:dyDescent="0.25">
      <c r="A142" s="661"/>
      <c r="B142" s="421"/>
      <c r="C142" s="414"/>
      <c r="D142" s="415"/>
      <c r="E142" s="414"/>
      <c r="F142" s="414"/>
      <c r="G142" s="414"/>
      <c r="H142" s="414"/>
      <c r="I142" s="415"/>
      <c r="J142" s="415"/>
      <c r="K142" s="415"/>
      <c r="L142" s="415"/>
      <c r="M142" s="424"/>
      <c r="N142" s="415"/>
      <c r="O142" s="415"/>
      <c r="P142" s="415"/>
      <c r="Q142" s="415"/>
      <c r="R142" s="415"/>
      <c r="S142" s="415"/>
      <c r="T142" s="415"/>
      <c r="U142" s="414"/>
      <c r="V142" s="414"/>
      <c r="W142" s="415"/>
      <c r="X142" s="414" t="s">
        <v>6023</v>
      </c>
      <c r="Y142" s="414"/>
      <c r="Z142" s="414"/>
      <c r="AA142" s="414"/>
    </row>
    <row r="143" spans="1:27" ht="24" x14ac:dyDescent="0.25">
      <c r="A143" s="661"/>
      <c r="B143" s="421"/>
      <c r="C143" s="414"/>
      <c r="D143" s="415"/>
      <c r="E143" s="414"/>
      <c r="F143" s="414"/>
      <c r="G143" s="414"/>
      <c r="H143" s="414"/>
      <c r="I143" s="415"/>
      <c r="J143" s="415"/>
      <c r="K143" s="415"/>
      <c r="L143" s="415"/>
      <c r="M143" s="424"/>
      <c r="N143" s="415"/>
      <c r="O143" s="415"/>
      <c r="P143" s="415"/>
      <c r="Q143" s="415"/>
      <c r="R143" s="415"/>
      <c r="S143" s="415"/>
      <c r="T143" s="415"/>
      <c r="U143" s="414"/>
      <c r="V143" s="414"/>
      <c r="W143" s="415"/>
      <c r="X143" s="414" t="s">
        <v>6024</v>
      </c>
      <c r="Y143" s="414">
        <v>2002</v>
      </c>
      <c r="Z143" s="414">
        <v>0.1</v>
      </c>
      <c r="AA143" s="414" t="s">
        <v>6025</v>
      </c>
    </row>
    <row r="144" spans="1:27" ht="24" x14ac:dyDescent="0.25">
      <c r="A144" s="661"/>
      <c r="B144" s="421"/>
      <c r="C144" s="414"/>
      <c r="D144" s="415"/>
      <c r="E144" s="414"/>
      <c r="F144" s="414"/>
      <c r="G144" s="414"/>
      <c r="H144" s="414"/>
      <c r="I144" s="415"/>
      <c r="J144" s="415"/>
      <c r="K144" s="415"/>
      <c r="L144" s="415"/>
      <c r="M144" s="424"/>
      <c r="N144" s="415"/>
      <c r="O144" s="415"/>
      <c r="P144" s="415"/>
      <c r="Q144" s="415"/>
      <c r="R144" s="415"/>
      <c r="S144" s="415"/>
      <c r="T144" s="415"/>
      <c r="U144" s="414"/>
      <c r="V144" s="414"/>
      <c r="W144" s="415"/>
      <c r="X144" s="414" t="s">
        <v>6026</v>
      </c>
      <c r="Y144" s="414">
        <v>1965</v>
      </c>
      <c r="Z144" s="414">
        <v>0.13</v>
      </c>
      <c r="AA144" s="414" t="s">
        <v>6025</v>
      </c>
    </row>
    <row r="145" spans="1:27" ht="24" x14ac:dyDescent="0.25">
      <c r="A145" s="661"/>
      <c r="B145" s="421"/>
      <c r="C145" s="414"/>
      <c r="D145" s="415"/>
      <c r="E145" s="414"/>
      <c r="F145" s="414"/>
      <c r="G145" s="414"/>
      <c r="H145" s="414"/>
      <c r="I145" s="415"/>
      <c r="J145" s="415"/>
      <c r="K145" s="415"/>
      <c r="L145" s="415"/>
      <c r="M145" s="415"/>
      <c r="N145" s="415"/>
      <c r="O145" s="415"/>
      <c r="P145" s="415"/>
      <c r="Q145" s="415"/>
      <c r="R145" s="415"/>
      <c r="S145" s="415"/>
      <c r="T145" s="415"/>
      <c r="U145" s="414"/>
      <c r="V145" s="414"/>
      <c r="W145" s="415"/>
      <c r="X145" s="414" t="s">
        <v>6027</v>
      </c>
      <c r="Y145" s="414">
        <v>1966</v>
      </c>
      <c r="Z145" s="414">
        <v>0.26</v>
      </c>
      <c r="AA145" s="414" t="s">
        <v>6028</v>
      </c>
    </row>
    <row r="146" spans="1:27" ht="24" x14ac:dyDescent="0.25">
      <c r="A146" s="661"/>
      <c r="B146" s="421"/>
      <c r="C146" s="414"/>
      <c r="D146" s="415"/>
      <c r="E146" s="414"/>
      <c r="F146" s="414"/>
      <c r="G146" s="414"/>
      <c r="H146" s="414"/>
      <c r="I146" s="415"/>
      <c r="J146" s="415"/>
      <c r="K146" s="415"/>
      <c r="L146" s="415"/>
      <c r="M146" s="415"/>
      <c r="N146" s="415"/>
      <c r="O146" s="415"/>
      <c r="P146" s="415"/>
      <c r="Q146" s="415"/>
      <c r="R146" s="415"/>
      <c r="S146" s="415"/>
      <c r="T146" s="415"/>
      <c r="U146" s="414"/>
      <c r="V146" s="414"/>
      <c r="W146" s="415"/>
      <c r="X146" s="414" t="s">
        <v>6029</v>
      </c>
      <c r="Y146" s="414">
        <v>2016</v>
      </c>
      <c r="Z146" s="414">
        <v>0.22</v>
      </c>
      <c r="AA146" s="414" t="s">
        <v>798</v>
      </c>
    </row>
    <row r="147" spans="1:27" x14ac:dyDescent="0.25">
      <c r="A147" s="662"/>
      <c r="B147" s="421"/>
      <c r="C147" s="414"/>
      <c r="D147" s="415"/>
      <c r="E147" s="414"/>
      <c r="F147" s="414"/>
      <c r="G147" s="414"/>
      <c r="H147" s="414"/>
      <c r="I147" s="415"/>
      <c r="J147" s="415"/>
      <c r="K147" s="415"/>
      <c r="L147" s="415"/>
      <c r="M147" s="424"/>
      <c r="N147" s="415"/>
      <c r="O147" s="415"/>
      <c r="P147" s="415"/>
      <c r="Q147" s="415"/>
      <c r="R147" s="415"/>
      <c r="S147" s="415"/>
      <c r="T147" s="415"/>
      <c r="U147" s="414"/>
      <c r="V147" s="414"/>
      <c r="W147" s="415"/>
      <c r="X147" s="414"/>
      <c r="Y147" s="414"/>
      <c r="Z147" s="414"/>
      <c r="AA147" s="414"/>
    </row>
    <row r="148" spans="1:27" x14ac:dyDescent="0.25">
      <c r="A148" s="660">
        <v>28</v>
      </c>
      <c r="B148" s="421" t="s">
        <v>6018</v>
      </c>
      <c r="C148" s="414" t="s">
        <v>6030</v>
      </c>
      <c r="D148" s="415" t="s">
        <v>5834</v>
      </c>
      <c r="E148" s="414" t="s">
        <v>6020</v>
      </c>
      <c r="F148" s="414">
        <v>1</v>
      </c>
      <c r="G148" s="414"/>
      <c r="H148" s="414"/>
      <c r="I148" s="415"/>
      <c r="J148" s="415"/>
      <c r="K148" s="415"/>
      <c r="L148" s="415"/>
      <c r="M148" s="424"/>
      <c r="N148" s="415"/>
      <c r="O148" s="415"/>
      <c r="P148" s="415"/>
      <c r="Q148" s="415"/>
      <c r="R148" s="415"/>
      <c r="S148" s="415"/>
      <c r="T148" s="415"/>
      <c r="U148" s="414"/>
      <c r="V148" s="414"/>
      <c r="W148" s="415"/>
      <c r="X148" s="414"/>
      <c r="Y148" s="414"/>
      <c r="Z148" s="414"/>
      <c r="AA148" s="414"/>
    </row>
    <row r="149" spans="1:27" x14ac:dyDescent="0.25">
      <c r="A149" s="661"/>
      <c r="B149" s="421"/>
      <c r="C149" s="414"/>
      <c r="D149" s="415"/>
      <c r="E149" s="414"/>
      <c r="F149" s="414"/>
      <c r="G149" s="414"/>
      <c r="H149" s="414"/>
      <c r="I149" s="415"/>
      <c r="J149" s="415"/>
      <c r="K149" s="415"/>
      <c r="L149" s="415"/>
      <c r="M149" s="424"/>
      <c r="N149" s="415"/>
      <c r="O149" s="415"/>
      <c r="P149" s="415"/>
      <c r="Q149" s="415"/>
      <c r="R149" s="415"/>
      <c r="S149" s="415"/>
      <c r="T149" s="415"/>
      <c r="U149" s="414"/>
      <c r="V149" s="414"/>
      <c r="W149" s="415"/>
      <c r="X149" s="414"/>
      <c r="Y149" s="414"/>
      <c r="Z149" s="414"/>
      <c r="AA149" s="414"/>
    </row>
    <row r="150" spans="1:27" x14ac:dyDescent="0.25">
      <c r="A150" s="661"/>
      <c r="B150" s="421"/>
      <c r="C150" s="414"/>
      <c r="D150" s="415"/>
      <c r="E150" s="414"/>
      <c r="F150" s="414"/>
      <c r="G150" s="414"/>
      <c r="H150" s="414"/>
      <c r="I150" s="415"/>
      <c r="J150" s="415"/>
      <c r="K150" s="415"/>
      <c r="L150" s="415"/>
      <c r="M150" s="424"/>
      <c r="N150" s="415"/>
      <c r="O150" s="415"/>
      <c r="P150" s="415"/>
      <c r="Q150" s="415"/>
      <c r="R150" s="415"/>
      <c r="S150" s="415"/>
      <c r="T150" s="415" t="s">
        <v>6031</v>
      </c>
      <c r="U150" s="414">
        <v>2015</v>
      </c>
      <c r="V150" s="414">
        <v>0.34</v>
      </c>
      <c r="W150" s="415" t="s">
        <v>6032</v>
      </c>
      <c r="X150" s="414"/>
      <c r="Y150" s="414"/>
      <c r="Z150" s="414"/>
      <c r="AA150" s="414"/>
    </row>
    <row r="151" spans="1:27" x14ac:dyDescent="0.25">
      <c r="A151" s="661"/>
      <c r="B151" s="421"/>
      <c r="C151" s="414"/>
      <c r="D151" s="415"/>
      <c r="E151" s="414"/>
      <c r="F151" s="414"/>
      <c r="G151" s="414"/>
      <c r="H151" s="414"/>
      <c r="I151" s="415"/>
      <c r="J151" s="415"/>
      <c r="K151" s="415"/>
      <c r="L151" s="415"/>
      <c r="M151" s="424"/>
      <c r="N151" s="415"/>
      <c r="O151" s="415"/>
      <c r="P151" s="415"/>
      <c r="Q151" s="415"/>
      <c r="R151" s="415"/>
      <c r="S151" s="415"/>
      <c r="T151" s="415" t="s">
        <v>6033</v>
      </c>
      <c r="U151" s="414">
        <v>1966</v>
      </c>
      <c r="V151" s="414">
        <v>0.3</v>
      </c>
      <c r="W151" s="415" t="s">
        <v>6034</v>
      </c>
      <c r="X151" s="414"/>
      <c r="Y151" s="414"/>
      <c r="Z151" s="414"/>
      <c r="AA151" s="414"/>
    </row>
    <row r="152" spans="1:27" ht="24" x14ac:dyDescent="0.25">
      <c r="A152" s="661"/>
      <c r="B152" s="421"/>
      <c r="C152" s="414"/>
      <c r="D152" s="415"/>
      <c r="E152" s="414"/>
      <c r="F152" s="414"/>
      <c r="G152" s="414"/>
      <c r="H152" s="414"/>
      <c r="I152" s="415"/>
      <c r="J152" s="415"/>
      <c r="K152" s="415"/>
      <c r="L152" s="415"/>
      <c r="M152" s="424"/>
      <c r="N152" s="415"/>
      <c r="O152" s="415"/>
      <c r="P152" s="415"/>
      <c r="Q152" s="415"/>
      <c r="R152" s="415"/>
      <c r="S152" s="415"/>
      <c r="T152" s="415"/>
      <c r="U152" s="414"/>
      <c r="V152" s="414"/>
      <c r="W152" s="415"/>
      <c r="X152" s="414" t="s">
        <v>6035</v>
      </c>
      <c r="Y152" s="414"/>
      <c r="Z152" s="414"/>
      <c r="AA152" s="414"/>
    </row>
    <row r="153" spans="1:27" ht="24" x14ac:dyDescent="0.25">
      <c r="A153" s="661"/>
      <c r="B153" s="421"/>
      <c r="C153" s="414"/>
      <c r="D153" s="415"/>
      <c r="E153" s="414"/>
      <c r="F153" s="414"/>
      <c r="G153" s="414"/>
      <c r="H153" s="414"/>
      <c r="I153" s="415"/>
      <c r="J153" s="415"/>
      <c r="K153" s="415"/>
      <c r="L153" s="415"/>
      <c r="M153" s="424"/>
      <c r="N153" s="415"/>
      <c r="O153" s="415"/>
      <c r="P153" s="415"/>
      <c r="Q153" s="415"/>
      <c r="R153" s="415"/>
      <c r="S153" s="415"/>
      <c r="T153" s="415"/>
      <c r="U153" s="414"/>
      <c r="V153" s="414"/>
      <c r="W153" s="415"/>
      <c r="X153" s="414" t="s">
        <v>6036</v>
      </c>
      <c r="Y153" s="414">
        <v>1966</v>
      </c>
      <c r="Z153" s="414">
        <v>0.1</v>
      </c>
      <c r="AA153" s="414" t="s">
        <v>6025</v>
      </c>
    </row>
    <row r="154" spans="1:27" ht="24" x14ac:dyDescent="0.25">
      <c r="A154" s="661"/>
      <c r="B154" s="421"/>
      <c r="C154" s="414"/>
      <c r="D154" s="415"/>
      <c r="E154" s="414"/>
      <c r="F154" s="414"/>
      <c r="G154" s="414"/>
      <c r="H154" s="414"/>
      <c r="I154" s="415"/>
      <c r="J154" s="415"/>
      <c r="K154" s="415"/>
      <c r="L154" s="415"/>
      <c r="M154" s="424"/>
      <c r="N154" s="415"/>
      <c r="O154" s="415"/>
      <c r="P154" s="415"/>
      <c r="Q154" s="415"/>
      <c r="R154" s="415"/>
      <c r="S154" s="415"/>
      <c r="T154" s="415"/>
      <c r="U154" s="414"/>
      <c r="V154" s="414"/>
      <c r="W154" s="415"/>
      <c r="X154" s="414" t="s">
        <v>6037</v>
      </c>
      <c r="Y154" s="414">
        <v>1968</v>
      </c>
      <c r="Z154" s="414">
        <v>0.16</v>
      </c>
      <c r="AA154" s="414" t="s">
        <v>6038</v>
      </c>
    </row>
    <row r="155" spans="1:27" ht="24" x14ac:dyDescent="0.25">
      <c r="A155" s="661"/>
      <c r="B155" s="421"/>
      <c r="C155" s="414"/>
      <c r="D155" s="415"/>
      <c r="E155" s="414"/>
      <c r="F155" s="414"/>
      <c r="G155" s="414"/>
      <c r="H155" s="414"/>
      <c r="I155" s="415"/>
      <c r="J155" s="415"/>
      <c r="K155" s="415"/>
      <c r="L155" s="415"/>
      <c r="M155" s="424"/>
      <c r="N155" s="415"/>
      <c r="O155" s="415"/>
      <c r="P155" s="415"/>
      <c r="Q155" s="415"/>
      <c r="R155" s="415"/>
      <c r="S155" s="415"/>
      <c r="T155" s="415"/>
      <c r="U155" s="414"/>
      <c r="V155" s="414"/>
      <c r="W155" s="415"/>
      <c r="X155" s="414" t="s">
        <v>6039</v>
      </c>
      <c r="Y155" s="414">
        <v>1966</v>
      </c>
      <c r="Z155" s="414">
        <v>0.03</v>
      </c>
      <c r="AA155" s="414" t="s">
        <v>6025</v>
      </c>
    </row>
    <row r="156" spans="1:27" ht="24" x14ac:dyDescent="0.25">
      <c r="A156" s="661"/>
      <c r="B156" s="421"/>
      <c r="C156" s="414"/>
      <c r="D156" s="415"/>
      <c r="E156" s="414"/>
      <c r="F156" s="414"/>
      <c r="G156" s="414"/>
      <c r="H156" s="414"/>
      <c r="I156" s="415"/>
      <c r="J156" s="415"/>
      <c r="K156" s="415"/>
      <c r="L156" s="415"/>
      <c r="M156" s="424"/>
      <c r="N156" s="415"/>
      <c r="O156" s="415"/>
      <c r="P156" s="415"/>
      <c r="Q156" s="415"/>
      <c r="R156" s="415"/>
      <c r="S156" s="415"/>
      <c r="T156" s="415"/>
      <c r="U156" s="414"/>
      <c r="V156" s="414"/>
      <c r="W156" s="415"/>
      <c r="X156" s="414" t="s">
        <v>6040</v>
      </c>
      <c r="Y156" s="414">
        <v>1970</v>
      </c>
      <c r="Z156" s="414">
        <v>0.1</v>
      </c>
      <c r="AA156" s="414" t="s">
        <v>6041</v>
      </c>
    </row>
    <row r="157" spans="1:27" ht="24" x14ac:dyDescent="0.25">
      <c r="A157" s="662"/>
      <c r="B157" s="421"/>
      <c r="C157" s="414"/>
      <c r="D157" s="415"/>
      <c r="E157" s="414"/>
      <c r="F157" s="414"/>
      <c r="G157" s="414"/>
      <c r="H157" s="414"/>
      <c r="I157" s="415"/>
      <c r="J157" s="415"/>
      <c r="K157" s="415"/>
      <c r="L157" s="415"/>
      <c r="M157" s="424"/>
      <c r="N157" s="415"/>
      <c r="O157" s="415"/>
      <c r="P157" s="415"/>
      <c r="Q157" s="415"/>
      <c r="R157" s="415"/>
      <c r="S157" s="415"/>
      <c r="T157" s="415"/>
      <c r="U157" s="414"/>
      <c r="V157" s="414"/>
      <c r="W157" s="415"/>
      <c r="X157" s="414" t="s">
        <v>6042</v>
      </c>
      <c r="Y157" s="414">
        <v>2004</v>
      </c>
      <c r="Z157" s="414">
        <v>0.15</v>
      </c>
      <c r="AA157" s="414" t="s">
        <v>6043</v>
      </c>
    </row>
    <row r="158" spans="1:27" x14ac:dyDescent="0.25">
      <c r="A158" s="659">
        <v>29</v>
      </c>
      <c r="B158" s="421"/>
      <c r="C158" s="417"/>
      <c r="D158" s="426"/>
      <c r="E158" s="417"/>
      <c r="F158" s="417"/>
      <c r="G158" s="417"/>
      <c r="H158" s="417"/>
      <c r="I158" s="426"/>
      <c r="J158" s="426"/>
      <c r="K158" s="426"/>
      <c r="L158" s="426"/>
      <c r="M158" s="426"/>
      <c r="N158" s="426"/>
      <c r="O158" s="426"/>
      <c r="P158" s="426"/>
      <c r="Q158" s="426"/>
      <c r="R158" s="426"/>
      <c r="S158" s="426"/>
      <c r="T158" s="426"/>
      <c r="U158" s="417"/>
      <c r="V158" s="417"/>
      <c r="W158" s="426"/>
      <c r="X158" s="417"/>
      <c r="Y158" s="417"/>
      <c r="Z158" s="417"/>
      <c r="AA158" s="417"/>
    </row>
    <row r="159" spans="1:27" x14ac:dyDescent="0.25">
      <c r="A159" s="659"/>
      <c r="B159" s="421" t="s">
        <v>6044</v>
      </c>
      <c r="C159" s="417" t="s">
        <v>6045</v>
      </c>
      <c r="D159" s="426" t="s">
        <v>5834</v>
      </c>
      <c r="E159" s="417" t="s">
        <v>6020</v>
      </c>
      <c r="F159" s="417">
        <v>1</v>
      </c>
      <c r="G159" s="417"/>
      <c r="H159" s="417"/>
      <c r="I159" s="426"/>
      <c r="J159" s="426"/>
      <c r="K159" s="426"/>
      <c r="L159" s="426"/>
      <c r="M159" s="426"/>
      <c r="N159" s="426"/>
      <c r="O159" s="426"/>
      <c r="P159" s="426"/>
      <c r="Q159" s="426"/>
      <c r="R159" s="426"/>
      <c r="S159" s="426"/>
      <c r="T159" s="426"/>
      <c r="U159" s="417"/>
      <c r="V159" s="417"/>
      <c r="W159" s="426"/>
      <c r="X159" s="417"/>
      <c r="Y159" s="417"/>
      <c r="Z159" s="417"/>
      <c r="AA159" s="417"/>
    </row>
    <row r="160" spans="1:27" x14ac:dyDescent="0.25">
      <c r="A160" s="659"/>
      <c r="B160" s="421"/>
      <c r="C160" s="417"/>
      <c r="D160" s="426"/>
      <c r="E160" s="417"/>
      <c r="F160" s="417"/>
      <c r="G160" s="417"/>
      <c r="H160" s="417"/>
      <c r="I160" s="426"/>
      <c r="J160" s="426"/>
      <c r="K160" s="426"/>
      <c r="L160" s="426"/>
      <c r="M160" s="426"/>
      <c r="N160" s="426"/>
      <c r="O160" s="426"/>
      <c r="P160" s="426"/>
      <c r="Q160" s="426"/>
      <c r="R160" s="426"/>
      <c r="S160" s="426"/>
      <c r="T160" s="426" t="s">
        <v>6046</v>
      </c>
      <c r="U160" s="417">
        <v>1970</v>
      </c>
      <c r="V160" s="417">
        <v>0.25</v>
      </c>
      <c r="W160" s="426" t="s">
        <v>6047</v>
      </c>
      <c r="X160" s="417"/>
      <c r="Y160" s="417"/>
      <c r="Z160" s="417"/>
      <c r="AA160" s="417"/>
    </row>
    <row r="161" spans="1:27" x14ac:dyDescent="0.25">
      <c r="A161" s="659"/>
      <c r="B161" s="421"/>
      <c r="C161" s="417"/>
      <c r="D161" s="426"/>
      <c r="E161" s="417"/>
      <c r="F161" s="417"/>
      <c r="G161" s="417"/>
      <c r="H161" s="417"/>
      <c r="I161" s="426"/>
      <c r="J161" s="426"/>
      <c r="K161" s="426"/>
      <c r="L161" s="426"/>
      <c r="M161" s="426"/>
      <c r="N161" s="426"/>
      <c r="O161" s="426"/>
      <c r="P161" s="426"/>
      <c r="Q161" s="426"/>
      <c r="R161" s="426"/>
      <c r="S161" s="426"/>
      <c r="T161" s="426" t="s">
        <v>6048</v>
      </c>
      <c r="U161" s="417">
        <v>1970</v>
      </c>
      <c r="V161" s="417">
        <v>0.43</v>
      </c>
      <c r="W161" s="426" t="s">
        <v>6049</v>
      </c>
      <c r="X161" s="417"/>
      <c r="Y161" s="417"/>
      <c r="Z161" s="417"/>
      <c r="AA161" s="417"/>
    </row>
    <row r="162" spans="1:27" x14ac:dyDescent="0.25">
      <c r="A162" s="659"/>
      <c r="B162" s="421"/>
      <c r="C162" s="417"/>
      <c r="D162" s="426"/>
      <c r="E162" s="417"/>
      <c r="F162" s="417"/>
      <c r="G162" s="417"/>
      <c r="H162" s="417"/>
      <c r="I162" s="426"/>
      <c r="J162" s="426"/>
      <c r="K162" s="426"/>
      <c r="L162" s="426"/>
      <c r="M162" s="427"/>
      <c r="N162" s="426"/>
      <c r="O162" s="426"/>
      <c r="P162" s="426"/>
      <c r="Q162" s="426"/>
      <c r="R162" s="426"/>
      <c r="S162" s="426"/>
      <c r="T162" s="426"/>
      <c r="U162" s="417"/>
      <c r="V162" s="417"/>
      <c r="W162" s="426"/>
      <c r="X162" s="417" t="s">
        <v>6050</v>
      </c>
      <c r="Y162" s="417"/>
      <c r="Z162" s="417"/>
      <c r="AA162" s="417"/>
    </row>
    <row r="163" spans="1:27" x14ac:dyDescent="0.25">
      <c r="A163" s="659"/>
      <c r="B163" s="421"/>
      <c r="C163" s="417"/>
      <c r="D163" s="426"/>
      <c r="E163" s="417"/>
      <c r="F163" s="417"/>
      <c r="G163" s="417"/>
      <c r="H163" s="417"/>
      <c r="I163" s="426"/>
      <c r="J163" s="426"/>
      <c r="K163" s="426"/>
      <c r="L163" s="426"/>
      <c r="M163" s="427"/>
      <c r="N163" s="426"/>
      <c r="O163" s="426"/>
      <c r="P163" s="426"/>
      <c r="Q163" s="426"/>
      <c r="R163" s="426"/>
      <c r="S163" s="426"/>
      <c r="T163" s="426"/>
      <c r="U163" s="417"/>
      <c r="V163" s="417"/>
      <c r="W163" s="426"/>
      <c r="X163" s="417" t="s">
        <v>6051</v>
      </c>
      <c r="Y163" s="417">
        <v>1969</v>
      </c>
      <c r="Z163" s="417">
        <v>0.09</v>
      </c>
      <c r="AA163" s="417" t="s">
        <v>6034</v>
      </c>
    </row>
    <row r="164" spans="1:27" x14ac:dyDescent="0.25">
      <c r="A164" s="659"/>
      <c r="B164" s="421"/>
      <c r="C164" s="417"/>
      <c r="D164" s="426"/>
      <c r="E164" s="417"/>
      <c r="F164" s="417"/>
      <c r="G164" s="417"/>
      <c r="H164" s="417"/>
      <c r="I164" s="426"/>
      <c r="J164" s="426"/>
      <c r="K164" s="426"/>
      <c r="L164" s="426"/>
      <c r="M164" s="427"/>
      <c r="N164" s="426"/>
      <c r="O164" s="426"/>
      <c r="P164" s="426"/>
      <c r="Q164" s="426"/>
      <c r="R164" s="426"/>
      <c r="S164" s="426"/>
      <c r="T164" s="426"/>
      <c r="U164" s="417"/>
      <c r="V164" s="417"/>
      <c r="W164" s="426"/>
      <c r="X164" s="417" t="s">
        <v>6052</v>
      </c>
      <c r="Y164" s="417">
        <v>1969</v>
      </c>
      <c r="Z164" s="417">
        <v>7.0000000000000007E-2</v>
      </c>
      <c r="AA164" s="417" t="s">
        <v>6034</v>
      </c>
    </row>
    <row r="165" spans="1:27" x14ac:dyDescent="0.25">
      <c r="A165" s="659"/>
      <c r="B165" s="421"/>
      <c r="C165" s="417"/>
      <c r="D165" s="426"/>
      <c r="E165" s="417"/>
      <c r="F165" s="417"/>
      <c r="G165" s="417"/>
      <c r="H165" s="417"/>
      <c r="I165" s="426"/>
      <c r="J165" s="426"/>
      <c r="K165" s="426"/>
      <c r="L165" s="426"/>
      <c r="M165" s="427"/>
      <c r="N165" s="426"/>
      <c r="O165" s="426"/>
      <c r="P165" s="426"/>
      <c r="Q165" s="426"/>
      <c r="R165" s="426"/>
      <c r="S165" s="426"/>
      <c r="T165" s="426"/>
      <c r="U165" s="417"/>
      <c r="V165" s="417"/>
      <c r="W165" s="426"/>
      <c r="X165" s="417" t="s">
        <v>6053</v>
      </c>
      <c r="Y165" s="417">
        <v>1970</v>
      </c>
      <c r="Z165" s="417">
        <v>0.17</v>
      </c>
      <c r="AA165" s="417" t="s">
        <v>6054</v>
      </c>
    </row>
    <row r="166" spans="1:27" x14ac:dyDescent="0.25">
      <c r="A166" s="659"/>
      <c r="B166" s="421"/>
      <c r="C166" s="417"/>
      <c r="D166" s="426"/>
      <c r="E166" s="417"/>
      <c r="F166" s="417"/>
      <c r="G166" s="417"/>
      <c r="H166" s="417"/>
      <c r="I166" s="426"/>
      <c r="J166" s="426"/>
      <c r="K166" s="426"/>
      <c r="L166" s="426"/>
      <c r="M166" s="427"/>
      <c r="N166" s="426"/>
      <c r="O166" s="426"/>
      <c r="P166" s="426"/>
      <c r="Q166" s="426"/>
      <c r="R166" s="426"/>
      <c r="S166" s="426"/>
      <c r="T166" s="426"/>
      <c r="U166" s="417"/>
      <c r="V166" s="417"/>
      <c r="W166" s="426"/>
      <c r="X166" s="417"/>
      <c r="Y166" s="417"/>
      <c r="Z166" s="417"/>
      <c r="AA166" s="417"/>
    </row>
    <row r="167" spans="1:27" x14ac:dyDescent="0.25">
      <c r="A167" s="659">
        <v>30</v>
      </c>
      <c r="B167" s="421" t="s">
        <v>5951</v>
      </c>
      <c r="C167" s="417" t="s">
        <v>6055</v>
      </c>
      <c r="D167" s="427" t="s">
        <v>5834</v>
      </c>
      <c r="E167" s="417" t="s">
        <v>494</v>
      </c>
      <c r="F167" s="417">
        <v>2</v>
      </c>
      <c r="G167" s="417"/>
      <c r="H167" s="417"/>
      <c r="I167" s="426"/>
      <c r="J167" s="426"/>
      <c r="K167" s="426"/>
      <c r="L167" s="426"/>
      <c r="M167" s="427"/>
      <c r="N167" s="426"/>
      <c r="O167" s="426"/>
      <c r="P167" s="426"/>
      <c r="Q167" s="426"/>
      <c r="R167" s="426"/>
      <c r="S167" s="426"/>
      <c r="T167" s="426"/>
      <c r="U167" s="417"/>
      <c r="V167" s="417"/>
      <c r="W167" s="426"/>
      <c r="X167" s="417"/>
      <c r="Y167" s="417"/>
      <c r="Z167" s="417"/>
      <c r="AA167" s="417"/>
    </row>
    <row r="168" spans="1:27" x14ac:dyDescent="0.25">
      <c r="A168" s="659"/>
      <c r="B168" s="421"/>
      <c r="C168" s="417"/>
      <c r="D168" s="426"/>
      <c r="E168" s="417"/>
      <c r="F168" s="417"/>
      <c r="G168" s="417"/>
      <c r="H168" s="417"/>
      <c r="I168" s="426"/>
      <c r="J168" s="426"/>
      <c r="K168" s="426"/>
      <c r="L168" s="426"/>
      <c r="M168" s="427"/>
      <c r="N168" s="426"/>
      <c r="O168" s="426"/>
      <c r="P168" s="426"/>
      <c r="Q168" s="426"/>
      <c r="R168" s="426"/>
      <c r="S168" s="426"/>
      <c r="T168" s="426" t="s">
        <v>6056</v>
      </c>
      <c r="U168" s="417">
        <v>1970</v>
      </c>
      <c r="V168" s="417">
        <v>0.7</v>
      </c>
      <c r="W168" s="426" t="s">
        <v>6054</v>
      </c>
      <c r="X168" s="417"/>
      <c r="Y168" s="417"/>
      <c r="Z168" s="417"/>
      <c r="AA168" s="417"/>
    </row>
    <row r="169" spans="1:27" x14ac:dyDescent="0.25">
      <c r="A169" s="659"/>
      <c r="B169" s="421"/>
      <c r="C169" s="417"/>
      <c r="D169" s="426"/>
      <c r="E169" s="417"/>
      <c r="F169" s="417"/>
      <c r="G169" s="417"/>
      <c r="H169" s="417"/>
      <c r="I169" s="426"/>
      <c r="J169" s="426"/>
      <c r="K169" s="426"/>
      <c r="L169" s="426"/>
      <c r="M169" s="427"/>
      <c r="N169" s="426"/>
      <c r="O169" s="426"/>
      <c r="P169" s="426"/>
      <c r="Q169" s="426"/>
      <c r="R169" s="426"/>
      <c r="S169" s="426"/>
      <c r="T169" s="426" t="s">
        <v>6057</v>
      </c>
      <c r="U169" s="417">
        <v>1970</v>
      </c>
      <c r="V169" s="417">
        <v>0.02</v>
      </c>
      <c r="W169" s="426" t="s">
        <v>6058</v>
      </c>
      <c r="X169" s="417"/>
      <c r="Y169" s="417"/>
      <c r="Z169" s="417"/>
      <c r="AA169" s="417"/>
    </row>
    <row r="170" spans="1:27" x14ac:dyDescent="0.25">
      <c r="A170" s="659"/>
      <c r="B170" s="421"/>
      <c r="C170" s="417"/>
      <c r="D170" s="426"/>
      <c r="E170" s="417"/>
      <c r="F170" s="417"/>
      <c r="G170" s="417"/>
      <c r="H170" s="417"/>
      <c r="I170" s="426"/>
      <c r="J170" s="426"/>
      <c r="K170" s="426"/>
      <c r="L170" s="426"/>
      <c r="M170" s="427"/>
      <c r="N170" s="426"/>
      <c r="O170" s="426"/>
      <c r="P170" s="426"/>
      <c r="Q170" s="426"/>
      <c r="R170" s="426"/>
      <c r="S170" s="426"/>
      <c r="T170" s="426" t="s">
        <v>6059</v>
      </c>
      <c r="U170" s="417">
        <v>1970</v>
      </c>
      <c r="V170" s="417">
        <v>0.02</v>
      </c>
      <c r="W170" s="426" t="s">
        <v>6058</v>
      </c>
      <c r="X170" s="417"/>
      <c r="Y170" s="417"/>
      <c r="Z170" s="417"/>
      <c r="AA170" s="417"/>
    </row>
    <row r="171" spans="1:27" x14ac:dyDescent="0.25">
      <c r="A171" s="659"/>
      <c r="B171" s="421"/>
      <c r="C171" s="417"/>
      <c r="D171" s="426"/>
      <c r="E171" s="417"/>
      <c r="F171" s="417"/>
      <c r="G171" s="417"/>
      <c r="H171" s="417"/>
      <c r="I171" s="426"/>
      <c r="J171" s="426"/>
      <c r="K171" s="426"/>
      <c r="L171" s="426"/>
      <c r="M171" s="427"/>
      <c r="N171" s="426"/>
      <c r="O171" s="426"/>
      <c r="P171" s="426"/>
      <c r="Q171" s="426"/>
      <c r="R171" s="426"/>
      <c r="S171" s="426"/>
      <c r="T171" s="426"/>
      <c r="U171" s="417"/>
      <c r="V171" s="417"/>
      <c r="W171" s="426"/>
      <c r="X171" s="417" t="s">
        <v>6060</v>
      </c>
      <c r="Y171" s="417"/>
      <c r="Z171" s="417"/>
      <c r="AA171" s="417"/>
    </row>
    <row r="172" spans="1:27" x14ac:dyDescent="0.25">
      <c r="A172" s="659"/>
      <c r="B172" s="421"/>
      <c r="C172" s="417"/>
      <c r="D172" s="426"/>
      <c r="E172" s="417"/>
      <c r="F172" s="417"/>
      <c r="G172" s="417"/>
      <c r="H172" s="417"/>
      <c r="I172" s="426"/>
      <c r="J172" s="426"/>
      <c r="K172" s="426"/>
      <c r="L172" s="426"/>
      <c r="M172" s="427"/>
      <c r="N172" s="426"/>
      <c r="O172" s="426"/>
      <c r="P172" s="426"/>
      <c r="Q172" s="426"/>
      <c r="R172" s="426"/>
      <c r="S172" s="426"/>
      <c r="T172" s="426"/>
      <c r="U172" s="417"/>
      <c r="V172" s="417"/>
      <c r="W172" s="426"/>
      <c r="X172" s="417" t="s">
        <v>6061</v>
      </c>
      <c r="Y172" s="417">
        <v>1970</v>
      </c>
      <c r="Z172" s="417">
        <v>0.06</v>
      </c>
      <c r="AA172" s="417" t="s">
        <v>6062</v>
      </c>
    </row>
    <row r="173" spans="1:27" x14ac:dyDescent="0.25">
      <c r="A173" s="659"/>
      <c r="B173" s="421"/>
      <c r="C173" s="417"/>
      <c r="D173" s="426"/>
      <c r="E173" s="417"/>
      <c r="F173" s="417"/>
      <c r="G173" s="417"/>
      <c r="H173" s="417"/>
      <c r="I173" s="426"/>
      <c r="J173" s="426"/>
      <c r="K173" s="426"/>
      <c r="L173" s="426"/>
      <c r="M173" s="427"/>
      <c r="N173" s="426"/>
      <c r="O173" s="426"/>
      <c r="P173" s="426"/>
      <c r="Q173" s="426"/>
      <c r="R173" s="426"/>
      <c r="S173" s="426"/>
      <c r="T173" s="426"/>
      <c r="U173" s="417"/>
      <c r="V173" s="417"/>
      <c r="W173" s="426"/>
      <c r="X173" s="417" t="s">
        <v>6063</v>
      </c>
      <c r="Y173" s="417">
        <v>1972</v>
      </c>
      <c r="Z173" s="417">
        <v>0.14000000000000001</v>
      </c>
      <c r="AA173" s="417" t="s">
        <v>6064</v>
      </c>
    </row>
    <row r="174" spans="1:27" x14ac:dyDescent="0.25">
      <c r="A174" s="659"/>
      <c r="B174" s="421"/>
      <c r="C174" s="417"/>
      <c r="D174" s="426"/>
      <c r="E174" s="417"/>
      <c r="F174" s="417"/>
      <c r="G174" s="417"/>
      <c r="H174" s="417"/>
      <c r="I174" s="426"/>
      <c r="J174" s="426"/>
      <c r="K174" s="426"/>
      <c r="L174" s="426"/>
      <c r="M174" s="427"/>
      <c r="N174" s="426"/>
      <c r="O174" s="426"/>
      <c r="P174" s="426"/>
      <c r="Q174" s="426"/>
      <c r="R174" s="426"/>
      <c r="S174" s="426"/>
      <c r="T174" s="426"/>
      <c r="U174" s="417"/>
      <c r="V174" s="417"/>
      <c r="W174" s="426"/>
      <c r="X174" s="417" t="s">
        <v>6065</v>
      </c>
      <c r="Y174" s="417">
        <v>1969</v>
      </c>
      <c r="Z174" s="417">
        <v>0.06</v>
      </c>
      <c r="AA174" s="417" t="s">
        <v>6038</v>
      </c>
    </row>
    <row r="175" spans="1:27" x14ac:dyDescent="0.25">
      <c r="A175" s="659"/>
      <c r="B175" s="421"/>
      <c r="C175" s="417"/>
      <c r="D175" s="427"/>
      <c r="E175" s="417"/>
      <c r="F175" s="417"/>
      <c r="G175" s="417"/>
      <c r="H175" s="417"/>
      <c r="I175" s="426"/>
      <c r="J175" s="426"/>
      <c r="K175" s="426"/>
      <c r="L175" s="426"/>
      <c r="M175" s="427"/>
      <c r="N175" s="426"/>
      <c r="O175" s="426"/>
      <c r="P175" s="426"/>
      <c r="Q175" s="426"/>
      <c r="R175" s="426"/>
      <c r="S175" s="426"/>
      <c r="T175" s="426"/>
      <c r="U175" s="417"/>
      <c r="V175" s="417"/>
      <c r="W175" s="426"/>
      <c r="X175" s="417" t="s">
        <v>6066</v>
      </c>
      <c r="Y175" s="417">
        <v>1970</v>
      </c>
      <c r="Z175" s="417">
        <v>0.06</v>
      </c>
      <c r="AA175" s="417" t="s">
        <v>6067</v>
      </c>
    </row>
    <row r="176" spans="1:27" x14ac:dyDescent="0.25">
      <c r="A176" s="659"/>
      <c r="B176" s="421"/>
      <c r="C176" s="417"/>
      <c r="D176" s="426"/>
      <c r="E176" s="417"/>
      <c r="F176" s="417"/>
      <c r="G176" s="417"/>
      <c r="H176" s="417"/>
      <c r="I176" s="426"/>
      <c r="J176" s="426"/>
      <c r="K176" s="426"/>
      <c r="L176" s="426"/>
      <c r="M176" s="427"/>
      <c r="N176" s="426"/>
      <c r="O176" s="426"/>
      <c r="P176" s="426"/>
      <c r="Q176" s="426"/>
      <c r="R176" s="426"/>
      <c r="S176" s="426"/>
      <c r="T176" s="426"/>
      <c r="U176" s="417"/>
      <c r="V176" s="417"/>
      <c r="W176" s="426"/>
      <c r="X176" s="417" t="s">
        <v>6068</v>
      </c>
      <c r="Y176" s="417">
        <v>1975</v>
      </c>
      <c r="Z176" s="417">
        <v>0.14000000000000001</v>
      </c>
      <c r="AA176" s="417" t="s">
        <v>6069</v>
      </c>
    </row>
    <row r="177" spans="1:27" x14ac:dyDescent="0.25">
      <c r="A177" s="659"/>
      <c r="B177" s="421"/>
      <c r="C177" s="417"/>
      <c r="D177" s="426"/>
      <c r="E177" s="417"/>
      <c r="F177" s="417"/>
      <c r="G177" s="417"/>
      <c r="H177" s="417"/>
      <c r="I177" s="426"/>
      <c r="J177" s="426"/>
      <c r="K177" s="426"/>
      <c r="L177" s="426"/>
      <c r="M177" s="427"/>
      <c r="N177" s="426"/>
      <c r="O177" s="426"/>
      <c r="P177" s="426"/>
      <c r="Q177" s="426"/>
      <c r="R177" s="426"/>
      <c r="S177" s="426"/>
      <c r="T177" s="426"/>
      <c r="U177" s="417"/>
      <c r="V177" s="417"/>
      <c r="W177" s="426"/>
      <c r="X177" s="417" t="s">
        <v>6070</v>
      </c>
      <c r="Y177" s="417">
        <v>1983</v>
      </c>
      <c r="Z177" s="417">
        <v>0.1</v>
      </c>
      <c r="AA177" s="417" t="s">
        <v>6071</v>
      </c>
    </row>
    <row r="178" spans="1:27" x14ac:dyDescent="0.25">
      <c r="A178" s="659"/>
      <c r="B178" s="421"/>
      <c r="C178" s="417"/>
      <c r="D178" s="426"/>
      <c r="E178" s="417"/>
      <c r="F178" s="417"/>
      <c r="G178" s="417"/>
      <c r="H178" s="417"/>
      <c r="I178" s="426"/>
      <c r="J178" s="426"/>
      <c r="K178" s="426"/>
      <c r="L178" s="426"/>
      <c r="M178" s="427"/>
      <c r="N178" s="426"/>
      <c r="O178" s="426"/>
      <c r="P178" s="426"/>
      <c r="Q178" s="426"/>
      <c r="R178" s="426"/>
      <c r="S178" s="426"/>
      <c r="T178" s="426"/>
      <c r="U178" s="417"/>
      <c r="V178" s="417"/>
      <c r="W178" s="426"/>
      <c r="X178" s="417" t="s">
        <v>6072</v>
      </c>
      <c r="Y178" s="417">
        <v>1992</v>
      </c>
      <c r="Z178" s="417">
        <v>0.17</v>
      </c>
      <c r="AA178" s="417" t="s">
        <v>6073</v>
      </c>
    </row>
    <row r="179" spans="1:27" x14ac:dyDescent="0.25">
      <c r="A179" s="659"/>
      <c r="B179" s="421"/>
      <c r="C179" s="417"/>
      <c r="D179" s="426"/>
      <c r="E179" s="417"/>
      <c r="F179" s="417"/>
      <c r="G179" s="417"/>
      <c r="H179" s="417"/>
      <c r="I179" s="426"/>
      <c r="J179" s="426"/>
      <c r="K179" s="426"/>
      <c r="L179" s="426"/>
      <c r="M179" s="427"/>
      <c r="N179" s="426"/>
      <c r="O179" s="426"/>
      <c r="P179" s="426"/>
      <c r="Q179" s="426"/>
      <c r="R179" s="426"/>
      <c r="S179" s="426"/>
      <c r="T179" s="426"/>
      <c r="U179" s="417"/>
      <c r="V179" s="417"/>
      <c r="W179" s="426"/>
      <c r="X179" s="417"/>
      <c r="Y179" s="417"/>
      <c r="Z179" s="417"/>
      <c r="AA179" s="417"/>
    </row>
    <row r="180" spans="1:27" x14ac:dyDescent="0.25">
      <c r="A180" s="659">
        <v>31</v>
      </c>
      <c r="B180" s="421" t="s">
        <v>5951</v>
      </c>
      <c r="C180" s="417" t="s">
        <v>6074</v>
      </c>
      <c r="D180" s="427" t="s">
        <v>5834</v>
      </c>
      <c r="E180" s="417" t="s">
        <v>6075</v>
      </c>
      <c r="F180" s="417">
        <v>2</v>
      </c>
      <c r="G180" s="417"/>
      <c r="H180" s="417"/>
      <c r="I180" s="426"/>
      <c r="J180" s="426"/>
      <c r="K180" s="426"/>
      <c r="L180" s="426"/>
      <c r="M180" s="427"/>
      <c r="N180" s="426"/>
      <c r="O180" s="426"/>
      <c r="P180" s="426"/>
      <c r="Q180" s="426"/>
      <c r="R180" s="426"/>
      <c r="S180" s="426"/>
      <c r="T180" s="426"/>
      <c r="U180" s="417"/>
      <c r="V180" s="417"/>
      <c r="W180" s="426"/>
      <c r="X180" s="417"/>
      <c r="Y180" s="417"/>
      <c r="Z180" s="417"/>
      <c r="AA180" s="417"/>
    </row>
    <row r="181" spans="1:27" x14ac:dyDescent="0.25">
      <c r="A181" s="659"/>
      <c r="B181" s="421"/>
      <c r="C181" s="417"/>
      <c r="D181" s="426"/>
      <c r="E181" s="417"/>
      <c r="F181" s="417"/>
      <c r="G181" s="417"/>
      <c r="H181" s="417"/>
      <c r="I181" s="426"/>
      <c r="J181" s="426"/>
      <c r="K181" s="426"/>
      <c r="L181" s="426"/>
      <c r="M181" s="427"/>
      <c r="N181" s="426"/>
      <c r="O181" s="426"/>
      <c r="P181" s="426"/>
      <c r="Q181" s="426"/>
      <c r="R181" s="426"/>
      <c r="S181" s="426"/>
      <c r="T181" s="426" t="s">
        <v>6076</v>
      </c>
      <c r="U181" s="417">
        <v>1989</v>
      </c>
      <c r="V181" s="417">
        <v>0.37</v>
      </c>
      <c r="W181" s="426" t="s">
        <v>6077</v>
      </c>
      <c r="X181" s="417"/>
      <c r="Y181" s="417"/>
      <c r="Z181" s="417"/>
      <c r="AA181" s="417"/>
    </row>
    <row r="182" spans="1:27" x14ac:dyDescent="0.25">
      <c r="A182" s="659"/>
      <c r="B182" s="421"/>
      <c r="C182" s="417"/>
      <c r="D182" s="426"/>
      <c r="E182" s="417"/>
      <c r="F182" s="417"/>
      <c r="G182" s="417"/>
      <c r="H182" s="417"/>
      <c r="I182" s="426"/>
      <c r="J182" s="426"/>
      <c r="K182" s="426"/>
      <c r="L182" s="426"/>
      <c r="M182" s="427"/>
      <c r="N182" s="426"/>
      <c r="O182" s="426"/>
      <c r="P182" s="426"/>
      <c r="Q182" s="426"/>
      <c r="R182" s="426"/>
      <c r="S182" s="426"/>
      <c r="T182" s="426"/>
      <c r="U182" s="417"/>
      <c r="V182" s="417"/>
      <c r="W182" s="426"/>
      <c r="X182" s="417"/>
      <c r="Y182" s="417"/>
      <c r="Z182" s="417"/>
      <c r="AA182" s="417"/>
    </row>
    <row r="183" spans="1:27" x14ac:dyDescent="0.25">
      <c r="A183" s="659"/>
      <c r="B183" s="421"/>
      <c r="C183" s="417"/>
      <c r="D183" s="426"/>
      <c r="E183" s="417"/>
      <c r="F183" s="417"/>
      <c r="G183" s="417"/>
      <c r="H183" s="417"/>
      <c r="I183" s="426"/>
      <c r="J183" s="426"/>
      <c r="K183" s="426"/>
      <c r="L183" s="426"/>
      <c r="M183" s="427"/>
      <c r="N183" s="426"/>
      <c r="O183" s="426"/>
      <c r="P183" s="426"/>
      <c r="Q183" s="426"/>
      <c r="R183" s="426"/>
      <c r="S183" s="426"/>
      <c r="T183" s="426"/>
      <c r="U183" s="417"/>
      <c r="V183" s="417"/>
      <c r="W183" s="426"/>
      <c r="X183" s="417" t="s">
        <v>6078</v>
      </c>
      <c r="Y183" s="417">
        <v>1980</v>
      </c>
      <c r="Z183" s="417">
        <v>0.12</v>
      </c>
      <c r="AA183" s="417" t="s">
        <v>6079</v>
      </c>
    </row>
    <row r="184" spans="1:27" x14ac:dyDescent="0.25">
      <c r="A184" s="659"/>
      <c r="B184" s="421"/>
      <c r="C184" s="417"/>
      <c r="D184" s="426"/>
      <c r="E184" s="417"/>
      <c r="F184" s="417"/>
      <c r="G184" s="417"/>
      <c r="H184" s="417"/>
      <c r="I184" s="426"/>
      <c r="J184" s="426"/>
      <c r="K184" s="426"/>
      <c r="L184" s="426"/>
      <c r="M184" s="427"/>
      <c r="N184" s="426"/>
      <c r="O184" s="426"/>
      <c r="P184" s="426"/>
      <c r="Q184" s="426"/>
      <c r="R184" s="426"/>
      <c r="S184" s="426"/>
      <c r="T184" s="426"/>
      <c r="U184" s="417"/>
      <c r="V184" s="417"/>
      <c r="W184" s="426"/>
      <c r="X184" s="417" t="s">
        <v>6080</v>
      </c>
      <c r="Y184" s="417">
        <v>1982</v>
      </c>
      <c r="Z184" s="417">
        <v>0.19</v>
      </c>
      <c r="AA184" s="417" t="s">
        <v>6081</v>
      </c>
    </row>
    <row r="185" spans="1:27" x14ac:dyDescent="0.25">
      <c r="A185" s="659"/>
      <c r="B185" s="421"/>
      <c r="C185" s="417"/>
      <c r="D185" s="427"/>
      <c r="E185" s="417"/>
      <c r="F185" s="417"/>
      <c r="G185" s="417"/>
      <c r="H185" s="417"/>
      <c r="I185" s="426"/>
      <c r="J185" s="426"/>
      <c r="K185" s="426"/>
      <c r="L185" s="426"/>
      <c r="M185" s="427"/>
      <c r="N185" s="426"/>
      <c r="O185" s="426"/>
      <c r="P185" s="426"/>
      <c r="Q185" s="426"/>
      <c r="R185" s="426"/>
      <c r="S185" s="426"/>
      <c r="T185" s="426"/>
      <c r="U185" s="417"/>
      <c r="V185" s="417"/>
      <c r="W185" s="426"/>
      <c r="X185" s="417"/>
      <c r="Y185" s="417"/>
      <c r="Z185" s="417"/>
      <c r="AA185" s="417"/>
    </row>
    <row r="186" spans="1:27" x14ac:dyDescent="0.25">
      <c r="A186" s="659"/>
      <c r="B186" s="421"/>
      <c r="C186" s="428"/>
      <c r="D186" s="429"/>
      <c r="E186" s="428"/>
      <c r="F186" s="417"/>
      <c r="G186" s="417"/>
      <c r="H186" s="417"/>
      <c r="I186" s="426"/>
      <c r="J186" s="426"/>
      <c r="K186" s="426"/>
      <c r="L186" s="426"/>
      <c r="M186" s="427"/>
      <c r="N186" s="426"/>
      <c r="O186" s="426"/>
      <c r="P186" s="426"/>
      <c r="Q186" s="426"/>
      <c r="R186" s="426"/>
      <c r="S186" s="426"/>
      <c r="T186" s="426"/>
      <c r="U186" s="417"/>
      <c r="V186" s="417"/>
      <c r="W186" s="426"/>
      <c r="X186" s="417"/>
      <c r="Y186" s="417"/>
      <c r="Z186" s="417"/>
      <c r="AA186" s="417"/>
    </row>
    <row r="187" spans="1:27" x14ac:dyDescent="0.25">
      <c r="A187" s="659">
        <v>32</v>
      </c>
      <c r="B187" s="421" t="s">
        <v>5951</v>
      </c>
      <c r="C187" s="417" t="s">
        <v>6082</v>
      </c>
      <c r="D187" s="427" t="s">
        <v>5834</v>
      </c>
      <c r="E187" s="417" t="s">
        <v>23</v>
      </c>
      <c r="F187" s="417">
        <v>1</v>
      </c>
      <c r="G187" s="417"/>
      <c r="H187" s="417"/>
      <c r="I187" s="426"/>
      <c r="J187" s="426"/>
      <c r="K187" s="426"/>
      <c r="L187" s="426"/>
      <c r="M187" s="427"/>
      <c r="N187" s="426"/>
      <c r="O187" s="426"/>
      <c r="P187" s="426"/>
      <c r="Q187" s="426"/>
      <c r="R187" s="426"/>
      <c r="S187" s="426"/>
      <c r="T187" s="426" t="s">
        <v>6083</v>
      </c>
      <c r="U187" s="417">
        <v>1989</v>
      </c>
      <c r="V187" s="417">
        <v>0.28000000000000003</v>
      </c>
      <c r="W187" s="426" t="s">
        <v>6084</v>
      </c>
      <c r="X187" s="417"/>
      <c r="Y187" s="417"/>
      <c r="Z187" s="417"/>
      <c r="AA187" s="417"/>
    </row>
    <row r="188" spans="1:27" x14ac:dyDescent="0.25">
      <c r="A188" s="659"/>
      <c r="B188" s="421"/>
      <c r="C188" s="417"/>
      <c r="D188" s="427"/>
      <c r="E188" s="417" t="s">
        <v>26</v>
      </c>
      <c r="F188" s="417">
        <v>1</v>
      </c>
      <c r="G188" s="417"/>
      <c r="H188" s="417"/>
      <c r="I188" s="426"/>
      <c r="J188" s="426"/>
      <c r="K188" s="426"/>
      <c r="L188" s="426"/>
      <c r="M188" s="427"/>
      <c r="N188" s="426"/>
      <c r="O188" s="426"/>
      <c r="P188" s="426"/>
      <c r="Q188" s="426"/>
      <c r="R188" s="426"/>
      <c r="S188" s="426"/>
      <c r="T188" s="426"/>
      <c r="U188" s="417"/>
      <c r="V188" s="417"/>
      <c r="W188" s="426"/>
      <c r="X188" s="417" t="s">
        <v>6085</v>
      </c>
      <c r="Y188" s="417"/>
      <c r="Z188" s="417"/>
      <c r="AA188" s="417"/>
    </row>
    <row r="189" spans="1:27" x14ac:dyDescent="0.25">
      <c r="A189" s="659"/>
      <c r="B189" s="421"/>
      <c r="C189" s="417"/>
      <c r="D189" s="427"/>
      <c r="E189" s="417"/>
      <c r="F189" s="417"/>
      <c r="G189" s="417"/>
      <c r="H189" s="417"/>
      <c r="I189" s="426"/>
      <c r="J189" s="426"/>
      <c r="K189" s="426"/>
      <c r="L189" s="426"/>
      <c r="M189" s="427"/>
      <c r="N189" s="426"/>
      <c r="O189" s="426"/>
      <c r="P189" s="426"/>
      <c r="Q189" s="426"/>
      <c r="R189" s="426"/>
      <c r="S189" s="426"/>
      <c r="T189" s="426"/>
      <c r="U189" s="417"/>
      <c r="V189" s="417"/>
      <c r="W189" s="426"/>
      <c r="X189" s="417" t="s">
        <v>6086</v>
      </c>
      <c r="Y189" s="417">
        <v>1988</v>
      </c>
      <c r="Z189" s="417">
        <v>0.05</v>
      </c>
      <c r="AA189" s="417" t="s">
        <v>6087</v>
      </c>
    </row>
    <row r="190" spans="1:27" x14ac:dyDescent="0.25">
      <c r="A190" s="659"/>
      <c r="B190" s="421"/>
      <c r="C190" s="417"/>
      <c r="D190" s="426"/>
      <c r="E190" s="417"/>
      <c r="F190" s="417"/>
      <c r="G190" s="417"/>
      <c r="H190" s="417"/>
      <c r="I190" s="426"/>
      <c r="J190" s="426"/>
      <c r="K190" s="426"/>
      <c r="L190" s="426"/>
      <c r="M190" s="427"/>
      <c r="N190" s="426"/>
      <c r="O190" s="426"/>
      <c r="P190" s="426"/>
      <c r="Q190" s="426"/>
      <c r="R190" s="426"/>
      <c r="S190" s="426"/>
      <c r="T190" s="426"/>
      <c r="U190" s="417"/>
      <c r="V190" s="417"/>
      <c r="W190" s="426"/>
      <c r="X190" s="417" t="s">
        <v>6088</v>
      </c>
      <c r="Y190" s="417">
        <v>1988</v>
      </c>
      <c r="Z190" s="417">
        <v>0.04</v>
      </c>
      <c r="AA190" s="417" t="s">
        <v>6087</v>
      </c>
    </row>
    <row r="191" spans="1:27" x14ac:dyDescent="0.25">
      <c r="A191" s="659"/>
      <c r="B191" s="421"/>
      <c r="C191" s="417"/>
      <c r="D191" s="426"/>
      <c r="E191" s="417"/>
      <c r="F191" s="417"/>
      <c r="G191" s="417"/>
      <c r="H191" s="417"/>
      <c r="I191" s="426"/>
      <c r="J191" s="426"/>
      <c r="K191" s="426"/>
      <c r="L191" s="426"/>
      <c r="M191" s="427"/>
      <c r="N191" s="426"/>
      <c r="O191" s="426"/>
      <c r="P191" s="426"/>
      <c r="Q191" s="426"/>
      <c r="R191" s="426"/>
      <c r="S191" s="426"/>
      <c r="T191" s="426"/>
      <c r="U191" s="417"/>
      <c r="V191" s="417"/>
      <c r="W191" s="426"/>
      <c r="X191" s="417" t="s">
        <v>6089</v>
      </c>
      <c r="Y191" s="417">
        <v>1990</v>
      </c>
      <c r="Z191" s="417">
        <v>0.14000000000000001</v>
      </c>
      <c r="AA191" s="417" t="s">
        <v>6090</v>
      </c>
    </row>
    <row r="192" spans="1:27" x14ac:dyDescent="0.25">
      <c r="A192" s="659"/>
      <c r="B192" s="421"/>
      <c r="C192" s="417"/>
      <c r="D192" s="427"/>
      <c r="E192" s="417"/>
      <c r="F192" s="417"/>
      <c r="G192" s="417"/>
      <c r="H192" s="417"/>
      <c r="I192" s="426"/>
      <c r="J192" s="426"/>
      <c r="K192" s="426"/>
      <c r="L192" s="426"/>
      <c r="M192" s="427"/>
      <c r="N192" s="426"/>
      <c r="O192" s="426"/>
      <c r="P192" s="426"/>
      <c r="Q192" s="426"/>
      <c r="R192" s="426"/>
      <c r="S192" s="426"/>
      <c r="T192" s="426"/>
      <c r="U192" s="417"/>
      <c r="V192" s="417"/>
      <c r="W192" s="426"/>
      <c r="X192" s="417" t="s">
        <v>6091</v>
      </c>
      <c r="Y192" s="417">
        <v>1992</v>
      </c>
      <c r="Z192" s="417">
        <v>0.12</v>
      </c>
      <c r="AA192" s="417" t="s">
        <v>6092</v>
      </c>
    </row>
    <row r="193" spans="1:27" x14ac:dyDescent="0.25">
      <c r="A193" s="659"/>
      <c r="B193" s="421"/>
      <c r="C193" s="417"/>
      <c r="D193" s="427"/>
      <c r="E193" s="417"/>
      <c r="F193" s="417"/>
      <c r="G193" s="417"/>
      <c r="H193" s="417"/>
      <c r="I193" s="426"/>
      <c r="J193" s="426"/>
      <c r="K193" s="426"/>
      <c r="L193" s="426"/>
      <c r="M193" s="427"/>
      <c r="N193" s="426"/>
      <c r="O193" s="426"/>
      <c r="P193" s="426"/>
      <c r="Q193" s="426"/>
      <c r="R193" s="426"/>
      <c r="S193" s="426"/>
      <c r="T193" s="426"/>
      <c r="U193" s="417"/>
      <c r="V193" s="417"/>
      <c r="W193" s="426"/>
      <c r="X193" s="417" t="s">
        <v>6093</v>
      </c>
      <c r="Y193" s="417">
        <v>2001</v>
      </c>
      <c r="Z193" s="417">
        <v>0.12</v>
      </c>
      <c r="AA193" s="417" t="s">
        <v>6094</v>
      </c>
    </row>
    <row r="194" spans="1:27" x14ac:dyDescent="0.25">
      <c r="A194" s="659"/>
      <c r="B194" s="421"/>
      <c r="C194" s="417"/>
      <c r="D194" s="426"/>
      <c r="E194" s="417"/>
      <c r="F194" s="417"/>
      <c r="G194" s="417"/>
      <c r="H194" s="417"/>
      <c r="I194" s="426"/>
      <c r="J194" s="426"/>
      <c r="K194" s="426"/>
      <c r="L194" s="426"/>
      <c r="M194" s="427"/>
      <c r="N194" s="426"/>
      <c r="O194" s="426"/>
      <c r="P194" s="426"/>
      <c r="Q194" s="426"/>
      <c r="R194" s="426"/>
      <c r="S194" s="426"/>
      <c r="T194" s="426"/>
      <c r="U194" s="417"/>
      <c r="V194" s="417"/>
      <c r="W194" s="426"/>
      <c r="X194" s="417" t="s">
        <v>6095</v>
      </c>
      <c r="Y194" s="417">
        <v>2001</v>
      </c>
      <c r="Z194" s="417">
        <v>0.12</v>
      </c>
      <c r="AA194" s="417" t="s">
        <v>6096</v>
      </c>
    </row>
    <row r="195" spans="1:27" x14ac:dyDescent="0.25">
      <c r="A195" s="659"/>
      <c r="B195" s="421"/>
      <c r="C195" s="417"/>
      <c r="D195" s="426"/>
      <c r="E195" s="417"/>
      <c r="F195" s="417"/>
      <c r="G195" s="417"/>
      <c r="H195" s="417"/>
      <c r="I195" s="426"/>
      <c r="J195" s="426"/>
      <c r="K195" s="426"/>
      <c r="L195" s="426"/>
      <c r="M195" s="427"/>
      <c r="N195" s="426"/>
      <c r="O195" s="426"/>
      <c r="P195" s="426"/>
      <c r="Q195" s="426"/>
      <c r="R195" s="426"/>
      <c r="S195" s="426"/>
      <c r="T195" s="426"/>
      <c r="U195" s="417"/>
      <c r="V195" s="417"/>
      <c r="W195" s="426"/>
      <c r="X195" s="417"/>
      <c r="Y195" s="417"/>
      <c r="Z195" s="417"/>
      <c r="AA195" s="417"/>
    </row>
    <row r="196" spans="1:27" x14ac:dyDescent="0.25">
      <c r="A196" s="659">
        <v>33</v>
      </c>
      <c r="B196" s="421" t="s">
        <v>5951</v>
      </c>
      <c r="C196" s="417" t="s">
        <v>6097</v>
      </c>
      <c r="D196" s="427" t="s">
        <v>5834</v>
      </c>
      <c r="E196" s="417" t="s">
        <v>6098</v>
      </c>
      <c r="F196" s="417"/>
      <c r="G196" s="417"/>
      <c r="H196" s="417"/>
      <c r="I196" s="426"/>
      <c r="J196" s="426"/>
      <c r="K196" s="426"/>
      <c r="L196" s="426"/>
      <c r="M196" s="427"/>
      <c r="N196" s="426"/>
      <c r="O196" s="426"/>
      <c r="P196" s="426"/>
      <c r="Q196" s="426"/>
      <c r="R196" s="426"/>
      <c r="S196" s="426"/>
      <c r="T196" s="426"/>
      <c r="U196" s="417"/>
      <c r="V196" s="417"/>
      <c r="W196" s="426"/>
      <c r="X196" s="417"/>
      <c r="Y196" s="417"/>
      <c r="Z196" s="417"/>
      <c r="AA196" s="417"/>
    </row>
    <row r="197" spans="1:27" x14ac:dyDescent="0.25">
      <c r="A197" s="659"/>
      <c r="B197" s="421"/>
      <c r="C197" s="417"/>
      <c r="D197" s="427"/>
      <c r="E197" s="417" t="s">
        <v>24</v>
      </c>
      <c r="F197" s="417">
        <v>1</v>
      </c>
      <c r="G197" s="417"/>
      <c r="H197" s="417"/>
      <c r="I197" s="426"/>
      <c r="J197" s="426"/>
      <c r="K197" s="426"/>
      <c r="L197" s="426"/>
      <c r="M197" s="427"/>
      <c r="N197" s="426"/>
      <c r="O197" s="426"/>
      <c r="P197" s="426"/>
      <c r="Q197" s="426"/>
      <c r="R197" s="426"/>
      <c r="S197" s="426"/>
      <c r="T197" s="426" t="s">
        <v>6099</v>
      </c>
      <c r="U197" s="417">
        <v>1970</v>
      </c>
      <c r="V197" s="417">
        <v>0.55000000000000004</v>
      </c>
      <c r="W197" s="426" t="s">
        <v>6034</v>
      </c>
      <c r="X197" s="417"/>
      <c r="Y197" s="417"/>
      <c r="Z197" s="417"/>
      <c r="AA197" s="417"/>
    </row>
    <row r="198" spans="1:27" x14ac:dyDescent="0.25">
      <c r="A198" s="659"/>
      <c r="B198" s="421"/>
      <c r="C198" s="417"/>
      <c r="D198" s="427"/>
      <c r="E198" s="417"/>
      <c r="F198" s="417"/>
      <c r="G198" s="417"/>
      <c r="H198" s="417"/>
      <c r="I198" s="426"/>
      <c r="J198" s="426"/>
      <c r="K198" s="426"/>
      <c r="L198" s="426"/>
      <c r="M198" s="427"/>
      <c r="N198" s="426"/>
      <c r="O198" s="426"/>
      <c r="P198" s="426"/>
      <c r="Q198" s="426"/>
      <c r="R198" s="426"/>
      <c r="S198" s="426"/>
      <c r="T198" s="426" t="s">
        <v>6100</v>
      </c>
      <c r="U198" s="417">
        <v>1970</v>
      </c>
      <c r="V198" s="417">
        <v>0.02</v>
      </c>
      <c r="W198" s="426" t="s">
        <v>6034</v>
      </c>
      <c r="X198" s="417"/>
      <c r="Y198" s="417"/>
      <c r="Z198" s="417"/>
      <c r="AA198" s="417"/>
    </row>
    <row r="199" spans="1:27" x14ac:dyDescent="0.25">
      <c r="A199" s="659"/>
      <c r="B199" s="421"/>
      <c r="C199" s="417"/>
      <c r="D199" s="426"/>
      <c r="E199" s="417"/>
      <c r="F199" s="417"/>
      <c r="G199" s="417"/>
      <c r="H199" s="417"/>
      <c r="I199" s="426"/>
      <c r="J199" s="426"/>
      <c r="K199" s="426"/>
      <c r="L199" s="426"/>
      <c r="M199" s="427"/>
      <c r="N199" s="426"/>
      <c r="O199" s="426"/>
      <c r="P199" s="426"/>
      <c r="Q199" s="426"/>
      <c r="R199" s="426"/>
      <c r="S199" s="426"/>
      <c r="T199" s="426" t="s">
        <v>6101</v>
      </c>
      <c r="U199" s="417">
        <v>1970</v>
      </c>
      <c r="V199" s="417">
        <v>0.02</v>
      </c>
      <c r="W199" s="426" t="s">
        <v>6034</v>
      </c>
      <c r="X199" s="417"/>
      <c r="Y199" s="417"/>
      <c r="Z199" s="417"/>
      <c r="AA199" s="417"/>
    </row>
    <row r="200" spans="1:27" x14ac:dyDescent="0.25">
      <c r="A200" s="659"/>
      <c r="B200" s="421"/>
      <c r="C200" s="417"/>
      <c r="D200" s="426"/>
      <c r="E200" s="417"/>
      <c r="F200" s="417"/>
      <c r="G200" s="417"/>
      <c r="H200" s="417"/>
      <c r="I200" s="426"/>
      <c r="J200" s="426"/>
      <c r="K200" s="426"/>
      <c r="L200" s="426"/>
      <c r="M200" s="427"/>
      <c r="N200" s="426"/>
      <c r="O200" s="426"/>
      <c r="P200" s="426"/>
      <c r="Q200" s="426"/>
      <c r="R200" s="426"/>
      <c r="S200" s="426"/>
      <c r="T200" s="426"/>
      <c r="U200" s="417"/>
      <c r="V200" s="417"/>
      <c r="W200" s="426"/>
      <c r="X200" s="417" t="s">
        <v>6102</v>
      </c>
      <c r="Y200" s="417"/>
      <c r="Z200" s="417"/>
      <c r="AA200" s="417"/>
    </row>
    <row r="201" spans="1:27" x14ac:dyDescent="0.25">
      <c r="A201" s="659"/>
      <c r="B201" s="421"/>
      <c r="C201" s="417"/>
      <c r="D201" s="426"/>
      <c r="E201" s="417"/>
      <c r="F201" s="417"/>
      <c r="G201" s="417"/>
      <c r="H201" s="417"/>
      <c r="I201" s="426"/>
      <c r="J201" s="426"/>
      <c r="K201" s="426"/>
      <c r="L201" s="426"/>
      <c r="M201" s="427"/>
      <c r="N201" s="426"/>
      <c r="O201" s="426"/>
      <c r="P201" s="426"/>
      <c r="Q201" s="426"/>
      <c r="R201" s="426"/>
      <c r="S201" s="426"/>
      <c r="T201" s="426"/>
      <c r="U201" s="417"/>
      <c r="V201" s="417"/>
      <c r="W201" s="426"/>
      <c r="X201" s="417" t="s">
        <v>6103</v>
      </c>
      <c r="Y201" s="417">
        <v>1985</v>
      </c>
      <c r="Z201" s="417">
        <v>0.05</v>
      </c>
      <c r="AA201" s="417" t="s">
        <v>6104</v>
      </c>
    </row>
    <row r="202" spans="1:27" x14ac:dyDescent="0.25">
      <c r="A202" s="659"/>
      <c r="B202" s="421"/>
      <c r="C202" s="417"/>
      <c r="D202" s="426"/>
      <c r="E202" s="417"/>
      <c r="F202" s="417"/>
      <c r="G202" s="417"/>
      <c r="H202" s="417"/>
      <c r="I202" s="426"/>
      <c r="J202" s="426"/>
      <c r="K202" s="426"/>
      <c r="L202" s="426"/>
      <c r="M202" s="427"/>
      <c r="N202" s="426"/>
      <c r="O202" s="426"/>
      <c r="P202" s="426"/>
      <c r="Q202" s="426"/>
      <c r="R202" s="426"/>
      <c r="S202" s="426"/>
      <c r="T202" s="426"/>
      <c r="U202" s="417"/>
      <c r="V202" s="417"/>
      <c r="W202" s="426"/>
      <c r="X202" s="417" t="s">
        <v>6105</v>
      </c>
      <c r="Y202" s="417">
        <v>1985</v>
      </c>
      <c r="Z202" s="417">
        <v>0.36</v>
      </c>
      <c r="AA202" s="417" t="s">
        <v>6106</v>
      </c>
    </row>
    <row r="203" spans="1:27" x14ac:dyDescent="0.25">
      <c r="A203" s="659"/>
      <c r="B203" s="421"/>
      <c r="C203" s="417"/>
      <c r="D203" s="426"/>
      <c r="E203" s="417"/>
      <c r="F203" s="417"/>
      <c r="G203" s="417"/>
      <c r="H203" s="417"/>
      <c r="I203" s="426"/>
      <c r="J203" s="426"/>
      <c r="K203" s="426"/>
      <c r="L203" s="426"/>
      <c r="M203" s="427"/>
      <c r="N203" s="426"/>
      <c r="O203" s="426"/>
      <c r="P203" s="426"/>
      <c r="Q203" s="426"/>
      <c r="R203" s="426"/>
      <c r="S203" s="426"/>
      <c r="T203" s="426"/>
      <c r="U203" s="417"/>
      <c r="V203" s="417"/>
      <c r="W203" s="426"/>
      <c r="X203" s="417"/>
      <c r="Y203" s="417"/>
      <c r="Z203" s="417"/>
      <c r="AA203" s="417"/>
    </row>
    <row r="204" spans="1:27" x14ac:dyDescent="0.25">
      <c r="A204" s="659"/>
      <c r="B204" s="421"/>
      <c r="C204" s="417"/>
      <c r="D204" s="426"/>
      <c r="E204" s="417"/>
      <c r="F204" s="417"/>
      <c r="G204" s="417"/>
      <c r="H204" s="417"/>
      <c r="I204" s="426"/>
      <c r="J204" s="426"/>
      <c r="K204" s="426"/>
      <c r="L204" s="426"/>
      <c r="M204" s="427"/>
      <c r="N204" s="426"/>
      <c r="O204" s="426"/>
      <c r="P204" s="426"/>
      <c r="Q204" s="426"/>
      <c r="R204" s="426"/>
      <c r="S204" s="426"/>
      <c r="T204" s="426"/>
      <c r="U204" s="417"/>
      <c r="V204" s="417"/>
      <c r="W204" s="426"/>
      <c r="X204" s="417"/>
      <c r="Y204" s="417"/>
      <c r="Z204" s="417"/>
      <c r="AA204" s="417"/>
    </row>
    <row r="205" spans="1:27" x14ac:dyDescent="0.25">
      <c r="A205" s="660">
        <v>34</v>
      </c>
      <c r="B205" s="421" t="s">
        <v>6107</v>
      </c>
      <c r="C205" s="414" t="s">
        <v>6108</v>
      </c>
      <c r="D205" s="415" t="s">
        <v>5834</v>
      </c>
      <c r="E205" s="414" t="s">
        <v>6109</v>
      </c>
      <c r="F205" s="414">
        <v>2</v>
      </c>
      <c r="G205" s="414"/>
      <c r="H205" s="414"/>
      <c r="I205" s="415"/>
      <c r="J205" s="415"/>
      <c r="K205" s="415"/>
      <c r="L205" s="415"/>
      <c r="M205" s="415" t="s">
        <v>6108</v>
      </c>
      <c r="N205" s="415"/>
      <c r="O205" s="415"/>
      <c r="P205" s="415"/>
      <c r="Q205" s="415"/>
      <c r="R205" s="415"/>
      <c r="S205" s="415"/>
      <c r="T205" s="415"/>
      <c r="U205" s="414"/>
      <c r="V205" s="414"/>
      <c r="W205" s="415"/>
      <c r="X205" s="414"/>
      <c r="Y205" s="414"/>
      <c r="Z205" s="414"/>
      <c r="AA205" s="414"/>
    </row>
    <row r="206" spans="1:27" x14ac:dyDescent="0.25">
      <c r="A206" s="661"/>
      <c r="B206" s="421"/>
      <c r="C206" s="414"/>
      <c r="D206" s="415"/>
      <c r="E206" s="414"/>
      <c r="F206" s="414"/>
      <c r="G206" s="414"/>
      <c r="H206" s="414"/>
      <c r="I206" s="415"/>
      <c r="J206" s="415"/>
      <c r="K206" s="415"/>
      <c r="L206" s="415"/>
      <c r="M206" s="415" t="s">
        <v>6110</v>
      </c>
      <c r="N206" s="415">
        <v>1979</v>
      </c>
      <c r="O206" s="415">
        <v>0.4</v>
      </c>
      <c r="P206" s="415" t="s">
        <v>6111</v>
      </c>
      <c r="Q206" s="415"/>
      <c r="R206" s="415"/>
      <c r="S206" s="415"/>
      <c r="T206" s="415" t="s">
        <v>6112</v>
      </c>
      <c r="U206" s="414">
        <v>1961</v>
      </c>
      <c r="V206" s="414">
        <v>0.74</v>
      </c>
      <c r="W206" s="415" t="s">
        <v>6113</v>
      </c>
      <c r="X206" s="414"/>
      <c r="Y206" s="414"/>
      <c r="Z206" s="414"/>
      <c r="AA206" s="414"/>
    </row>
    <row r="207" spans="1:27" x14ac:dyDescent="0.25">
      <c r="A207" s="661"/>
      <c r="B207" s="421"/>
      <c r="C207" s="414"/>
      <c r="D207" s="415"/>
      <c r="E207" s="414"/>
      <c r="F207" s="414"/>
      <c r="G207" s="414"/>
      <c r="H207" s="414"/>
      <c r="I207" s="415"/>
      <c r="J207" s="415"/>
      <c r="K207" s="415"/>
      <c r="L207" s="415"/>
      <c r="M207" s="415" t="s">
        <v>6114</v>
      </c>
      <c r="N207" s="415">
        <v>2006</v>
      </c>
      <c r="O207" s="415">
        <v>0.02</v>
      </c>
      <c r="P207" s="415" t="s">
        <v>4810</v>
      </c>
      <c r="Q207" s="415">
        <v>2</v>
      </c>
      <c r="R207" s="415"/>
      <c r="S207" s="415">
        <v>2</v>
      </c>
      <c r="T207" s="415" t="s">
        <v>6115</v>
      </c>
      <c r="U207" s="414">
        <v>2001</v>
      </c>
      <c r="V207" s="414">
        <v>0.26</v>
      </c>
      <c r="W207" s="415" t="s">
        <v>6116</v>
      </c>
      <c r="X207" s="414"/>
      <c r="Y207" s="414"/>
      <c r="Z207" s="414"/>
      <c r="AA207" s="414"/>
    </row>
    <row r="208" spans="1:27" x14ac:dyDescent="0.25">
      <c r="A208" s="661"/>
      <c r="B208" s="421"/>
      <c r="C208" s="414"/>
      <c r="D208" s="415"/>
      <c r="E208" s="414"/>
      <c r="F208" s="414"/>
      <c r="G208" s="414"/>
      <c r="H208" s="414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 t="s">
        <v>6117</v>
      </c>
      <c r="U208" s="414">
        <v>1979</v>
      </c>
      <c r="V208" s="414">
        <v>1.2E-2</v>
      </c>
      <c r="W208" s="415" t="s">
        <v>6118</v>
      </c>
      <c r="X208" s="414"/>
      <c r="Y208" s="414"/>
      <c r="Z208" s="414"/>
      <c r="AA208" s="414"/>
    </row>
    <row r="209" spans="1:27" x14ac:dyDescent="0.25">
      <c r="A209" s="661"/>
      <c r="B209" s="421"/>
      <c r="C209" s="414"/>
      <c r="D209" s="415"/>
      <c r="E209" s="414"/>
      <c r="F209" s="414"/>
      <c r="G209" s="414"/>
      <c r="H209" s="414"/>
      <c r="I209" s="415"/>
      <c r="J209" s="415"/>
      <c r="K209" s="415"/>
      <c r="L209" s="415"/>
      <c r="M209" s="415"/>
      <c r="N209" s="415"/>
      <c r="O209" s="415"/>
      <c r="P209" s="415"/>
      <c r="Q209" s="415"/>
      <c r="R209" s="415"/>
      <c r="S209" s="415"/>
      <c r="T209" s="415" t="s">
        <v>6119</v>
      </c>
      <c r="U209" s="414">
        <v>1979</v>
      </c>
      <c r="V209" s="414">
        <v>0.01</v>
      </c>
      <c r="W209" s="415" t="s">
        <v>6120</v>
      </c>
      <c r="X209" s="414"/>
      <c r="Y209" s="414"/>
      <c r="Z209" s="414"/>
      <c r="AA209" s="414"/>
    </row>
    <row r="210" spans="1:27" ht="24" x14ac:dyDescent="0.25">
      <c r="A210" s="661"/>
      <c r="B210" s="421"/>
      <c r="C210" s="414"/>
      <c r="D210" s="415"/>
      <c r="E210" s="414"/>
      <c r="F210" s="414"/>
      <c r="G210" s="414"/>
      <c r="H210" s="414"/>
      <c r="I210" s="415"/>
      <c r="J210" s="415"/>
      <c r="K210" s="415"/>
      <c r="L210" s="415"/>
      <c r="M210" s="415"/>
      <c r="N210" s="415"/>
      <c r="O210" s="415"/>
      <c r="P210" s="415"/>
      <c r="Q210" s="415"/>
      <c r="R210" s="415"/>
      <c r="S210" s="415"/>
      <c r="T210" s="415"/>
      <c r="U210" s="414"/>
      <c r="V210" s="414"/>
      <c r="W210" s="415"/>
      <c r="X210" s="414" t="s">
        <v>6121</v>
      </c>
      <c r="Y210" s="414"/>
      <c r="Z210" s="414"/>
      <c r="AA210" s="414"/>
    </row>
    <row r="211" spans="1:27" ht="24" x14ac:dyDescent="0.25">
      <c r="A211" s="661"/>
      <c r="B211" s="421"/>
      <c r="C211" s="414"/>
      <c r="D211" s="415"/>
      <c r="E211" s="414"/>
      <c r="F211" s="414"/>
      <c r="G211" s="414"/>
      <c r="H211" s="414"/>
      <c r="I211" s="415"/>
      <c r="J211" s="415"/>
      <c r="K211" s="415"/>
      <c r="L211" s="415"/>
      <c r="M211" s="424"/>
      <c r="N211" s="415"/>
      <c r="O211" s="415"/>
      <c r="P211" s="415"/>
      <c r="Q211" s="415"/>
      <c r="R211" s="415"/>
      <c r="S211" s="415"/>
      <c r="T211" s="415"/>
      <c r="U211" s="414"/>
      <c r="V211" s="414"/>
      <c r="W211" s="415"/>
      <c r="X211" s="414" t="s">
        <v>6122</v>
      </c>
      <c r="Y211" s="414">
        <v>2001</v>
      </c>
      <c r="Z211" s="414">
        <v>0.03</v>
      </c>
      <c r="AA211" s="414" t="s">
        <v>6123</v>
      </c>
    </row>
    <row r="212" spans="1:27" ht="24" x14ac:dyDescent="0.25">
      <c r="A212" s="661"/>
      <c r="B212" s="421"/>
      <c r="C212" s="414"/>
      <c r="D212" s="415"/>
      <c r="E212" s="414"/>
      <c r="F212" s="414"/>
      <c r="G212" s="414"/>
      <c r="H212" s="414"/>
      <c r="I212" s="415"/>
      <c r="J212" s="415"/>
      <c r="K212" s="415"/>
      <c r="L212" s="415"/>
      <c r="M212" s="424"/>
      <c r="N212" s="415"/>
      <c r="O212" s="415"/>
      <c r="P212" s="415"/>
      <c r="Q212" s="415"/>
      <c r="R212" s="415"/>
      <c r="S212" s="415"/>
      <c r="T212" s="415"/>
      <c r="U212" s="414"/>
      <c r="V212" s="414"/>
      <c r="W212" s="415"/>
      <c r="X212" s="414" t="s">
        <v>6124</v>
      </c>
      <c r="Y212" s="414">
        <v>1978</v>
      </c>
      <c r="Z212" s="414">
        <v>0.03</v>
      </c>
      <c r="AA212" s="414" t="s">
        <v>6125</v>
      </c>
    </row>
    <row r="213" spans="1:27" x14ac:dyDescent="0.25">
      <c r="A213" s="661"/>
      <c r="B213" s="421"/>
      <c r="C213" s="414"/>
      <c r="D213" s="415"/>
      <c r="E213" s="414"/>
      <c r="F213" s="414"/>
      <c r="G213" s="414"/>
      <c r="H213" s="414"/>
      <c r="I213" s="415"/>
      <c r="J213" s="415"/>
      <c r="K213" s="415"/>
      <c r="L213" s="415"/>
      <c r="M213" s="424"/>
      <c r="N213" s="415"/>
      <c r="O213" s="415"/>
      <c r="P213" s="415"/>
      <c r="Q213" s="415"/>
      <c r="R213" s="415"/>
      <c r="S213" s="415"/>
      <c r="T213" s="415"/>
      <c r="U213" s="414"/>
      <c r="V213" s="414"/>
      <c r="W213" s="430"/>
      <c r="X213" s="414" t="s">
        <v>6126</v>
      </c>
      <c r="Y213" s="414">
        <v>1973</v>
      </c>
      <c r="Z213" s="414">
        <v>0.22</v>
      </c>
      <c r="AA213" s="431" t="s">
        <v>6014</v>
      </c>
    </row>
    <row r="214" spans="1:27" ht="24" x14ac:dyDescent="0.25">
      <c r="A214" s="661"/>
      <c r="B214" s="421"/>
      <c r="C214" s="414"/>
      <c r="D214" s="415"/>
      <c r="E214" s="414"/>
      <c r="F214" s="414"/>
      <c r="G214" s="414"/>
      <c r="H214" s="414"/>
      <c r="I214" s="415"/>
      <c r="J214" s="415"/>
      <c r="K214" s="415"/>
      <c r="L214" s="415"/>
      <c r="M214" s="424"/>
      <c r="N214" s="415"/>
      <c r="O214" s="415"/>
      <c r="P214" s="415"/>
      <c r="Q214" s="415"/>
      <c r="R214" s="415"/>
      <c r="S214" s="415"/>
      <c r="T214" s="415"/>
      <c r="U214" s="414"/>
      <c r="V214" s="431"/>
      <c r="W214" s="415"/>
      <c r="X214" s="414" t="s">
        <v>6127</v>
      </c>
      <c r="Y214" s="414">
        <v>1979</v>
      </c>
      <c r="Z214" s="431">
        <v>0.04</v>
      </c>
      <c r="AA214" s="414" t="s">
        <v>6128</v>
      </c>
    </row>
    <row r="215" spans="1:27" ht="24" x14ac:dyDescent="0.25">
      <c r="A215" s="661"/>
      <c r="B215" s="421"/>
      <c r="C215" s="414"/>
      <c r="D215" s="415"/>
      <c r="E215" s="414"/>
      <c r="F215" s="414"/>
      <c r="G215" s="414"/>
      <c r="H215" s="414"/>
      <c r="I215" s="415"/>
      <c r="J215" s="415"/>
      <c r="K215" s="415"/>
      <c r="L215" s="415"/>
      <c r="M215" s="424"/>
      <c r="N215" s="415"/>
      <c r="O215" s="415"/>
      <c r="P215" s="415"/>
      <c r="Q215" s="415"/>
      <c r="R215" s="415"/>
      <c r="S215" s="415"/>
      <c r="T215" s="415"/>
      <c r="U215" s="414"/>
      <c r="V215" s="414"/>
      <c r="W215" s="415"/>
      <c r="X215" s="414" t="s">
        <v>6129</v>
      </c>
      <c r="Y215" s="414">
        <v>1950</v>
      </c>
      <c r="Z215" s="414">
        <v>0.13</v>
      </c>
      <c r="AA215" s="414" t="s">
        <v>6130</v>
      </c>
    </row>
    <row r="216" spans="1:27" x14ac:dyDescent="0.25">
      <c r="A216" s="661"/>
      <c r="B216" s="421"/>
      <c r="C216" s="414"/>
      <c r="D216" s="415"/>
      <c r="E216" s="414"/>
      <c r="F216" s="414"/>
      <c r="G216" s="414"/>
      <c r="H216" s="414"/>
      <c r="I216" s="415"/>
      <c r="J216" s="415"/>
      <c r="K216" s="415"/>
      <c r="L216" s="415"/>
      <c r="M216" s="424"/>
      <c r="N216" s="415"/>
      <c r="O216" s="415"/>
      <c r="P216" s="415"/>
      <c r="Q216" s="415"/>
      <c r="R216" s="415"/>
      <c r="S216" s="415"/>
      <c r="T216" s="415"/>
      <c r="U216" s="414"/>
      <c r="V216" s="414"/>
      <c r="W216" s="415"/>
      <c r="X216" s="414"/>
      <c r="Y216" s="414"/>
      <c r="Z216" s="414"/>
      <c r="AA216" s="414"/>
    </row>
    <row r="217" spans="1:27" x14ac:dyDescent="0.25">
      <c r="A217" s="662"/>
      <c r="B217" s="421"/>
      <c r="C217" s="414"/>
      <c r="D217" s="415"/>
      <c r="E217" s="414"/>
      <c r="F217" s="414"/>
      <c r="G217" s="414"/>
      <c r="H217" s="414"/>
      <c r="I217" s="415"/>
      <c r="J217" s="415"/>
      <c r="K217" s="415"/>
      <c r="L217" s="415"/>
      <c r="M217" s="424"/>
      <c r="N217" s="415"/>
      <c r="O217" s="415"/>
      <c r="P217" s="415"/>
      <c r="Q217" s="415"/>
      <c r="R217" s="415"/>
      <c r="S217" s="415"/>
      <c r="T217" s="415"/>
      <c r="U217" s="414"/>
      <c r="V217" s="414"/>
      <c r="W217" s="415"/>
      <c r="X217" s="414"/>
      <c r="Y217" s="414"/>
      <c r="Z217" s="414"/>
      <c r="AA217" s="414"/>
    </row>
    <row r="218" spans="1:27" x14ac:dyDescent="0.25">
      <c r="A218" s="660">
        <v>35</v>
      </c>
      <c r="B218" s="421" t="s">
        <v>6131</v>
      </c>
      <c r="C218" s="414" t="s">
        <v>6132</v>
      </c>
      <c r="D218" s="415" t="s">
        <v>5834</v>
      </c>
      <c r="E218" s="414" t="s">
        <v>6133</v>
      </c>
      <c r="F218" s="414">
        <v>1</v>
      </c>
      <c r="G218" s="414"/>
      <c r="H218" s="414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4"/>
      <c r="V218" s="414"/>
      <c r="W218" s="415"/>
      <c r="X218" s="414"/>
      <c r="Y218" s="414"/>
      <c r="Z218" s="414"/>
      <c r="AA218" s="414"/>
    </row>
    <row r="219" spans="1:27" x14ac:dyDescent="0.25">
      <c r="A219" s="661"/>
      <c r="B219" s="421"/>
      <c r="C219" s="414"/>
      <c r="D219" s="415"/>
      <c r="E219" s="414"/>
      <c r="F219" s="414"/>
      <c r="G219" s="414"/>
      <c r="H219" s="414"/>
      <c r="I219" s="415"/>
      <c r="J219" s="415"/>
      <c r="K219" s="415"/>
      <c r="L219" s="415"/>
      <c r="M219" s="424"/>
      <c r="N219" s="415"/>
      <c r="O219" s="415"/>
      <c r="P219" s="415"/>
      <c r="Q219" s="415"/>
      <c r="R219" s="415"/>
      <c r="S219" s="415"/>
      <c r="T219" s="415" t="s">
        <v>6134</v>
      </c>
      <c r="U219" s="414">
        <v>2002</v>
      </c>
      <c r="V219" s="414">
        <v>0.2</v>
      </c>
      <c r="W219" s="415" t="s">
        <v>6135</v>
      </c>
      <c r="X219" s="414"/>
      <c r="Y219" s="414"/>
      <c r="Z219" s="414"/>
      <c r="AA219" s="414"/>
    </row>
    <row r="220" spans="1:27" ht="24" x14ac:dyDescent="0.25">
      <c r="A220" s="661"/>
      <c r="B220" s="421"/>
      <c r="C220" s="414"/>
      <c r="D220" s="415"/>
      <c r="E220" s="414"/>
      <c r="F220" s="414"/>
      <c r="G220" s="414"/>
      <c r="H220" s="414"/>
      <c r="I220" s="415"/>
      <c r="J220" s="415"/>
      <c r="K220" s="415"/>
      <c r="L220" s="415"/>
      <c r="M220" s="424"/>
      <c r="N220" s="415"/>
      <c r="O220" s="415"/>
      <c r="P220" s="415"/>
      <c r="Q220" s="415"/>
      <c r="R220" s="415"/>
      <c r="S220" s="415"/>
      <c r="T220" s="415"/>
      <c r="U220" s="414"/>
      <c r="V220" s="414"/>
      <c r="W220" s="415"/>
      <c r="X220" s="414" t="s">
        <v>6136</v>
      </c>
      <c r="Y220" s="414"/>
      <c r="Z220" s="414"/>
      <c r="AA220" s="414"/>
    </row>
    <row r="221" spans="1:27" x14ac:dyDescent="0.25">
      <c r="A221" s="661"/>
      <c r="B221" s="421"/>
      <c r="C221" s="414"/>
      <c r="D221" s="415"/>
      <c r="E221" s="414"/>
      <c r="F221" s="414"/>
      <c r="G221" s="414"/>
      <c r="H221" s="414"/>
      <c r="I221" s="415"/>
      <c r="J221" s="415"/>
      <c r="K221" s="415"/>
      <c r="L221" s="415"/>
      <c r="M221" s="424"/>
      <c r="N221" s="415"/>
      <c r="O221" s="415"/>
      <c r="P221" s="415"/>
      <c r="Q221" s="415"/>
      <c r="R221" s="415"/>
      <c r="S221" s="415"/>
      <c r="T221" s="415"/>
      <c r="U221" s="414"/>
      <c r="V221" s="414"/>
      <c r="W221" s="415"/>
      <c r="X221" s="414" t="s">
        <v>6137</v>
      </c>
      <c r="Y221" s="414">
        <v>1993</v>
      </c>
      <c r="Z221" s="414">
        <v>0.09</v>
      </c>
      <c r="AA221" s="414" t="s">
        <v>6138</v>
      </c>
    </row>
    <row r="222" spans="1:27" x14ac:dyDescent="0.25">
      <c r="A222" s="661"/>
      <c r="B222" s="421"/>
      <c r="C222" s="414"/>
      <c r="D222" s="415"/>
      <c r="E222" s="414"/>
      <c r="F222" s="414"/>
      <c r="G222" s="414"/>
      <c r="H222" s="414"/>
      <c r="I222" s="415"/>
      <c r="J222" s="415"/>
      <c r="K222" s="415"/>
      <c r="L222" s="415"/>
      <c r="M222" s="424"/>
      <c r="N222" s="415"/>
      <c r="O222" s="415"/>
      <c r="P222" s="415"/>
      <c r="Q222" s="415"/>
      <c r="R222" s="415"/>
      <c r="S222" s="415"/>
      <c r="T222" s="415"/>
      <c r="U222" s="414"/>
      <c r="V222" s="414"/>
      <c r="W222" s="415"/>
      <c r="X222" s="414" t="s">
        <v>6139</v>
      </c>
      <c r="Y222" s="414">
        <v>1976</v>
      </c>
      <c r="Z222" s="414">
        <v>0.1</v>
      </c>
      <c r="AA222" s="414" t="s">
        <v>6140</v>
      </c>
    </row>
    <row r="223" spans="1:27" ht="24" x14ac:dyDescent="0.25">
      <c r="A223" s="661"/>
      <c r="B223" s="421"/>
      <c r="C223" s="414"/>
      <c r="D223" s="415"/>
      <c r="E223" s="414"/>
      <c r="F223" s="414"/>
      <c r="G223" s="414"/>
      <c r="H223" s="414"/>
      <c r="I223" s="415"/>
      <c r="J223" s="415"/>
      <c r="K223" s="415"/>
      <c r="L223" s="415"/>
      <c r="M223" s="424"/>
      <c r="N223" s="415"/>
      <c r="O223" s="415"/>
      <c r="P223" s="415"/>
      <c r="Q223" s="415"/>
      <c r="R223" s="415"/>
      <c r="S223" s="415"/>
      <c r="T223" s="415"/>
      <c r="U223" s="414"/>
      <c r="V223" s="414"/>
      <c r="W223" s="415"/>
      <c r="X223" s="414" t="s">
        <v>6141</v>
      </c>
      <c r="Y223" s="414">
        <v>1994</v>
      </c>
      <c r="Z223" s="414">
        <v>0.19</v>
      </c>
      <c r="AA223" s="414" t="s">
        <v>6142</v>
      </c>
    </row>
    <row r="224" spans="1:27" ht="24" x14ac:dyDescent="0.25">
      <c r="A224" s="661"/>
      <c r="B224" s="421"/>
      <c r="C224" s="414"/>
      <c r="D224" s="415"/>
      <c r="E224" s="414"/>
      <c r="F224" s="414"/>
      <c r="G224" s="414"/>
      <c r="H224" s="414"/>
      <c r="I224" s="415"/>
      <c r="J224" s="415"/>
      <c r="K224" s="415"/>
      <c r="L224" s="415"/>
      <c r="M224" s="424"/>
      <c r="N224" s="415"/>
      <c r="O224" s="415"/>
      <c r="P224" s="415"/>
      <c r="Q224" s="415"/>
      <c r="R224" s="415"/>
      <c r="S224" s="415"/>
      <c r="T224" s="415"/>
      <c r="U224" s="414"/>
      <c r="V224" s="414"/>
      <c r="W224" s="415"/>
      <c r="X224" s="414" t="s">
        <v>6143</v>
      </c>
      <c r="Y224" s="414"/>
      <c r="Z224" s="414"/>
      <c r="AA224" s="414"/>
    </row>
    <row r="225" spans="1:27" ht="24" x14ac:dyDescent="0.25">
      <c r="A225" s="661"/>
      <c r="B225" s="421"/>
      <c r="C225" s="414"/>
      <c r="D225" s="415"/>
      <c r="E225" s="414"/>
      <c r="F225" s="414"/>
      <c r="G225" s="414"/>
      <c r="H225" s="414"/>
      <c r="I225" s="415"/>
      <c r="J225" s="415"/>
      <c r="K225" s="415"/>
      <c r="L225" s="415"/>
      <c r="M225" s="424"/>
      <c r="N225" s="415"/>
      <c r="O225" s="415"/>
      <c r="P225" s="415"/>
      <c r="Q225" s="415"/>
      <c r="R225" s="415"/>
      <c r="S225" s="415"/>
      <c r="T225" s="415"/>
      <c r="U225" s="414"/>
      <c r="V225" s="414"/>
      <c r="W225" s="415"/>
      <c r="X225" s="414" t="s">
        <v>6144</v>
      </c>
      <c r="Y225" s="414">
        <v>1988</v>
      </c>
      <c r="Z225" s="414">
        <v>0.32</v>
      </c>
      <c r="AA225" s="414" t="s">
        <v>6145</v>
      </c>
    </row>
    <row r="226" spans="1:27" ht="24" x14ac:dyDescent="0.25">
      <c r="A226" s="661"/>
      <c r="B226" s="421"/>
      <c r="C226" s="414"/>
      <c r="D226" s="415"/>
      <c r="E226" s="414"/>
      <c r="F226" s="414"/>
      <c r="G226" s="414"/>
      <c r="H226" s="414"/>
      <c r="I226" s="415"/>
      <c r="J226" s="415"/>
      <c r="K226" s="415"/>
      <c r="L226" s="415"/>
      <c r="M226" s="424"/>
      <c r="N226" s="415"/>
      <c r="O226" s="415"/>
      <c r="P226" s="415"/>
      <c r="Q226" s="415"/>
      <c r="R226" s="415"/>
      <c r="S226" s="415"/>
      <c r="T226" s="415"/>
      <c r="U226" s="414"/>
      <c r="V226" s="414"/>
      <c r="W226" s="415"/>
      <c r="X226" s="414" t="s">
        <v>6146</v>
      </c>
      <c r="Y226" s="414">
        <v>2014</v>
      </c>
      <c r="Z226" s="414">
        <v>0.17</v>
      </c>
      <c r="AA226" s="414" t="s">
        <v>5998</v>
      </c>
    </row>
    <row r="227" spans="1:27" ht="36" x14ac:dyDescent="0.25">
      <c r="A227" s="662"/>
      <c r="B227" s="421"/>
      <c r="C227" s="414"/>
      <c r="D227" s="415"/>
      <c r="E227" s="414"/>
      <c r="F227" s="414"/>
      <c r="G227" s="414"/>
      <c r="H227" s="414"/>
      <c r="I227" s="415"/>
      <c r="J227" s="415"/>
      <c r="K227" s="415"/>
      <c r="L227" s="415"/>
      <c r="M227" s="424"/>
      <c r="N227" s="415"/>
      <c r="O227" s="415"/>
      <c r="P227" s="415"/>
      <c r="Q227" s="415"/>
      <c r="R227" s="415"/>
      <c r="S227" s="415"/>
      <c r="T227" s="415"/>
      <c r="U227" s="414"/>
      <c r="V227" s="414"/>
      <c r="W227" s="415"/>
      <c r="X227" s="414" t="s">
        <v>6147</v>
      </c>
      <c r="Y227" s="414">
        <v>2014</v>
      </c>
      <c r="Z227" s="414">
        <v>7.0000000000000007E-2</v>
      </c>
      <c r="AA227" s="414" t="s">
        <v>6148</v>
      </c>
    </row>
    <row r="228" spans="1:27" x14ac:dyDescent="0.25">
      <c r="A228" s="660">
        <v>36</v>
      </c>
      <c r="B228" s="421" t="s">
        <v>6107</v>
      </c>
      <c r="C228" s="414" t="s">
        <v>6149</v>
      </c>
      <c r="D228" s="415" t="s">
        <v>5834</v>
      </c>
      <c r="E228" s="414" t="s">
        <v>6133</v>
      </c>
      <c r="F228" s="414">
        <v>1</v>
      </c>
      <c r="G228" s="414"/>
      <c r="H228" s="414"/>
      <c r="I228" s="415"/>
      <c r="J228" s="415"/>
      <c r="K228" s="415"/>
      <c r="L228" s="415"/>
      <c r="M228" s="424"/>
      <c r="N228" s="415"/>
      <c r="O228" s="415"/>
      <c r="P228" s="415"/>
      <c r="Q228" s="415"/>
      <c r="R228" s="415"/>
      <c r="S228" s="415"/>
      <c r="T228" s="415"/>
      <c r="U228" s="414"/>
      <c r="V228" s="414"/>
      <c r="W228" s="415"/>
      <c r="X228" s="414"/>
      <c r="Y228" s="414"/>
      <c r="Z228" s="414"/>
      <c r="AA228" s="414"/>
    </row>
    <row r="229" spans="1:27" x14ac:dyDescent="0.25">
      <c r="A229" s="661"/>
      <c r="B229" s="421"/>
      <c r="C229" s="414"/>
      <c r="D229" s="415"/>
      <c r="E229" s="414"/>
      <c r="F229" s="414"/>
      <c r="G229" s="414"/>
      <c r="H229" s="414"/>
      <c r="I229" s="415"/>
      <c r="J229" s="415"/>
      <c r="K229" s="415"/>
      <c r="L229" s="415"/>
      <c r="M229" s="424"/>
      <c r="N229" s="415"/>
      <c r="O229" s="415"/>
      <c r="P229" s="415"/>
      <c r="Q229" s="415"/>
      <c r="R229" s="415"/>
      <c r="S229" s="415"/>
      <c r="T229" s="415" t="s">
        <v>6150</v>
      </c>
      <c r="U229" s="414">
        <v>1944</v>
      </c>
      <c r="V229" s="414">
        <v>0.2</v>
      </c>
      <c r="W229" s="415" t="s">
        <v>6151</v>
      </c>
      <c r="X229" s="414"/>
      <c r="Y229" s="414"/>
      <c r="Z229" s="414"/>
      <c r="AA229" s="414"/>
    </row>
    <row r="230" spans="1:27" x14ac:dyDescent="0.25">
      <c r="A230" s="661"/>
      <c r="B230" s="421"/>
      <c r="C230" s="414"/>
      <c r="D230" s="415"/>
      <c r="E230" s="414"/>
      <c r="F230" s="414"/>
      <c r="G230" s="414"/>
      <c r="H230" s="414"/>
      <c r="I230" s="415"/>
      <c r="J230" s="415"/>
      <c r="K230" s="415"/>
      <c r="L230" s="415"/>
      <c r="M230" s="424"/>
      <c r="N230" s="415"/>
      <c r="O230" s="415"/>
      <c r="P230" s="415"/>
      <c r="Q230" s="415"/>
      <c r="R230" s="415"/>
      <c r="S230" s="415"/>
      <c r="T230" s="415" t="s">
        <v>6152</v>
      </c>
      <c r="U230" s="414">
        <v>1944</v>
      </c>
      <c r="V230" s="414">
        <v>0.06</v>
      </c>
      <c r="W230" s="415" t="s">
        <v>6151</v>
      </c>
      <c r="X230" s="414"/>
      <c r="Y230" s="414"/>
      <c r="Z230" s="414"/>
      <c r="AA230" s="414"/>
    </row>
    <row r="231" spans="1:27" ht="24" x14ac:dyDescent="0.25">
      <c r="A231" s="661"/>
      <c r="B231" s="421"/>
      <c r="C231" s="414"/>
      <c r="D231" s="415"/>
      <c r="E231" s="414"/>
      <c r="F231" s="414"/>
      <c r="G231" s="414"/>
      <c r="H231" s="414"/>
      <c r="I231" s="415"/>
      <c r="J231" s="415"/>
      <c r="K231" s="415"/>
      <c r="L231" s="415"/>
      <c r="M231" s="424"/>
      <c r="N231" s="415"/>
      <c r="O231" s="415"/>
      <c r="P231" s="415"/>
      <c r="Q231" s="415"/>
      <c r="R231" s="415"/>
      <c r="S231" s="415"/>
      <c r="T231" s="415"/>
      <c r="U231" s="414"/>
      <c r="V231" s="414"/>
      <c r="W231" s="415"/>
      <c r="X231" s="414" t="s">
        <v>6153</v>
      </c>
      <c r="Y231" s="414"/>
      <c r="Z231" s="414"/>
      <c r="AA231" s="414"/>
    </row>
    <row r="232" spans="1:27" ht="24" x14ac:dyDescent="0.25">
      <c r="A232" s="661"/>
      <c r="B232" s="421"/>
      <c r="C232" s="414"/>
      <c r="D232" s="415"/>
      <c r="E232" s="414"/>
      <c r="F232" s="414"/>
      <c r="G232" s="414"/>
      <c r="H232" s="414"/>
      <c r="I232" s="415"/>
      <c r="J232" s="415"/>
      <c r="K232" s="415"/>
      <c r="L232" s="415"/>
      <c r="M232" s="424"/>
      <c r="N232" s="415"/>
      <c r="O232" s="415"/>
      <c r="P232" s="415"/>
      <c r="Q232" s="415"/>
      <c r="R232" s="415"/>
      <c r="S232" s="415"/>
      <c r="T232" s="415"/>
      <c r="U232" s="414"/>
      <c r="V232" s="414"/>
      <c r="W232" s="415"/>
      <c r="X232" s="414" t="s">
        <v>6154</v>
      </c>
      <c r="Y232" s="414">
        <v>2014</v>
      </c>
      <c r="Z232" s="414">
        <v>0.22</v>
      </c>
      <c r="AA232" s="414" t="s">
        <v>6155</v>
      </c>
    </row>
    <row r="233" spans="1:27" x14ac:dyDescent="0.25">
      <c r="A233" s="661"/>
      <c r="B233" s="421"/>
      <c r="C233" s="414"/>
      <c r="D233" s="415"/>
      <c r="E233" s="414"/>
      <c r="F233" s="414"/>
      <c r="G233" s="414"/>
      <c r="H233" s="414"/>
      <c r="I233" s="415"/>
      <c r="J233" s="415"/>
      <c r="K233" s="415"/>
      <c r="L233" s="415"/>
      <c r="M233" s="424"/>
      <c r="N233" s="415"/>
      <c r="O233" s="415"/>
      <c r="P233" s="415"/>
      <c r="Q233" s="415"/>
      <c r="R233" s="415"/>
      <c r="S233" s="415"/>
      <c r="T233" s="415"/>
      <c r="U233" s="414"/>
      <c r="V233" s="414"/>
      <c r="W233" s="415"/>
      <c r="X233" s="414" t="s">
        <v>6156</v>
      </c>
      <c r="Y233" s="414">
        <v>1944</v>
      </c>
      <c r="Z233" s="414">
        <v>0.1</v>
      </c>
      <c r="AA233" s="414" t="s">
        <v>6157</v>
      </c>
    </row>
    <row r="234" spans="1:27" x14ac:dyDescent="0.25">
      <c r="A234" s="661"/>
      <c r="B234" s="421"/>
      <c r="C234" s="414"/>
      <c r="D234" s="415"/>
      <c r="E234" s="414"/>
      <c r="F234" s="414"/>
      <c r="G234" s="414"/>
      <c r="H234" s="414"/>
      <c r="I234" s="415"/>
      <c r="J234" s="415"/>
      <c r="K234" s="415"/>
      <c r="L234" s="415"/>
      <c r="M234" s="424"/>
      <c r="N234" s="415"/>
      <c r="O234" s="415"/>
      <c r="P234" s="415"/>
      <c r="Q234" s="415"/>
      <c r="R234" s="415"/>
      <c r="S234" s="415"/>
      <c r="T234" s="415"/>
      <c r="U234" s="414"/>
      <c r="V234" s="414"/>
      <c r="W234" s="415"/>
      <c r="X234" s="414" t="s">
        <v>6158</v>
      </c>
      <c r="Y234" s="414"/>
      <c r="Z234" s="414"/>
      <c r="AA234" s="414"/>
    </row>
    <row r="235" spans="1:27" x14ac:dyDescent="0.25">
      <c r="A235" s="662"/>
      <c r="B235" s="421"/>
      <c r="C235" s="414"/>
      <c r="D235" s="415"/>
      <c r="E235" s="414"/>
      <c r="F235" s="414"/>
      <c r="G235" s="414"/>
      <c r="H235" s="414"/>
      <c r="I235" s="415"/>
      <c r="J235" s="415"/>
      <c r="K235" s="415"/>
      <c r="L235" s="415"/>
      <c r="M235" s="424"/>
      <c r="N235" s="415"/>
      <c r="O235" s="415"/>
      <c r="P235" s="415"/>
      <c r="Q235" s="415"/>
      <c r="R235" s="415"/>
      <c r="S235" s="415"/>
      <c r="T235" s="415"/>
      <c r="U235" s="414"/>
      <c r="V235" s="414"/>
      <c r="W235" s="415"/>
      <c r="X235" s="414"/>
      <c r="Y235" s="414"/>
      <c r="Z235" s="414"/>
      <c r="AA235" s="414"/>
    </row>
    <row r="236" spans="1:27" x14ac:dyDescent="0.25">
      <c r="A236" s="660">
        <v>37</v>
      </c>
      <c r="B236" s="421" t="s">
        <v>6159</v>
      </c>
      <c r="C236" s="414" t="s">
        <v>6160</v>
      </c>
      <c r="D236" s="415" t="s">
        <v>5834</v>
      </c>
      <c r="E236" s="414" t="s">
        <v>6133</v>
      </c>
      <c r="F236" s="414">
        <v>1</v>
      </c>
      <c r="G236" s="414"/>
      <c r="H236" s="414"/>
      <c r="I236" s="415"/>
      <c r="J236" s="415"/>
      <c r="K236" s="415"/>
      <c r="L236" s="415"/>
      <c r="M236" s="424" t="s">
        <v>6160</v>
      </c>
      <c r="N236" s="429"/>
      <c r="O236" s="429"/>
      <c r="P236" s="429"/>
      <c r="Q236" s="415"/>
      <c r="R236" s="415"/>
      <c r="S236" s="415"/>
      <c r="T236" s="415"/>
      <c r="U236" s="414"/>
      <c r="V236" s="414"/>
      <c r="W236" s="415"/>
      <c r="X236" s="414"/>
      <c r="Y236" s="414"/>
      <c r="Z236" s="414"/>
      <c r="AA236" s="414"/>
    </row>
    <row r="237" spans="1:27" x14ac:dyDescent="0.25">
      <c r="A237" s="661"/>
      <c r="B237" s="421"/>
      <c r="C237" s="414"/>
      <c r="D237" s="415"/>
      <c r="E237" s="414"/>
      <c r="F237" s="414"/>
      <c r="G237" s="414"/>
      <c r="H237" s="414"/>
      <c r="I237" s="415"/>
      <c r="J237" s="415"/>
      <c r="K237" s="415"/>
      <c r="L237" s="415"/>
      <c r="M237" s="424"/>
      <c r="N237" s="415"/>
      <c r="O237" s="415"/>
      <c r="P237" s="415"/>
      <c r="Q237" s="415"/>
      <c r="R237" s="415"/>
      <c r="S237" s="415"/>
      <c r="T237" s="415" t="s">
        <v>6161</v>
      </c>
      <c r="U237" s="414">
        <v>1944</v>
      </c>
      <c r="V237" s="414">
        <v>0.17</v>
      </c>
      <c r="W237" s="415" t="s">
        <v>6162</v>
      </c>
      <c r="X237" s="414"/>
      <c r="Y237" s="414"/>
      <c r="Z237" s="414"/>
      <c r="AA237" s="414"/>
    </row>
    <row r="238" spans="1:27" x14ac:dyDescent="0.25">
      <c r="A238" s="661"/>
      <c r="B238" s="421"/>
      <c r="C238" s="414"/>
      <c r="D238" s="415"/>
      <c r="E238" s="414"/>
      <c r="F238" s="414"/>
      <c r="G238" s="414"/>
      <c r="H238" s="414"/>
      <c r="I238" s="415"/>
      <c r="J238" s="415"/>
      <c r="K238" s="415"/>
      <c r="L238" s="415"/>
      <c r="M238" s="415" t="s">
        <v>6163</v>
      </c>
      <c r="N238" s="415">
        <v>2008</v>
      </c>
      <c r="O238" s="415">
        <v>0.23</v>
      </c>
      <c r="P238" s="415" t="s">
        <v>6164</v>
      </c>
      <c r="Q238" s="415"/>
      <c r="R238" s="415"/>
      <c r="S238" s="415"/>
      <c r="T238" s="415" t="s">
        <v>6165</v>
      </c>
      <c r="U238" s="414">
        <v>1978</v>
      </c>
      <c r="V238" s="414">
        <v>0.38</v>
      </c>
      <c r="W238" s="415" t="s">
        <v>6118</v>
      </c>
      <c r="X238" s="414"/>
      <c r="Y238" s="414"/>
      <c r="Z238" s="414"/>
      <c r="AA238" s="414"/>
    </row>
    <row r="239" spans="1:27" ht="24" x14ac:dyDescent="0.25">
      <c r="A239" s="661"/>
      <c r="B239" s="421"/>
      <c r="C239" s="414"/>
      <c r="D239" s="415"/>
      <c r="E239" s="414"/>
      <c r="F239" s="414"/>
      <c r="G239" s="414"/>
      <c r="H239" s="414"/>
      <c r="I239" s="415"/>
      <c r="J239" s="415"/>
      <c r="K239" s="415"/>
      <c r="L239" s="415"/>
      <c r="M239" s="424"/>
      <c r="N239" s="415"/>
      <c r="O239" s="415"/>
      <c r="P239" s="415"/>
      <c r="Q239" s="415"/>
      <c r="R239" s="415"/>
      <c r="S239" s="415"/>
      <c r="T239" s="415"/>
      <c r="U239" s="414"/>
      <c r="V239" s="414"/>
      <c r="W239" s="415"/>
      <c r="X239" s="414" t="s">
        <v>6166</v>
      </c>
      <c r="Y239" s="414"/>
      <c r="Z239" s="414"/>
      <c r="AA239" s="414"/>
    </row>
    <row r="240" spans="1:27" x14ac:dyDescent="0.25">
      <c r="A240" s="661"/>
      <c r="B240" s="421"/>
      <c r="C240" s="414"/>
      <c r="D240" s="415"/>
      <c r="E240" s="414"/>
      <c r="F240" s="414"/>
      <c r="G240" s="414"/>
      <c r="H240" s="414"/>
      <c r="I240" s="415"/>
      <c r="J240" s="415"/>
      <c r="K240" s="415"/>
      <c r="L240" s="415"/>
      <c r="M240" s="424"/>
      <c r="N240" s="415"/>
      <c r="O240" s="415"/>
      <c r="P240" s="415"/>
      <c r="Q240" s="415"/>
      <c r="R240" s="415"/>
      <c r="S240" s="415"/>
      <c r="T240" s="415"/>
      <c r="U240" s="414"/>
      <c r="V240" s="414"/>
      <c r="W240" s="415"/>
      <c r="X240" s="414" t="s">
        <v>6167</v>
      </c>
      <c r="Y240" s="414">
        <v>1942</v>
      </c>
      <c r="Z240" s="414">
        <v>0.08</v>
      </c>
      <c r="AA240" s="414" t="s">
        <v>6168</v>
      </c>
    </row>
    <row r="241" spans="1:27" x14ac:dyDescent="0.25">
      <c r="A241" s="661"/>
      <c r="B241" s="421"/>
      <c r="C241" s="414"/>
      <c r="D241" s="415"/>
      <c r="E241" s="414"/>
      <c r="F241" s="414"/>
      <c r="G241" s="414"/>
      <c r="H241" s="414"/>
      <c r="I241" s="415"/>
      <c r="J241" s="415"/>
      <c r="K241" s="415"/>
      <c r="L241" s="415"/>
      <c r="M241" s="424"/>
      <c r="N241" s="415"/>
      <c r="O241" s="415"/>
      <c r="P241" s="415"/>
      <c r="Q241" s="415"/>
      <c r="R241" s="415"/>
      <c r="S241" s="415"/>
      <c r="T241" s="415"/>
      <c r="U241" s="414"/>
      <c r="V241" s="414"/>
      <c r="W241" s="415"/>
      <c r="X241" s="414" t="s">
        <v>6169</v>
      </c>
      <c r="Y241" s="414">
        <v>1942</v>
      </c>
      <c r="Z241" s="414">
        <v>0.12</v>
      </c>
      <c r="AA241" s="414" t="s">
        <v>6168</v>
      </c>
    </row>
    <row r="242" spans="1:27" x14ac:dyDescent="0.25">
      <c r="A242" s="661"/>
      <c r="B242" s="421"/>
      <c r="C242" s="414"/>
      <c r="D242" s="415"/>
      <c r="E242" s="414"/>
      <c r="F242" s="414"/>
      <c r="G242" s="414"/>
      <c r="H242" s="414"/>
      <c r="I242" s="415"/>
      <c r="J242" s="415"/>
      <c r="K242" s="415"/>
      <c r="L242" s="415"/>
      <c r="M242" s="424"/>
      <c r="N242" s="415"/>
      <c r="O242" s="415"/>
      <c r="P242" s="415"/>
      <c r="Q242" s="415"/>
      <c r="R242" s="415"/>
      <c r="S242" s="415"/>
      <c r="T242" s="415"/>
      <c r="U242" s="414"/>
      <c r="V242" s="414"/>
      <c r="W242" s="415"/>
      <c r="X242" s="414" t="s">
        <v>6170</v>
      </c>
      <c r="Y242" s="414">
        <v>2006</v>
      </c>
      <c r="Z242" s="414">
        <v>0.12</v>
      </c>
      <c r="AA242" s="414" t="s">
        <v>6171</v>
      </c>
    </row>
    <row r="243" spans="1:27" x14ac:dyDescent="0.25">
      <c r="A243" s="661"/>
      <c r="B243" s="421"/>
      <c r="C243" s="414"/>
      <c r="D243" s="415"/>
      <c r="E243" s="414"/>
      <c r="F243" s="414"/>
      <c r="G243" s="414"/>
      <c r="H243" s="414"/>
      <c r="I243" s="415"/>
      <c r="J243" s="415"/>
      <c r="K243" s="415"/>
      <c r="L243" s="415"/>
      <c r="M243" s="424"/>
      <c r="N243" s="415"/>
      <c r="O243" s="415"/>
      <c r="P243" s="415"/>
      <c r="Q243" s="415"/>
      <c r="R243" s="415"/>
      <c r="S243" s="415"/>
      <c r="T243" s="415"/>
      <c r="U243" s="414"/>
      <c r="V243" s="414"/>
      <c r="W243" s="415"/>
      <c r="X243" s="414" t="s">
        <v>6172</v>
      </c>
      <c r="Y243" s="414">
        <v>1957</v>
      </c>
      <c r="Z243" s="414">
        <v>0.04</v>
      </c>
      <c r="AA243" s="414" t="s">
        <v>6173</v>
      </c>
    </row>
    <row r="244" spans="1:27" x14ac:dyDescent="0.25">
      <c r="A244" s="661"/>
      <c r="B244" s="421"/>
      <c r="C244" s="414"/>
      <c r="D244" s="415"/>
      <c r="E244" s="414"/>
      <c r="F244" s="414"/>
      <c r="G244" s="414"/>
      <c r="H244" s="414"/>
      <c r="I244" s="415"/>
      <c r="J244" s="415"/>
      <c r="K244" s="415"/>
      <c r="L244" s="415"/>
      <c r="M244" s="424"/>
      <c r="N244" s="415"/>
      <c r="O244" s="415"/>
      <c r="P244" s="415"/>
      <c r="Q244" s="415"/>
      <c r="R244" s="415"/>
      <c r="S244" s="415"/>
      <c r="T244" s="415"/>
      <c r="U244" s="414"/>
      <c r="V244" s="414"/>
      <c r="W244" s="415"/>
      <c r="X244" s="414" t="s">
        <v>6174</v>
      </c>
      <c r="Y244" s="414">
        <v>1966</v>
      </c>
      <c r="Z244" s="414">
        <v>0.27</v>
      </c>
      <c r="AA244" s="414" t="s">
        <v>6175</v>
      </c>
    </row>
    <row r="245" spans="1:27" ht="24" x14ac:dyDescent="0.25">
      <c r="A245" s="661"/>
      <c r="B245" s="421"/>
      <c r="C245" s="414"/>
      <c r="D245" s="415"/>
      <c r="E245" s="414"/>
      <c r="F245" s="414"/>
      <c r="G245" s="414"/>
      <c r="H245" s="414"/>
      <c r="I245" s="415"/>
      <c r="J245" s="415"/>
      <c r="K245" s="415"/>
      <c r="L245" s="415"/>
      <c r="M245" s="424"/>
      <c r="N245" s="415"/>
      <c r="O245" s="415"/>
      <c r="P245" s="415"/>
      <c r="Q245" s="415"/>
      <c r="R245" s="415"/>
      <c r="S245" s="415"/>
      <c r="T245" s="415"/>
      <c r="U245" s="414"/>
      <c r="V245" s="414"/>
      <c r="W245" s="415"/>
      <c r="X245" s="414" t="s">
        <v>6176</v>
      </c>
      <c r="Y245" s="414">
        <v>1957</v>
      </c>
      <c r="Z245" s="414">
        <v>0.16</v>
      </c>
      <c r="AA245" s="414" t="s">
        <v>6177</v>
      </c>
    </row>
    <row r="246" spans="1:27" x14ac:dyDescent="0.25">
      <c r="A246" s="661"/>
      <c r="B246" s="421"/>
      <c r="C246" s="414"/>
      <c r="D246" s="415"/>
      <c r="E246" s="414"/>
      <c r="F246" s="414"/>
      <c r="G246" s="414"/>
      <c r="H246" s="414"/>
      <c r="I246" s="415"/>
      <c r="J246" s="415"/>
      <c r="K246" s="415"/>
      <c r="L246" s="415"/>
      <c r="M246" s="424"/>
      <c r="N246" s="415"/>
      <c r="O246" s="415"/>
      <c r="P246" s="415"/>
      <c r="Q246" s="415"/>
      <c r="R246" s="415"/>
      <c r="S246" s="415"/>
      <c r="T246" s="415"/>
      <c r="U246" s="414"/>
      <c r="V246" s="414"/>
      <c r="W246" s="415"/>
      <c r="X246" s="414" t="s">
        <v>6178</v>
      </c>
      <c r="Y246" s="414">
        <v>1951</v>
      </c>
      <c r="Z246" s="414">
        <v>0.4</v>
      </c>
      <c r="AA246" s="414" t="s">
        <v>6179</v>
      </c>
    </row>
    <row r="247" spans="1:27" x14ac:dyDescent="0.25">
      <c r="A247" s="662"/>
      <c r="B247" s="421"/>
      <c r="C247" s="414"/>
      <c r="D247" s="415"/>
      <c r="E247" s="414"/>
      <c r="F247" s="414"/>
      <c r="G247" s="414"/>
      <c r="H247" s="414"/>
      <c r="I247" s="415"/>
      <c r="J247" s="415"/>
      <c r="K247" s="415"/>
      <c r="L247" s="415"/>
      <c r="M247" s="424"/>
      <c r="N247" s="415"/>
      <c r="O247" s="415"/>
      <c r="P247" s="415"/>
      <c r="Q247" s="415"/>
      <c r="R247" s="415"/>
      <c r="S247" s="415"/>
      <c r="T247" s="415"/>
      <c r="U247" s="414"/>
      <c r="V247" s="414"/>
      <c r="W247" s="415"/>
      <c r="X247" s="414"/>
      <c r="Y247" s="414"/>
      <c r="Z247" s="414"/>
      <c r="AA247" s="414"/>
    </row>
    <row r="248" spans="1:27" x14ac:dyDescent="0.25">
      <c r="A248" s="660">
        <v>38</v>
      </c>
      <c r="B248" s="421" t="s">
        <v>6180</v>
      </c>
      <c r="C248" s="414" t="s">
        <v>6181</v>
      </c>
      <c r="D248" s="415" t="s">
        <v>5834</v>
      </c>
      <c r="E248" s="414" t="s">
        <v>6133</v>
      </c>
      <c r="F248" s="414">
        <v>1</v>
      </c>
      <c r="G248" s="414"/>
      <c r="H248" s="414"/>
      <c r="I248" s="415"/>
      <c r="J248" s="415"/>
      <c r="K248" s="415"/>
      <c r="L248" s="415"/>
      <c r="M248" s="424"/>
      <c r="N248" s="415"/>
      <c r="O248" s="415"/>
      <c r="P248" s="415"/>
      <c r="Q248" s="415"/>
      <c r="R248" s="415"/>
      <c r="S248" s="415"/>
      <c r="T248" s="415"/>
      <c r="U248" s="414"/>
      <c r="V248" s="414"/>
      <c r="W248" s="415"/>
      <c r="X248" s="414"/>
      <c r="Y248" s="414"/>
      <c r="Z248" s="414"/>
      <c r="AA248" s="414"/>
    </row>
    <row r="249" spans="1:27" x14ac:dyDescent="0.25">
      <c r="A249" s="661"/>
      <c r="B249" s="421"/>
      <c r="C249" s="414"/>
      <c r="D249" s="415"/>
      <c r="E249" s="414"/>
      <c r="F249" s="414"/>
      <c r="G249" s="414"/>
      <c r="H249" s="414"/>
      <c r="I249" s="415"/>
      <c r="J249" s="415"/>
      <c r="K249" s="415"/>
      <c r="L249" s="415"/>
      <c r="M249" s="424"/>
      <c r="N249" s="415"/>
      <c r="O249" s="415"/>
      <c r="P249" s="415"/>
      <c r="Q249" s="415"/>
      <c r="R249" s="415"/>
      <c r="S249" s="415"/>
      <c r="T249" s="415" t="s">
        <v>6182</v>
      </c>
      <c r="U249" s="414">
        <v>1980</v>
      </c>
      <c r="V249" s="414">
        <v>0.38</v>
      </c>
      <c r="W249" s="415" t="s">
        <v>6183</v>
      </c>
      <c r="X249" s="414"/>
      <c r="Y249" s="414"/>
      <c r="Z249" s="414"/>
      <c r="AA249" s="414"/>
    </row>
    <row r="250" spans="1:27" ht="24" x14ac:dyDescent="0.25">
      <c r="A250" s="661"/>
      <c r="B250" s="421"/>
      <c r="C250" s="414"/>
      <c r="D250" s="415"/>
      <c r="E250" s="414"/>
      <c r="F250" s="414"/>
      <c r="G250" s="414"/>
      <c r="H250" s="414"/>
      <c r="I250" s="415"/>
      <c r="J250" s="415"/>
      <c r="K250" s="415"/>
      <c r="L250" s="415"/>
      <c r="M250" s="424"/>
      <c r="N250" s="415"/>
      <c r="O250" s="415"/>
      <c r="P250" s="415"/>
      <c r="Q250" s="415"/>
      <c r="R250" s="415"/>
      <c r="S250" s="415"/>
      <c r="T250" s="415"/>
      <c r="U250" s="414"/>
      <c r="V250" s="414"/>
      <c r="W250" s="415"/>
      <c r="X250" s="414" t="s">
        <v>6184</v>
      </c>
      <c r="Y250" s="414"/>
      <c r="Z250" s="414"/>
      <c r="AA250" s="414"/>
    </row>
    <row r="251" spans="1:27" ht="24" x14ac:dyDescent="0.25">
      <c r="A251" s="662"/>
      <c r="B251" s="421"/>
      <c r="C251" s="414"/>
      <c r="D251" s="415"/>
      <c r="E251" s="414"/>
      <c r="F251" s="414"/>
      <c r="G251" s="414"/>
      <c r="H251" s="414"/>
      <c r="I251" s="415"/>
      <c r="J251" s="415"/>
      <c r="K251" s="415"/>
      <c r="L251" s="415"/>
      <c r="M251" s="424"/>
      <c r="N251" s="415"/>
      <c r="O251" s="415"/>
      <c r="P251" s="415"/>
      <c r="Q251" s="415"/>
      <c r="R251" s="415"/>
      <c r="S251" s="415"/>
      <c r="T251" s="415"/>
      <c r="U251" s="414"/>
      <c r="V251" s="414"/>
      <c r="W251" s="415"/>
      <c r="X251" s="414" t="s">
        <v>6185</v>
      </c>
      <c r="Y251" s="414">
        <v>1980</v>
      </c>
      <c r="Z251" s="414">
        <v>0.14000000000000001</v>
      </c>
      <c r="AA251" s="414" t="s">
        <v>6186</v>
      </c>
    </row>
    <row r="252" spans="1:27" x14ac:dyDescent="0.25">
      <c r="A252" s="660">
        <v>39</v>
      </c>
      <c r="B252" s="421" t="s">
        <v>6107</v>
      </c>
      <c r="C252" s="414" t="s">
        <v>6187</v>
      </c>
      <c r="D252" s="415" t="s">
        <v>5834</v>
      </c>
      <c r="E252" s="414" t="s">
        <v>6188</v>
      </c>
      <c r="F252" s="414">
        <v>1</v>
      </c>
      <c r="G252" s="414"/>
      <c r="H252" s="414"/>
      <c r="I252" s="415"/>
      <c r="J252" s="415"/>
      <c r="K252" s="415"/>
      <c r="L252" s="415"/>
      <c r="M252" s="415"/>
      <c r="N252" s="415"/>
      <c r="O252" s="415"/>
      <c r="P252" s="415"/>
      <c r="Q252" s="415"/>
      <c r="R252" s="415"/>
      <c r="S252" s="415"/>
      <c r="T252" s="415"/>
      <c r="U252" s="414"/>
      <c r="V252" s="414"/>
      <c r="W252" s="415"/>
      <c r="X252" s="414"/>
      <c r="Y252" s="414"/>
      <c r="Z252" s="414"/>
      <c r="AA252" s="414"/>
    </row>
    <row r="253" spans="1:27" x14ac:dyDescent="0.25">
      <c r="A253" s="661"/>
      <c r="B253" s="421"/>
      <c r="C253" s="414"/>
      <c r="D253" s="415"/>
      <c r="E253" s="414"/>
      <c r="F253" s="414"/>
      <c r="G253" s="414"/>
      <c r="H253" s="414"/>
      <c r="I253" s="415"/>
      <c r="J253" s="415"/>
      <c r="K253" s="415"/>
      <c r="L253" s="415"/>
      <c r="M253" s="415"/>
      <c r="N253" s="415"/>
      <c r="O253" s="415"/>
      <c r="P253" s="415"/>
      <c r="Q253" s="415"/>
      <c r="R253" s="415"/>
      <c r="S253" s="415"/>
      <c r="T253" s="415" t="s">
        <v>6189</v>
      </c>
      <c r="U253" s="414">
        <v>1966</v>
      </c>
      <c r="V253" s="414">
        <v>0.22</v>
      </c>
      <c r="W253" s="415" t="s">
        <v>6022</v>
      </c>
      <c r="X253" s="414"/>
      <c r="Y253" s="414"/>
      <c r="Z253" s="414"/>
      <c r="AA253" s="414"/>
    </row>
    <row r="254" spans="1:27" x14ac:dyDescent="0.25">
      <c r="A254" s="661"/>
      <c r="B254" s="421"/>
      <c r="C254" s="414"/>
      <c r="D254" s="415"/>
      <c r="E254" s="414"/>
      <c r="F254" s="414"/>
      <c r="G254" s="414"/>
      <c r="H254" s="414"/>
      <c r="I254" s="415"/>
      <c r="J254" s="415"/>
      <c r="K254" s="415"/>
      <c r="L254" s="415"/>
      <c r="M254" s="415"/>
      <c r="N254" s="415"/>
      <c r="O254" s="415"/>
      <c r="P254" s="415"/>
      <c r="Q254" s="415"/>
      <c r="R254" s="415"/>
      <c r="S254" s="415"/>
      <c r="T254" s="415"/>
      <c r="U254" s="414"/>
      <c r="V254" s="414"/>
      <c r="W254" s="415"/>
      <c r="X254" s="414"/>
      <c r="Y254" s="414"/>
      <c r="Z254" s="414"/>
      <c r="AA254" s="414"/>
    </row>
    <row r="255" spans="1:27" x14ac:dyDescent="0.25">
      <c r="A255" s="661"/>
      <c r="B255" s="421"/>
      <c r="C255" s="414"/>
      <c r="D255" s="415"/>
      <c r="E255" s="414"/>
      <c r="F255" s="414"/>
      <c r="G255" s="414"/>
      <c r="H255" s="414"/>
      <c r="I255" s="415"/>
      <c r="J255" s="415"/>
      <c r="K255" s="415"/>
      <c r="L255" s="415"/>
      <c r="M255" s="415"/>
      <c r="N255" s="415"/>
      <c r="O255" s="415"/>
      <c r="P255" s="415"/>
      <c r="Q255" s="415"/>
      <c r="R255" s="415"/>
      <c r="S255" s="415"/>
      <c r="T255" s="415" t="s">
        <v>6190</v>
      </c>
      <c r="U255" s="414">
        <v>2009</v>
      </c>
      <c r="V255" s="414" t="s">
        <v>6191</v>
      </c>
      <c r="W255" s="415" t="s">
        <v>6118</v>
      </c>
      <c r="X255" s="414"/>
      <c r="Y255" s="414"/>
      <c r="Z255" s="414"/>
      <c r="AA255" s="414"/>
    </row>
    <row r="256" spans="1:27" ht="24" x14ac:dyDescent="0.25">
      <c r="A256" s="661"/>
      <c r="B256" s="421"/>
      <c r="C256" s="414"/>
      <c r="D256" s="415"/>
      <c r="E256" s="414"/>
      <c r="F256" s="414"/>
      <c r="G256" s="414"/>
      <c r="H256" s="414"/>
      <c r="I256" s="415"/>
      <c r="J256" s="415"/>
      <c r="K256" s="415"/>
      <c r="L256" s="415"/>
      <c r="M256" s="415"/>
      <c r="N256" s="415"/>
      <c r="O256" s="415"/>
      <c r="P256" s="415"/>
      <c r="Q256" s="415"/>
      <c r="R256" s="415"/>
      <c r="S256" s="415"/>
      <c r="T256" s="415"/>
      <c r="U256" s="414"/>
      <c r="V256" s="414"/>
      <c r="W256" s="415"/>
      <c r="X256" s="414" t="s">
        <v>6192</v>
      </c>
      <c r="Y256" s="414"/>
      <c r="Z256" s="414"/>
      <c r="AA256" s="414"/>
    </row>
    <row r="257" spans="1:27" ht="24" x14ac:dyDescent="0.25">
      <c r="A257" s="661"/>
      <c r="B257" s="421"/>
      <c r="C257" s="414"/>
      <c r="D257" s="415"/>
      <c r="E257" s="414"/>
      <c r="F257" s="414"/>
      <c r="G257" s="414"/>
      <c r="H257" s="414"/>
      <c r="I257" s="415"/>
      <c r="J257" s="415"/>
      <c r="K257" s="415"/>
      <c r="L257" s="415"/>
      <c r="M257" s="415"/>
      <c r="N257" s="415"/>
      <c r="O257" s="415"/>
      <c r="P257" s="415"/>
      <c r="Q257" s="415"/>
      <c r="R257" s="415"/>
      <c r="S257" s="415"/>
      <c r="T257" s="415"/>
      <c r="U257" s="414"/>
      <c r="V257" s="414"/>
      <c r="W257" s="415"/>
      <c r="X257" s="414" t="s">
        <v>6193</v>
      </c>
      <c r="Y257" s="414">
        <v>1952</v>
      </c>
      <c r="Z257" s="414">
        <v>0.1</v>
      </c>
      <c r="AA257" s="414" t="s">
        <v>6194</v>
      </c>
    </row>
    <row r="258" spans="1:27" ht="24" x14ac:dyDescent="0.25">
      <c r="A258" s="661"/>
      <c r="B258" s="421"/>
      <c r="C258" s="414"/>
      <c r="D258" s="415"/>
      <c r="E258" s="414"/>
      <c r="F258" s="414"/>
      <c r="G258" s="414"/>
      <c r="H258" s="414"/>
      <c r="I258" s="415"/>
      <c r="J258" s="415"/>
      <c r="K258" s="415"/>
      <c r="L258" s="415"/>
      <c r="M258" s="424"/>
      <c r="N258" s="415"/>
      <c r="O258" s="415"/>
      <c r="P258" s="415"/>
      <c r="Q258" s="415"/>
      <c r="R258" s="415"/>
      <c r="S258" s="415"/>
      <c r="T258" s="415"/>
      <c r="U258" s="414"/>
      <c r="V258" s="414"/>
      <c r="W258" s="415"/>
      <c r="X258" s="414" t="s">
        <v>6195</v>
      </c>
      <c r="Y258" s="414">
        <v>1951</v>
      </c>
      <c r="Z258" s="414">
        <v>0.2</v>
      </c>
      <c r="AA258" s="414" t="s">
        <v>6194</v>
      </c>
    </row>
    <row r="259" spans="1:27" ht="24" x14ac:dyDescent="0.25">
      <c r="A259" s="661"/>
      <c r="B259" s="421"/>
      <c r="C259" s="414"/>
      <c r="D259" s="415"/>
      <c r="E259" s="414"/>
      <c r="F259" s="414"/>
      <c r="G259" s="414"/>
      <c r="H259" s="414"/>
      <c r="I259" s="415"/>
      <c r="J259" s="415"/>
      <c r="K259" s="415"/>
      <c r="L259" s="415"/>
      <c r="M259" s="424"/>
      <c r="N259" s="415"/>
      <c r="O259" s="415"/>
      <c r="P259" s="415"/>
      <c r="Q259" s="415"/>
      <c r="R259" s="415"/>
      <c r="S259" s="415"/>
      <c r="T259" s="415"/>
      <c r="U259" s="414"/>
      <c r="V259" s="414"/>
      <c r="W259" s="415"/>
      <c r="X259" s="414" t="s">
        <v>6196</v>
      </c>
      <c r="Y259" s="414">
        <v>1952</v>
      </c>
      <c r="Z259" s="414">
        <v>0.11</v>
      </c>
      <c r="AA259" s="414" t="s">
        <v>6194</v>
      </c>
    </row>
    <row r="260" spans="1:27" ht="24" x14ac:dyDescent="0.25">
      <c r="A260" s="661"/>
      <c r="B260" s="421"/>
      <c r="C260" s="414"/>
      <c r="D260" s="415"/>
      <c r="E260" s="414"/>
      <c r="F260" s="414"/>
      <c r="G260" s="414"/>
      <c r="H260" s="414"/>
      <c r="I260" s="415"/>
      <c r="J260" s="415"/>
      <c r="K260" s="415"/>
      <c r="L260" s="415"/>
      <c r="M260" s="424"/>
      <c r="N260" s="415"/>
      <c r="O260" s="415"/>
      <c r="P260" s="415"/>
      <c r="Q260" s="415"/>
      <c r="R260" s="415"/>
      <c r="S260" s="415"/>
      <c r="T260" s="415"/>
      <c r="U260" s="414"/>
      <c r="V260" s="414"/>
      <c r="W260" s="430"/>
      <c r="X260" s="414" t="s">
        <v>6197</v>
      </c>
      <c r="Y260" s="414">
        <v>1953</v>
      </c>
      <c r="Z260" s="414" t="s">
        <v>6198</v>
      </c>
      <c r="AA260" s="431" t="s">
        <v>6199</v>
      </c>
    </row>
    <row r="261" spans="1:27" ht="24" x14ac:dyDescent="0.25">
      <c r="A261" s="661"/>
      <c r="B261" s="421"/>
      <c r="C261" s="414"/>
      <c r="D261" s="415"/>
      <c r="E261" s="414"/>
      <c r="F261" s="414"/>
      <c r="G261" s="414"/>
      <c r="H261" s="414"/>
      <c r="I261" s="415"/>
      <c r="J261" s="415"/>
      <c r="K261" s="415"/>
      <c r="L261" s="415"/>
      <c r="M261" s="424"/>
      <c r="N261" s="415"/>
      <c r="O261" s="415"/>
      <c r="P261" s="415"/>
      <c r="Q261" s="415"/>
      <c r="R261" s="415"/>
      <c r="S261" s="415"/>
      <c r="T261" s="415"/>
      <c r="U261" s="414"/>
      <c r="V261" s="431"/>
      <c r="W261" s="415"/>
      <c r="X261" s="414" t="s">
        <v>6200</v>
      </c>
      <c r="Y261" s="414">
        <v>1952</v>
      </c>
      <c r="Z261" s="431">
        <v>0.06</v>
      </c>
      <c r="AA261" s="414" t="s">
        <v>6201</v>
      </c>
    </row>
    <row r="262" spans="1:27" ht="24" x14ac:dyDescent="0.25">
      <c r="A262" s="661"/>
      <c r="B262" s="421"/>
      <c r="C262" s="414"/>
      <c r="D262" s="415"/>
      <c r="E262" s="414"/>
      <c r="F262" s="414"/>
      <c r="G262" s="414"/>
      <c r="H262" s="414"/>
      <c r="I262" s="415"/>
      <c r="J262" s="415"/>
      <c r="K262" s="415"/>
      <c r="L262" s="415"/>
      <c r="M262" s="424"/>
      <c r="N262" s="415"/>
      <c r="O262" s="415"/>
      <c r="P262" s="415"/>
      <c r="Q262" s="415"/>
      <c r="R262" s="415"/>
      <c r="S262" s="415"/>
      <c r="T262" s="415"/>
      <c r="U262" s="414"/>
      <c r="V262" s="414"/>
      <c r="W262" s="415"/>
      <c r="X262" s="414" t="s">
        <v>6202</v>
      </c>
      <c r="Y262" s="414">
        <v>1953</v>
      </c>
      <c r="Z262" s="414">
        <v>0.16</v>
      </c>
      <c r="AA262" s="414" t="s">
        <v>6201</v>
      </c>
    </row>
    <row r="263" spans="1:27" x14ac:dyDescent="0.25">
      <c r="A263" s="662"/>
      <c r="B263" s="421"/>
      <c r="C263" s="414"/>
      <c r="D263" s="415"/>
      <c r="E263" s="414"/>
      <c r="F263" s="414"/>
      <c r="G263" s="414"/>
      <c r="H263" s="414"/>
      <c r="I263" s="415"/>
      <c r="J263" s="415"/>
      <c r="K263" s="415"/>
      <c r="L263" s="415"/>
      <c r="M263" s="424"/>
      <c r="N263" s="415"/>
      <c r="O263" s="415"/>
      <c r="P263" s="415"/>
      <c r="Q263" s="415"/>
      <c r="R263" s="415"/>
      <c r="S263" s="415"/>
      <c r="T263" s="415"/>
      <c r="U263" s="414"/>
      <c r="V263" s="414"/>
      <c r="W263" s="415"/>
      <c r="X263" s="414"/>
      <c r="Y263" s="414"/>
      <c r="Z263" s="414"/>
      <c r="AA263" s="414"/>
    </row>
    <row r="264" spans="1:27" x14ac:dyDescent="0.25">
      <c r="A264" s="660">
        <v>40</v>
      </c>
      <c r="B264" s="421" t="s">
        <v>6107</v>
      </c>
      <c r="C264" s="414" t="s">
        <v>6203</v>
      </c>
      <c r="D264" s="415" t="s">
        <v>5834</v>
      </c>
      <c r="E264" s="414" t="s">
        <v>6188</v>
      </c>
      <c r="F264" s="414">
        <v>1</v>
      </c>
      <c r="G264" s="414"/>
      <c r="H264" s="414"/>
      <c r="I264" s="415"/>
      <c r="J264" s="415"/>
      <c r="K264" s="415"/>
      <c r="L264" s="415"/>
      <c r="M264" s="415"/>
      <c r="N264" s="415"/>
      <c r="O264" s="415"/>
      <c r="P264" s="415"/>
      <c r="Q264" s="415"/>
      <c r="R264" s="415"/>
      <c r="S264" s="415"/>
      <c r="T264" s="415"/>
      <c r="U264" s="414"/>
      <c r="V264" s="414"/>
      <c r="W264" s="415"/>
      <c r="X264" s="414"/>
      <c r="Y264" s="414"/>
      <c r="Z264" s="414"/>
      <c r="AA264" s="414"/>
    </row>
    <row r="265" spans="1:27" x14ac:dyDescent="0.25">
      <c r="A265" s="661"/>
      <c r="B265" s="421"/>
      <c r="C265" s="414"/>
      <c r="D265" s="415"/>
      <c r="E265" s="414"/>
      <c r="F265" s="414"/>
      <c r="G265" s="414"/>
      <c r="H265" s="414"/>
      <c r="I265" s="415"/>
      <c r="J265" s="415"/>
      <c r="K265" s="415"/>
      <c r="L265" s="415"/>
      <c r="M265" s="424"/>
      <c r="N265" s="415"/>
      <c r="O265" s="415"/>
      <c r="P265" s="415"/>
      <c r="Q265" s="415"/>
      <c r="R265" s="415"/>
      <c r="S265" s="415"/>
      <c r="T265" s="415" t="s">
        <v>6204</v>
      </c>
      <c r="U265" s="414">
        <v>1966</v>
      </c>
      <c r="V265" s="414">
        <v>0.13</v>
      </c>
      <c r="W265" s="415" t="s">
        <v>6205</v>
      </c>
      <c r="X265" s="414"/>
      <c r="Y265" s="414"/>
      <c r="Z265" s="414"/>
      <c r="AA265" s="414"/>
    </row>
    <row r="266" spans="1:27" x14ac:dyDescent="0.25">
      <c r="A266" s="661"/>
      <c r="B266" s="421"/>
      <c r="C266" s="414"/>
      <c r="D266" s="415"/>
      <c r="E266" s="414"/>
      <c r="F266" s="414"/>
      <c r="G266" s="414"/>
      <c r="H266" s="414"/>
      <c r="I266" s="415"/>
      <c r="J266" s="415"/>
      <c r="K266" s="415"/>
      <c r="L266" s="415"/>
      <c r="M266" s="424"/>
      <c r="N266" s="415"/>
      <c r="O266" s="415"/>
      <c r="P266" s="415"/>
      <c r="Q266" s="415"/>
      <c r="R266" s="415"/>
      <c r="S266" s="415"/>
      <c r="T266" s="415" t="s">
        <v>6206</v>
      </c>
      <c r="U266" s="414">
        <v>1950</v>
      </c>
      <c r="V266" s="414">
        <v>0.06</v>
      </c>
      <c r="W266" s="415" t="s">
        <v>5976</v>
      </c>
      <c r="X266" s="414"/>
      <c r="Y266" s="414"/>
      <c r="Z266" s="414"/>
      <c r="AA266" s="414"/>
    </row>
    <row r="267" spans="1:27" x14ac:dyDescent="0.25">
      <c r="A267" s="661"/>
      <c r="B267" s="421"/>
      <c r="C267" s="414"/>
      <c r="D267" s="415"/>
      <c r="E267" s="414"/>
      <c r="F267" s="414"/>
      <c r="G267" s="414"/>
      <c r="H267" s="414"/>
      <c r="I267" s="415"/>
      <c r="J267" s="415"/>
      <c r="K267" s="415"/>
      <c r="L267" s="415"/>
      <c r="M267" s="424"/>
      <c r="N267" s="415"/>
      <c r="O267" s="415"/>
      <c r="P267" s="415"/>
      <c r="Q267" s="415"/>
      <c r="R267" s="415"/>
      <c r="S267" s="415"/>
      <c r="T267" s="415" t="s">
        <v>6207</v>
      </c>
      <c r="U267" s="414">
        <v>1950</v>
      </c>
      <c r="V267" s="414">
        <v>0.06</v>
      </c>
      <c r="W267" s="415" t="s">
        <v>5976</v>
      </c>
      <c r="X267" s="414"/>
      <c r="Y267" s="414"/>
      <c r="Z267" s="414"/>
      <c r="AA267" s="414"/>
    </row>
    <row r="268" spans="1:27" x14ac:dyDescent="0.25">
      <c r="A268" s="661"/>
      <c r="B268" s="421"/>
      <c r="C268" s="414"/>
      <c r="D268" s="415"/>
      <c r="E268" s="414"/>
      <c r="F268" s="414"/>
      <c r="G268" s="414"/>
      <c r="H268" s="414"/>
      <c r="I268" s="415"/>
      <c r="J268" s="415"/>
      <c r="K268" s="415"/>
      <c r="L268" s="415"/>
      <c r="M268" s="424"/>
      <c r="N268" s="415"/>
      <c r="O268" s="415"/>
      <c r="P268" s="415"/>
      <c r="Q268" s="415"/>
      <c r="R268" s="415"/>
      <c r="S268" s="415"/>
      <c r="T268" s="415" t="s">
        <v>6208</v>
      </c>
      <c r="U268" s="414">
        <v>1964</v>
      </c>
      <c r="V268" s="414">
        <v>0.47</v>
      </c>
      <c r="W268" s="415" t="s">
        <v>5976</v>
      </c>
      <c r="X268" s="414"/>
      <c r="Y268" s="414"/>
      <c r="Z268" s="414"/>
      <c r="AA268" s="414"/>
    </row>
    <row r="269" spans="1:27" ht="24" x14ac:dyDescent="0.25">
      <c r="A269" s="661"/>
      <c r="B269" s="421"/>
      <c r="C269" s="414"/>
      <c r="D269" s="415"/>
      <c r="E269" s="414"/>
      <c r="F269" s="414"/>
      <c r="G269" s="414"/>
      <c r="H269" s="414"/>
      <c r="I269" s="415"/>
      <c r="J269" s="415"/>
      <c r="K269" s="415"/>
      <c r="L269" s="415"/>
      <c r="M269" s="424"/>
      <c r="N269" s="415"/>
      <c r="O269" s="415"/>
      <c r="P269" s="415"/>
      <c r="Q269" s="415"/>
      <c r="R269" s="415"/>
      <c r="S269" s="415"/>
      <c r="T269" s="415"/>
      <c r="U269" s="414"/>
      <c r="V269" s="414"/>
      <c r="W269" s="415"/>
      <c r="X269" s="414" t="s">
        <v>6209</v>
      </c>
      <c r="Y269" s="414"/>
      <c r="Z269" s="414"/>
      <c r="AA269" s="414"/>
    </row>
    <row r="270" spans="1:27" x14ac:dyDescent="0.25">
      <c r="A270" s="661"/>
      <c r="B270" s="421"/>
      <c r="C270" s="414"/>
      <c r="D270" s="415"/>
      <c r="E270" s="414"/>
      <c r="F270" s="414"/>
      <c r="G270" s="414"/>
      <c r="H270" s="414"/>
      <c r="I270" s="415"/>
      <c r="J270" s="415"/>
      <c r="K270" s="415"/>
      <c r="L270" s="415"/>
      <c r="M270" s="424"/>
      <c r="N270" s="415"/>
      <c r="O270" s="415"/>
      <c r="P270" s="415"/>
      <c r="Q270" s="415"/>
      <c r="R270" s="415"/>
      <c r="S270" s="415"/>
      <c r="T270" s="415"/>
      <c r="U270" s="414"/>
      <c r="V270" s="414"/>
      <c r="W270" s="415"/>
      <c r="X270" s="414" t="s">
        <v>6210</v>
      </c>
      <c r="Y270" s="414">
        <v>1952</v>
      </c>
      <c r="Z270" s="414"/>
      <c r="AA270" s="414" t="s">
        <v>6168</v>
      </c>
    </row>
    <row r="271" spans="1:27" ht="24" x14ac:dyDescent="0.25">
      <c r="A271" s="661"/>
      <c r="B271" s="421"/>
      <c r="C271" s="414"/>
      <c r="D271" s="415"/>
      <c r="E271" s="414"/>
      <c r="F271" s="414"/>
      <c r="G271" s="414"/>
      <c r="H271" s="414"/>
      <c r="I271" s="415"/>
      <c r="J271" s="415"/>
      <c r="K271" s="415"/>
      <c r="L271" s="415"/>
      <c r="M271" s="424"/>
      <c r="N271" s="415"/>
      <c r="O271" s="415"/>
      <c r="P271" s="415"/>
      <c r="Q271" s="415"/>
      <c r="R271" s="415"/>
      <c r="S271" s="415"/>
      <c r="T271" s="415"/>
      <c r="U271" s="414"/>
      <c r="V271" s="414"/>
      <c r="W271" s="415"/>
      <c r="X271" s="414" t="s">
        <v>6211</v>
      </c>
      <c r="Y271" s="414">
        <v>1959</v>
      </c>
      <c r="Z271" s="414">
        <v>0.1</v>
      </c>
      <c r="AA271" s="414" t="s">
        <v>6212</v>
      </c>
    </row>
    <row r="272" spans="1:27" ht="24" x14ac:dyDescent="0.25">
      <c r="A272" s="661"/>
      <c r="B272" s="421"/>
      <c r="C272" s="414"/>
      <c r="D272" s="415"/>
      <c r="E272" s="414"/>
      <c r="F272" s="414"/>
      <c r="G272" s="414"/>
      <c r="H272" s="414"/>
      <c r="I272" s="415"/>
      <c r="J272" s="415"/>
      <c r="K272" s="415"/>
      <c r="L272" s="415"/>
      <c r="M272" s="424"/>
      <c r="N272" s="415"/>
      <c r="O272" s="415"/>
      <c r="P272" s="415"/>
      <c r="Q272" s="415"/>
      <c r="R272" s="415"/>
      <c r="S272" s="415"/>
      <c r="T272" s="415"/>
      <c r="U272" s="414"/>
      <c r="V272" s="414"/>
      <c r="W272" s="415"/>
      <c r="X272" s="414" t="s">
        <v>6213</v>
      </c>
      <c r="Y272" s="414">
        <v>1959</v>
      </c>
      <c r="Z272" s="414">
        <v>0.18</v>
      </c>
      <c r="AA272" s="414" t="s">
        <v>6212</v>
      </c>
    </row>
    <row r="273" spans="1:27" ht="24" x14ac:dyDescent="0.25">
      <c r="A273" s="661"/>
      <c r="B273" s="421"/>
      <c r="C273" s="414"/>
      <c r="D273" s="415"/>
      <c r="E273" s="414"/>
      <c r="F273" s="414"/>
      <c r="G273" s="414"/>
      <c r="H273" s="414"/>
      <c r="I273" s="415"/>
      <c r="J273" s="415"/>
      <c r="K273" s="415"/>
      <c r="L273" s="415"/>
      <c r="M273" s="424"/>
      <c r="N273" s="415"/>
      <c r="O273" s="415"/>
      <c r="P273" s="415"/>
      <c r="Q273" s="415"/>
      <c r="R273" s="415"/>
      <c r="S273" s="415"/>
      <c r="T273" s="415"/>
      <c r="U273" s="414"/>
      <c r="V273" s="414"/>
      <c r="W273" s="415"/>
      <c r="X273" s="414" t="s">
        <v>6214</v>
      </c>
      <c r="Y273" s="414">
        <v>1959</v>
      </c>
      <c r="Z273" s="414">
        <v>0.25</v>
      </c>
      <c r="AA273" s="414" t="s">
        <v>6173</v>
      </c>
    </row>
    <row r="274" spans="1:27" x14ac:dyDescent="0.25">
      <c r="A274" s="661"/>
      <c r="B274" s="421"/>
      <c r="C274" s="414"/>
      <c r="D274" s="415"/>
      <c r="E274" s="414"/>
      <c r="F274" s="414"/>
      <c r="G274" s="414"/>
      <c r="H274" s="414"/>
      <c r="I274" s="415"/>
      <c r="J274" s="415"/>
      <c r="K274" s="415"/>
      <c r="L274" s="415"/>
      <c r="M274" s="424"/>
      <c r="N274" s="415"/>
      <c r="O274" s="415"/>
      <c r="P274" s="415"/>
      <c r="Q274" s="415"/>
      <c r="R274" s="415"/>
      <c r="S274" s="415"/>
      <c r="T274" s="415"/>
      <c r="U274" s="414"/>
      <c r="V274" s="414"/>
      <c r="W274" s="415"/>
      <c r="X274" s="414" t="s">
        <v>6215</v>
      </c>
      <c r="Y274" s="414">
        <v>2006</v>
      </c>
      <c r="Z274" s="414">
        <v>0.1</v>
      </c>
      <c r="AA274" s="414" t="s">
        <v>6216</v>
      </c>
    </row>
    <row r="275" spans="1:27" x14ac:dyDescent="0.25">
      <c r="A275" s="661"/>
      <c r="B275" s="421"/>
      <c r="C275" s="414"/>
      <c r="D275" s="415"/>
      <c r="E275" s="414"/>
      <c r="F275" s="414"/>
      <c r="G275" s="414"/>
      <c r="H275" s="414"/>
      <c r="I275" s="415"/>
      <c r="J275" s="415"/>
      <c r="K275" s="415"/>
      <c r="L275" s="415"/>
      <c r="M275" s="424"/>
      <c r="N275" s="415"/>
      <c r="O275" s="415"/>
      <c r="P275" s="415"/>
      <c r="Q275" s="415"/>
      <c r="R275" s="415"/>
      <c r="S275" s="415"/>
      <c r="T275" s="415"/>
      <c r="U275" s="414"/>
      <c r="V275" s="414"/>
      <c r="W275" s="415"/>
      <c r="X275" s="414" t="s">
        <v>6217</v>
      </c>
      <c r="Y275" s="414"/>
      <c r="Z275" s="414"/>
      <c r="AA275" s="414"/>
    </row>
    <row r="276" spans="1:27" x14ac:dyDescent="0.25">
      <c r="A276" s="662"/>
      <c r="B276" s="421"/>
      <c r="C276" s="414"/>
      <c r="D276" s="415"/>
      <c r="E276" s="414"/>
      <c r="F276" s="414"/>
      <c r="G276" s="414"/>
      <c r="H276" s="414"/>
      <c r="I276" s="415"/>
      <c r="J276" s="415"/>
      <c r="K276" s="415"/>
      <c r="L276" s="415"/>
      <c r="M276" s="424"/>
      <c r="N276" s="415"/>
      <c r="O276" s="415"/>
      <c r="P276" s="415"/>
      <c r="Q276" s="415"/>
      <c r="R276" s="415"/>
      <c r="S276" s="415"/>
      <c r="T276" s="415"/>
      <c r="U276" s="414"/>
      <c r="V276" s="414"/>
      <c r="W276" s="415"/>
      <c r="X276" s="414"/>
      <c r="Y276" s="414"/>
      <c r="Z276" s="414"/>
      <c r="AA276" s="414"/>
    </row>
    <row r="277" spans="1:27" x14ac:dyDescent="0.25">
      <c r="A277" s="660">
        <v>41</v>
      </c>
      <c r="B277" s="421" t="s">
        <v>6131</v>
      </c>
      <c r="C277" s="414" t="s">
        <v>6218</v>
      </c>
      <c r="D277" s="415" t="s">
        <v>5834</v>
      </c>
      <c r="E277" s="414" t="s">
        <v>6188</v>
      </c>
      <c r="F277" s="414">
        <v>1</v>
      </c>
      <c r="G277" s="414"/>
      <c r="H277" s="414"/>
      <c r="I277" s="415"/>
      <c r="J277" s="415"/>
      <c r="K277" s="415"/>
      <c r="L277" s="415"/>
      <c r="M277" s="424"/>
      <c r="N277" s="415"/>
      <c r="O277" s="415"/>
      <c r="P277" s="415"/>
      <c r="Q277" s="415"/>
      <c r="R277" s="415"/>
      <c r="S277" s="415"/>
      <c r="T277" s="415"/>
      <c r="U277" s="414"/>
      <c r="V277" s="414"/>
      <c r="W277" s="415"/>
      <c r="X277" s="414"/>
      <c r="Y277" s="414"/>
      <c r="Z277" s="414"/>
      <c r="AA277" s="414"/>
    </row>
    <row r="278" spans="1:27" x14ac:dyDescent="0.25">
      <c r="A278" s="661"/>
      <c r="B278" s="421"/>
      <c r="C278" s="414"/>
      <c r="D278" s="415"/>
      <c r="E278" s="414"/>
      <c r="F278" s="414"/>
      <c r="G278" s="414"/>
      <c r="H278" s="414"/>
      <c r="I278" s="415"/>
      <c r="J278" s="415"/>
      <c r="K278" s="415"/>
      <c r="L278" s="415"/>
      <c r="M278" s="424"/>
      <c r="N278" s="415"/>
      <c r="O278" s="415"/>
      <c r="P278" s="415"/>
      <c r="Q278" s="415"/>
      <c r="R278" s="415"/>
      <c r="S278" s="415"/>
      <c r="T278" s="415" t="s">
        <v>6219</v>
      </c>
      <c r="U278" s="414">
        <v>1955</v>
      </c>
      <c r="V278" s="414">
        <v>0.17</v>
      </c>
      <c r="W278" s="415" t="s">
        <v>6220</v>
      </c>
      <c r="X278" s="414"/>
      <c r="Y278" s="414"/>
      <c r="Z278" s="414"/>
      <c r="AA278" s="414"/>
    </row>
    <row r="279" spans="1:27" ht="24" x14ac:dyDescent="0.25">
      <c r="A279" s="661"/>
      <c r="B279" s="421"/>
      <c r="C279" s="414"/>
      <c r="D279" s="415"/>
      <c r="E279" s="414"/>
      <c r="F279" s="414"/>
      <c r="G279" s="414"/>
      <c r="H279" s="414"/>
      <c r="I279" s="415"/>
      <c r="J279" s="415"/>
      <c r="K279" s="415"/>
      <c r="L279" s="415"/>
      <c r="M279" s="424"/>
      <c r="N279" s="415"/>
      <c r="O279" s="415"/>
      <c r="P279" s="415"/>
      <c r="Q279" s="415"/>
      <c r="R279" s="415"/>
      <c r="S279" s="415"/>
      <c r="T279" s="415"/>
      <c r="U279" s="414"/>
      <c r="V279" s="414"/>
      <c r="W279" s="415"/>
      <c r="X279" s="414" t="s">
        <v>6221</v>
      </c>
      <c r="Y279" s="414"/>
      <c r="Z279" s="414"/>
      <c r="AA279" s="414"/>
    </row>
    <row r="280" spans="1:27" ht="24" x14ac:dyDescent="0.25">
      <c r="A280" s="661"/>
      <c r="B280" s="421"/>
      <c r="C280" s="414"/>
      <c r="D280" s="415"/>
      <c r="E280" s="414"/>
      <c r="F280" s="414"/>
      <c r="G280" s="414"/>
      <c r="H280" s="414"/>
      <c r="I280" s="415"/>
      <c r="J280" s="415"/>
      <c r="K280" s="415"/>
      <c r="L280" s="415"/>
      <c r="M280" s="424"/>
      <c r="N280" s="415"/>
      <c r="O280" s="415"/>
      <c r="P280" s="415"/>
      <c r="Q280" s="415"/>
      <c r="R280" s="415"/>
      <c r="S280" s="415"/>
      <c r="T280" s="415"/>
      <c r="U280" s="414"/>
      <c r="V280" s="414"/>
      <c r="W280" s="415"/>
      <c r="X280" s="414" t="s">
        <v>6222</v>
      </c>
      <c r="Y280" s="414">
        <v>1953</v>
      </c>
      <c r="Z280" s="414">
        <v>0.16</v>
      </c>
      <c r="AA280" s="414" t="s">
        <v>6223</v>
      </c>
    </row>
    <row r="281" spans="1:27" ht="24" x14ac:dyDescent="0.25">
      <c r="A281" s="661"/>
      <c r="B281" s="421"/>
      <c r="C281" s="414"/>
      <c r="D281" s="415"/>
      <c r="E281" s="414"/>
      <c r="F281" s="414"/>
      <c r="G281" s="414"/>
      <c r="H281" s="414"/>
      <c r="I281" s="415"/>
      <c r="J281" s="415"/>
      <c r="K281" s="415"/>
      <c r="L281" s="415"/>
      <c r="M281" s="424"/>
      <c r="N281" s="415"/>
      <c r="O281" s="415"/>
      <c r="P281" s="415"/>
      <c r="Q281" s="415"/>
      <c r="R281" s="415"/>
      <c r="S281" s="415"/>
      <c r="T281" s="415"/>
      <c r="U281" s="414"/>
      <c r="V281" s="414"/>
      <c r="W281" s="415"/>
      <c r="X281" s="414" t="s">
        <v>6224</v>
      </c>
      <c r="Y281" s="414">
        <v>1956</v>
      </c>
      <c r="Z281" s="414"/>
      <c r="AA281" s="414" t="s">
        <v>6223</v>
      </c>
    </row>
    <row r="282" spans="1:27" ht="24" x14ac:dyDescent="0.25">
      <c r="A282" s="661"/>
      <c r="B282" s="421"/>
      <c r="C282" s="414"/>
      <c r="D282" s="415"/>
      <c r="E282" s="414"/>
      <c r="F282" s="414"/>
      <c r="G282" s="414"/>
      <c r="H282" s="414"/>
      <c r="I282" s="415"/>
      <c r="J282" s="415"/>
      <c r="K282" s="415"/>
      <c r="L282" s="415"/>
      <c r="M282" s="424"/>
      <c r="N282" s="415"/>
      <c r="O282" s="415"/>
      <c r="P282" s="415"/>
      <c r="Q282" s="415"/>
      <c r="R282" s="415"/>
      <c r="S282" s="415"/>
      <c r="T282" s="415"/>
      <c r="U282" s="414"/>
      <c r="V282" s="414"/>
      <c r="W282" s="415"/>
      <c r="X282" s="414" t="s">
        <v>6225</v>
      </c>
      <c r="Y282" s="414">
        <v>1954</v>
      </c>
      <c r="Z282" s="414">
        <v>0.27</v>
      </c>
      <c r="AA282" s="414" t="s">
        <v>6168</v>
      </c>
    </row>
    <row r="283" spans="1:27" ht="24" x14ac:dyDescent="0.25">
      <c r="A283" s="661"/>
      <c r="B283" s="421"/>
      <c r="C283" s="414"/>
      <c r="D283" s="415"/>
      <c r="E283" s="414"/>
      <c r="F283" s="414"/>
      <c r="G283" s="414"/>
      <c r="H283" s="414"/>
      <c r="I283" s="415"/>
      <c r="J283" s="415"/>
      <c r="K283" s="415"/>
      <c r="L283" s="415"/>
      <c r="M283" s="415"/>
      <c r="N283" s="415"/>
      <c r="O283" s="415"/>
      <c r="P283" s="415"/>
      <c r="Q283" s="415"/>
      <c r="R283" s="415"/>
      <c r="S283" s="415"/>
      <c r="T283" s="415"/>
      <c r="U283" s="414"/>
      <c r="V283" s="414"/>
      <c r="W283" s="415"/>
      <c r="X283" s="414" t="s">
        <v>6226</v>
      </c>
      <c r="Y283" s="414"/>
      <c r="Z283" s="414"/>
      <c r="AA283" s="414"/>
    </row>
    <row r="284" spans="1:27" ht="24" x14ac:dyDescent="0.25">
      <c r="A284" s="661"/>
      <c r="B284" s="421"/>
      <c r="C284" s="414"/>
      <c r="D284" s="415"/>
      <c r="E284" s="414"/>
      <c r="F284" s="414"/>
      <c r="G284" s="414"/>
      <c r="H284" s="414"/>
      <c r="I284" s="415"/>
      <c r="J284" s="415"/>
      <c r="K284" s="415"/>
      <c r="L284" s="415"/>
      <c r="M284" s="424"/>
      <c r="N284" s="415"/>
      <c r="O284" s="415"/>
      <c r="P284" s="415"/>
      <c r="Q284" s="415"/>
      <c r="R284" s="415"/>
      <c r="S284" s="415"/>
      <c r="T284" s="415"/>
      <c r="U284" s="414"/>
      <c r="V284" s="414"/>
      <c r="W284" s="415"/>
      <c r="X284" s="414" t="s">
        <v>6227</v>
      </c>
      <c r="Y284" s="414"/>
      <c r="Z284" s="414"/>
      <c r="AA284" s="414"/>
    </row>
    <row r="285" spans="1:27" ht="24" x14ac:dyDescent="0.25">
      <c r="A285" s="661"/>
      <c r="B285" s="421"/>
      <c r="C285" s="414"/>
      <c r="D285" s="415"/>
      <c r="E285" s="414"/>
      <c r="F285" s="414"/>
      <c r="G285" s="414"/>
      <c r="H285" s="414"/>
      <c r="I285" s="415"/>
      <c r="J285" s="415"/>
      <c r="K285" s="415"/>
      <c r="L285" s="415"/>
      <c r="M285" s="424"/>
      <c r="N285" s="415"/>
      <c r="O285" s="415"/>
      <c r="P285" s="415"/>
      <c r="Q285" s="415"/>
      <c r="R285" s="415"/>
      <c r="S285" s="415"/>
      <c r="T285" s="415"/>
      <c r="U285" s="414"/>
      <c r="V285" s="414"/>
      <c r="W285" s="415"/>
      <c r="X285" s="414" t="s">
        <v>6228</v>
      </c>
      <c r="Y285" s="414"/>
      <c r="Z285" s="414"/>
      <c r="AA285" s="414"/>
    </row>
    <row r="286" spans="1:27" x14ac:dyDescent="0.25">
      <c r="A286" s="662"/>
      <c r="B286" s="421"/>
      <c r="C286" s="414"/>
      <c r="D286" s="415"/>
      <c r="E286" s="414"/>
      <c r="F286" s="414"/>
      <c r="G286" s="414"/>
      <c r="H286" s="414"/>
      <c r="I286" s="415"/>
      <c r="J286" s="415"/>
      <c r="K286" s="415"/>
      <c r="L286" s="415"/>
      <c r="M286" s="424"/>
      <c r="N286" s="415"/>
      <c r="O286" s="415"/>
      <c r="P286" s="415"/>
      <c r="Q286" s="415"/>
      <c r="R286" s="415"/>
      <c r="S286" s="415"/>
      <c r="T286" s="415"/>
      <c r="U286" s="414"/>
      <c r="V286" s="414"/>
      <c r="W286" s="415"/>
      <c r="X286" s="414"/>
      <c r="Y286" s="414"/>
      <c r="Z286" s="414"/>
      <c r="AA286" s="414"/>
    </row>
    <row r="287" spans="1:27" x14ac:dyDescent="0.25">
      <c r="A287" s="660">
        <v>42</v>
      </c>
      <c r="B287" s="421" t="s">
        <v>6107</v>
      </c>
      <c r="C287" s="414" t="s">
        <v>6229</v>
      </c>
      <c r="D287" s="415" t="s">
        <v>5834</v>
      </c>
      <c r="E287" s="414" t="s">
        <v>6188</v>
      </c>
      <c r="F287" s="414">
        <v>1</v>
      </c>
      <c r="G287" s="414"/>
      <c r="H287" s="414"/>
      <c r="I287" s="415"/>
      <c r="J287" s="415"/>
      <c r="K287" s="415"/>
      <c r="L287" s="415"/>
      <c r="M287" s="424"/>
      <c r="N287" s="415"/>
      <c r="O287" s="415"/>
      <c r="P287" s="415"/>
      <c r="Q287" s="415"/>
      <c r="R287" s="415"/>
      <c r="S287" s="415"/>
      <c r="T287" s="430" t="s">
        <v>6230</v>
      </c>
      <c r="U287" s="414"/>
      <c r="V287" s="414"/>
      <c r="W287" s="415"/>
      <c r="X287" s="431" t="s">
        <v>6230</v>
      </c>
      <c r="Y287" s="414"/>
      <c r="Z287" s="414"/>
      <c r="AA287" s="414"/>
    </row>
    <row r="288" spans="1:27" x14ac:dyDescent="0.25">
      <c r="A288" s="661"/>
      <c r="B288" s="421"/>
      <c r="C288" s="414"/>
      <c r="D288" s="415"/>
      <c r="E288" s="414"/>
      <c r="F288" s="414"/>
      <c r="G288" s="414"/>
      <c r="H288" s="414"/>
      <c r="I288" s="415"/>
      <c r="J288" s="415"/>
      <c r="K288" s="415"/>
      <c r="L288" s="415"/>
      <c r="M288" s="424"/>
      <c r="N288" s="415"/>
      <c r="O288" s="415"/>
      <c r="P288" s="415"/>
      <c r="Q288" s="415"/>
      <c r="R288" s="415"/>
      <c r="S288" s="415"/>
      <c r="T288" s="415" t="s">
        <v>6231</v>
      </c>
      <c r="U288" s="414">
        <v>1959</v>
      </c>
      <c r="V288" s="414">
        <v>0.28000000000000003</v>
      </c>
      <c r="W288" s="415" t="s">
        <v>6232</v>
      </c>
      <c r="X288" s="414"/>
      <c r="Y288" s="414"/>
      <c r="Z288" s="414"/>
      <c r="AA288" s="414"/>
    </row>
    <row r="289" spans="1:27" x14ac:dyDescent="0.25">
      <c r="A289" s="661"/>
      <c r="B289" s="421"/>
      <c r="C289" s="414"/>
      <c r="D289" s="415"/>
      <c r="E289" s="414"/>
      <c r="F289" s="414"/>
      <c r="G289" s="414"/>
      <c r="H289" s="414"/>
      <c r="I289" s="415"/>
      <c r="J289" s="415"/>
      <c r="K289" s="415"/>
      <c r="L289" s="415"/>
      <c r="M289" s="424"/>
      <c r="N289" s="415"/>
      <c r="O289" s="415"/>
      <c r="P289" s="415"/>
      <c r="Q289" s="415"/>
      <c r="R289" s="415"/>
      <c r="S289" s="415"/>
      <c r="T289" s="415" t="s">
        <v>6233</v>
      </c>
      <c r="U289" s="414">
        <v>1959</v>
      </c>
      <c r="V289" s="414">
        <v>0.06</v>
      </c>
      <c r="W289" s="415" t="s">
        <v>6234</v>
      </c>
      <c r="X289" s="414"/>
      <c r="Y289" s="414"/>
      <c r="Z289" s="414"/>
      <c r="AA289" s="414"/>
    </row>
    <row r="290" spans="1:27" ht="24" x14ac:dyDescent="0.25">
      <c r="A290" s="661"/>
      <c r="B290" s="421"/>
      <c r="C290" s="414"/>
      <c r="D290" s="415"/>
      <c r="E290" s="414"/>
      <c r="F290" s="414"/>
      <c r="G290" s="414"/>
      <c r="H290" s="414"/>
      <c r="I290" s="415"/>
      <c r="J290" s="415"/>
      <c r="K290" s="415"/>
      <c r="L290" s="415"/>
      <c r="M290" s="424"/>
      <c r="N290" s="415"/>
      <c r="O290" s="415"/>
      <c r="P290" s="415"/>
      <c r="Q290" s="415"/>
      <c r="R290" s="415"/>
      <c r="S290" s="415"/>
      <c r="T290" s="415"/>
      <c r="U290" s="414"/>
      <c r="V290" s="414"/>
      <c r="W290" s="415"/>
      <c r="X290" s="414" t="s">
        <v>6235</v>
      </c>
      <c r="Y290" s="414"/>
      <c r="Z290" s="414"/>
      <c r="AA290" s="414"/>
    </row>
    <row r="291" spans="1:27" ht="24" x14ac:dyDescent="0.25">
      <c r="A291" s="661"/>
      <c r="B291" s="421"/>
      <c r="C291" s="414"/>
      <c r="D291" s="415"/>
      <c r="E291" s="414"/>
      <c r="F291" s="414"/>
      <c r="G291" s="414"/>
      <c r="H291" s="414"/>
      <c r="I291" s="415"/>
      <c r="J291" s="415"/>
      <c r="K291" s="415"/>
      <c r="L291" s="415"/>
      <c r="M291" s="424"/>
      <c r="N291" s="415"/>
      <c r="O291" s="415"/>
      <c r="P291" s="415"/>
      <c r="Q291" s="415"/>
      <c r="R291" s="415"/>
      <c r="S291" s="415"/>
      <c r="T291" s="415"/>
      <c r="U291" s="414"/>
      <c r="V291" s="414"/>
      <c r="W291" s="415"/>
      <c r="X291" s="414" t="s">
        <v>6236</v>
      </c>
      <c r="Y291" s="414">
        <v>1956</v>
      </c>
      <c r="Z291" s="414">
        <v>0.1</v>
      </c>
      <c r="AA291" s="414" t="s">
        <v>6237</v>
      </c>
    </row>
    <row r="292" spans="1:27" ht="24" x14ac:dyDescent="0.25">
      <c r="A292" s="661"/>
      <c r="B292" s="421"/>
      <c r="C292" s="414"/>
      <c r="D292" s="415"/>
      <c r="E292" s="414"/>
      <c r="F292" s="414"/>
      <c r="G292" s="414"/>
      <c r="H292" s="414"/>
      <c r="I292" s="415"/>
      <c r="J292" s="415"/>
      <c r="K292" s="415"/>
      <c r="L292" s="415"/>
      <c r="M292" s="424"/>
      <c r="N292" s="415"/>
      <c r="O292" s="415"/>
      <c r="P292" s="415"/>
      <c r="Q292" s="415"/>
      <c r="R292" s="415"/>
      <c r="S292" s="415"/>
      <c r="T292" s="415"/>
      <c r="U292" s="414"/>
      <c r="V292" s="414"/>
      <c r="W292" s="415"/>
      <c r="X292" s="414" t="s">
        <v>6238</v>
      </c>
      <c r="Y292" s="414">
        <v>1956</v>
      </c>
      <c r="Z292" s="414">
        <v>0.03</v>
      </c>
      <c r="AA292" s="414" t="s">
        <v>6237</v>
      </c>
    </row>
    <row r="293" spans="1:27" ht="24" x14ac:dyDescent="0.25">
      <c r="A293" s="661"/>
      <c r="B293" s="421"/>
      <c r="C293" s="414"/>
      <c r="D293" s="415"/>
      <c r="E293" s="414"/>
      <c r="F293" s="414"/>
      <c r="G293" s="414"/>
      <c r="H293" s="414"/>
      <c r="I293" s="415"/>
      <c r="J293" s="415"/>
      <c r="K293" s="415"/>
      <c r="L293" s="415"/>
      <c r="M293" s="424"/>
      <c r="N293" s="415"/>
      <c r="O293" s="415"/>
      <c r="P293" s="415"/>
      <c r="Q293" s="415"/>
      <c r="R293" s="415"/>
      <c r="S293" s="415"/>
      <c r="T293" s="415"/>
      <c r="U293" s="414"/>
      <c r="V293" s="414"/>
      <c r="W293" s="415"/>
      <c r="X293" s="414" t="s">
        <v>6239</v>
      </c>
      <c r="Y293" s="414">
        <v>1956</v>
      </c>
      <c r="Z293" s="414">
        <v>0.12</v>
      </c>
      <c r="AA293" s="414" t="s">
        <v>6237</v>
      </c>
    </row>
    <row r="294" spans="1:27" ht="24" x14ac:dyDescent="0.25">
      <c r="A294" s="661"/>
      <c r="B294" s="421"/>
      <c r="C294" s="414"/>
      <c r="D294" s="415"/>
      <c r="E294" s="414"/>
      <c r="F294" s="414"/>
      <c r="G294" s="414"/>
      <c r="H294" s="414"/>
      <c r="I294" s="415"/>
      <c r="J294" s="415"/>
      <c r="K294" s="415"/>
      <c r="L294" s="415"/>
      <c r="M294" s="424"/>
      <c r="N294" s="415"/>
      <c r="O294" s="415"/>
      <c r="P294" s="415"/>
      <c r="Q294" s="415"/>
      <c r="R294" s="415"/>
      <c r="S294" s="415"/>
      <c r="T294" s="415"/>
      <c r="U294" s="414"/>
      <c r="V294" s="414"/>
      <c r="W294" s="415"/>
      <c r="X294" s="414" t="s">
        <v>6222</v>
      </c>
      <c r="Y294" s="414">
        <v>1956</v>
      </c>
      <c r="Z294" s="414">
        <v>0.22</v>
      </c>
      <c r="AA294" s="414" t="s">
        <v>6240</v>
      </c>
    </row>
    <row r="295" spans="1:27" ht="24" x14ac:dyDescent="0.25">
      <c r="A295" s="661"/>
      <c r="B295" s="421"/>
      <c r="C295" s="414"/>
      <c r="D295" s="415"/>
      <c r="E295" s="414"/>
      <c r="F295" s="414"/>
      <c r="G295" s="414"/>
      <c r="H295" s="414"/>
      <c r="I295" s="415"/>
      <c r="J295" s="415"/>
      <c r="K295" s="415"/>
      <c r="L295" s="415"/>
      <c r="M295" s="424"/>
      <c r="N295" s="415"/>
      <c r="O295" s="415"/>
      <c r="P295" s="415"/>
      <c r="Q295" s="415"/>
      <c r="R295" s="415"/>
      <c r="S295" s="415"/>
      <c r="T295" s="415"/>
      <c r="U295" s="414"/>
      <c r="V295" s="414"/>
      <c r="W295" s="415"/>
      <c r="X295" s="414" t="s">
        <v>6241</v>
      </c>
      <c r="Y295" s="414">
        <v>2005</v>
      </c>
      <c r="Z295" s="414">
        <v>0.1</v>
      </c>
      <c r="AA295" s="414" t="s">
        <v>6242</v>
      </c>
    </row>
    <row r="296" spans="1:27" x14ac:dyDescent="0.25">
      <c r="A296" s="661"/>
      <c r="B296" s="421"/>
      <c r="C296" s="414"/>
      <c r="D296" s="415"/>
      <c r="E296" s="414"/>
      <c r="F296" s="414"/>
      <c r="G296" s="414"/>
      <c r="H296" s="414"/>
      <c r="I296" s="415"/>
      <c r="J296" s="415"/>
      <c r="K296" s="415"/>
      <c r="L296" s="415"/>
      <c r="M296" s="424"/>
      <c r="N296" s="415"/>
      <c r="O296" s="415"/>
      <c r="P296" s="415"/>
      <c r="Q296" s="415"/>
      <c r="R296" s="415"/>
      <c r="S296" s="415"/>
      <c r="T296" s="415"/>
      <c r="U296" s="414"/>
      <c r="V296" s="414"/>
      <c r="W296" s="415"/>
      <c r="X296" s="414" t="s">
        <v>6243</v>
      </c>
      <c r="Y296" s="414">
        <v>1958</v>
      </c>
      <c r="Z296" s="414">
        <v>0.24</v>
      </c>
      <c r="AA296" s="414" t="s">
        <v>6244</v>
      </c>
    </row>
    <row r="297" spans="1:27" x14ac:dyDescent="0.25">
      <c r="A297" s="662"/>
      <c r="B297" s="421"/>
      <c r="C297" s="414"/>
      <c r="D297" s="415"/>
      <c r="E297" s="414"/>
      <c r="F297" s="414"/>
      <c r="G297" s="414"/>
      <c r="H297" s="414"/>
      <c r="I297" s="415"/>
      <c r="J297" s="415"/>
      <c r="K297" s="415"/>
      <c r="L297" s="415"/>
      <c r="M297" s="424"/>
      <c r="N297" s="415"/>
      <c r="O297" s="415"/>
      <c r="P297" s="415"/>
      <c r="Q297" s="415"/>
      <c r="R297" s="415"/>
      <c r="S297" s="415"/>
      <c r="T297" s="415"/>
      <c r="U297" s="414"/>
      <c r="V297" s="414"/>
      <c r="W297" s="415"/>
      <c r="X297" s="414" t="s">
        <v>6245</v>
      </c>
      <c r="Y297" s="414">
        <v>1966</v>
      </c>
      <c r="Z297" s="414">
        <v>0.06</v>
      </c>
      <c r="AA297" s="414" t="s">
        <v>6244</v>
      </c>
    </row>
    <row r="298" spans="1:27" x14ac:dyDescent="0.25">
      <c r="A298" s="660">
        <v>43</v>
      </c>
      <c r="B298" s="421" t="s">
        <v>6159</v>
      </c>
      <c r="C298" s="414" t="s">
        <v>6246</v>
      </c>
      <c r="D298" s="415" t="s">
        <v>5834</v>
      </c>
      <c r="E298" s="414" t="s">
        <v>6188</v>
      </c>
      <c r="F298" s="414">
        <v>1</v>
      </c>
      <c r="G298" s="414"/>
      <c r="H298" s="414"/>
      <c r="I298" s="415"/>
      <c r="J298" s="415"/>
      <c r="K298" s="415"/>
      <c r="L298" s="415"/>
      <c r="M298" s="415"/>
      <c r="N298" s="415"/>
      <c r="O298" s="415"/>
      <c r="P298" s="415"/>
      <c r="Q298" s="415"/>
      <c r="R298" s="415"/>
      <c r="S298" s="415"/>
      <c r="T298" s="415" t="s">
        <v>6247</v>
      </c>
      <c r="U298" s="414"/>
      <c r="V298" s="414"/>
      <c r="W298" s="415"/>
      <c r="X298" s="414" t="s">
        <v>6247</v>
      </c>
      <c r="Y298" s="414"/>
      <c r="Z298" s="414"/>
      <c r="AA298" s="414"/>
    </row>
    <row r="299" spans="1:27" x14ac:dyDescent="0.25">
      <c r="A299" s="661"/>
      <c r="B299" s="421"/>
      <c r="C299" s="414"/>
      <c r="D299" s="415"/>
      <c r="E299" s="414"/>
      <c r="F299" s="414"/>
      <c r="G299" s="414"/>
      <c r="H299" s="414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 t="s">
        <v>6248</v>
      </c>
      <c r="U299" s="414">
        <v>1959</v>
      </c>
      <c r="V299" s="414">
        <v>0.3</v>
      </c>
      <c r="W299" s="415" t="s">
        <v>6249</v>
      </c>
      <c r="X299" s="414"/>
      <c r="Y299" s="414"/>
      <c r="Z299" s="414"/>
      <c r="AA299" s="414"/>
    </row>
    <row r="300" spans="1:27" ht="24" x14ac:dyDescent="0.25">
      <c r="A300" s="661"/>
      <c r="B300" s="421"/>
      <c r="C300" s="414"/>
      <c r="D300" s="415"/>
      <c r="E300" s="414"/>
      <c r="F300" s="414"/>
      <c r="G300" s="414"/>
      <c r="H300" s="414"/>
      <c r="I300" s="415"/>
      <c r="J300" s="415"/>
      <c r="K300" s="415"/>
      <c r="L300" s="415"/>
      <c r="M300" s="415"/>
      <c r="N300" s="415"/>
      <c r="O300" s="415"/>
      <c r="P300" s="415"/>
      <c r="Q300" s="415"/>
      <c r="R300" s="415"/>
      <c r="S300" s="415"/>
      <c r="T300" s="415"/>
      <c r="U300" s="414"/>
      <c r="V300" s="414"/>
      <c r="W300" s="415"/>
      <c r="X300" s="414" t="s">
        <v>6250</v>
      </c>
      <c r="Y300" s="414"/>
      <c r="Z300" s="414"/>
      <c r="AA300" s="414"/>
    </row>
    <row r="301" spans="1:27" ht="24" x14ac:dyDescent="0.25">
      <c r="A301" s="661"/>
      <c r="B301" s="421"/>
      <c r="C301" s="414"/>
      <c r="D301" s="415"/>
      <c r="E301" s="414"/>
      <c r="F301" s="414"/>
      <c r="G301" s="414"/>
      <c r="H301" s="414"/>
      <c r="I301" s="415"/>
      <c r="J301" s="415"/>
      <c r="K301" s="415"/>
      <c r="L301" s="415"/>
      <c r="M301" s="415"/>
      <c r="N301" s="415"/>
      <c r="O301" s="415"/>
      <c r="P301" s="415"/>
      <c r="Q301" s="415"/>
      <c r="R301" s="415"/>
      <c r="S301" s="415"/>
      <c r="T301" s="415"/>
      <c r="U301" s="414"/>
      <c r="V301" s="414"/>
      <c r="W301" s="415"/>
      <c r="X301" s="414" t="s">
        <v>6251</v>
      </c>
      <c r="Y301" s="414">
        <v>1959</v>
      </c>
      <c r="Z301" s="414">
        <v>0.04</v>
      </c>
      <c r="AA301" s="414" t="s">
        <v>6025</v>
      </c>
    </row>
    <row r="302" spans="1:27" x14ac:dyDescent="0.25">
      <c r="A302" s="661"/>
      <c r="B302" s="421"/>
      <c r="C302" s="414"/>
      <c r="D302" s="415"/>
      <c r="E302" s="414"/>
      <c r="F302" s="414"/>
      <c r="G302" s="414"/>
      <c r="H302" s="414"/>
      <c r="I302" s="415"/>
      <c r="J302" s="415"/>
      <c r="K302" s="415"/>
      <c r="L302" s="415"/>
      <c r="M302" s="415"/>
      <c r="N302" s="415"/>
      <c r="O302" s="415"/>
      <c r="P302" s="415"/>
      <c r="Q302" s="415"/>
      <c r="R302" s="415"/>
      <c r="S302" s="415"/>
      <c r="T302" s="415"/>
      <c r="U302" s="414"/>
      <c r="V302" s="414"/>
      <c r="W302" s="415"/>
      <c r="X302" s="414" t="s">
        <v>6252</v>
      </c>
      <c r="Y302" s="414">
        <v>1959</v>
      </c>
      <c r="Z302" s="414" t="s">
        <v>6253</v>
      </c>
      <c r="AA302" s="414" t="s">
        <v>6025</v>
      </c>
    </row>
    <row r="303" spans="1:27" ht="24" x14ac:dyDescent="0.25">
      <c r="A303" s="661"/>
      <c r="B303" s="421"/>
      <c r="C303" s="414"/>
      <c r="D303" s="415"/>
      <c r="E303" s="414"/>
      <c r="F303" s="414"/>
      <c r="G303" s="414"/>
      <c r="H303" s="414"/>
      <c r="I303" s="415"/>
      <c r="J303" s="415"/>
      <c r="K303" s="415"/>
      <c r="L303" s="415"/>
      <c r="M303" s="415"/>
      <c r="N303" s="415"/>
      <c r="O303" s="415"/>
      <c r="P303" s="415"/>
      <c r="Q303" s="415"/>
      <c r="R303" s="415"/>
      <c r="S303" s="415"/>
      <c r="T303" s="415"/>
      <c r="U303" s="414"/>
      <c r="V303" s="414"/>
      <c r="W303" s="415"/>
      <c r="X303" s="414" t="s">
        <v>6254</v>
      </c>
      <c r="Y303" s="414">
        <v>1960</v>
      </c>
      <c r="Z303" s="414">
        <v>0.05</v>
      </c>
      <c r="AA303" s="414" t="s">
        <v>6025</v>
      </c>
    </row>
    <row r="304" spans="1:27" ht="24" x14ac:dyDescent="0.25">
      <c r="A304" s="661"/>
      <c r="B304" s="421"/>
      <c r="C304" s="414"/>
      <c r="D304" s="415"/>
      <c r="E304" s="414"/>
      <c r="F304" s="414"/>
      <c r="G304" s="414"/>
      <c r="H304" s="414"/>
      <c r="I304" s="415"/>
      <c r="J304" s="415"/>
      <c r="K304" s="415"/>
      <c r="L304" s="415"/>
      <c r="M304" s="424"/>
      <c r="N304" s="415"/>
      <c r="O304" s="415"/>
      <c r="P304" s="415"/>
      <c r="Q304" s="415"/>
      <c r="R304" s="415"/>
      <c r="S304" s="415"/>
      <c r="T304" s="415"/>
      <c r="U304" s="414"/>
      <c r="V304" s="414"/>
      <c r="W304" s="415"/>
      <c r="X304" s="414" t="s">
        <v>6255</v>
      </c>
      <c r="Y304" s="414">
        <v>1959</v>
      </c>
      <c r="Z304" s="414">
        <v>0.08</v>
      </c>
      <c r="AA304" s="414" t="s">
        <v>6256</v>
      </c>
    </row>
    <row r="305" spans="1:27" x14ac:dyDescent="0.25">
      <c r="A305" s="661"/>
      <c r="B305" s="421"/>
      <c r="C305" s="414"/>
      <c r="D305" s="415"/>
      <c r="E305" s="414"/>
      <c r="F305" s="414"/>
      <c r="G305" s="414"/>
      <c r="H305" s="414"/>
      <c r="I305" s="415"/>
      <c r="J305" s="415"/>
      <c r="K305" s="415"/>
      <c r="L305" s="415"/>
      <c r="M305" s="424"/>
      <c r="N305" s="415"/>
      <c r="O305" s="415"/>
      <c r="P305" s="415"/>
      <c r="Q305" s="415"/>
      <c r="R305" s="415"/>
      <c r="S305" s="415"/>
      <c r="T305" s="415"/>
      <c r="U305" s="414"/>
      <c r="V305" s="414"/>
      <c r="W305" s="415"/>
      <c r="X305" s="414" t="s">
        <v>6257</v>
      </c>
      <c r="Y305" s="414">
        <v>1959</v>
      </c>
      <c r="Z305" s="414">
        <v>0.12</v>
      </c>
      <c r="AA305" s="414" t="s">
        <v>6258</v>
      </c>
    </row>
    <row r="306" spans="1:27" ht="24" x14ac:dyDescent="0.25">
      <c r="A306" s="661"/>
      <c r="B306" s="421"/>
      <c r="C306" s="414"/>
      <c r="D306" s="415"/>
      <c r="E306" s="414"/>
      <c r="F306" s="414"/>
      <c r="G306" s="414"/>
      <c r="H306" s="414"/>
      <c r="I306" s="415"/>
      <c r="J306" s="415"/>
      <c r="K306" s="415"/>
      <c r="L306" s="415"/>
      <c r="M306" s="424"/>
      <c r="N306" s="415"/>
      <c r="O306" s="415"/>
      <c r="P306" s="415"/>
      <c r="Q306" s="415"/>
      <c r="R306" s="415"/>
      <c r="S306" s="415"/>
      <c r="T306" s="415"/>
      <c r="U306" s="414"/>
      <c r="V306" s="414"/>
      <c r="W306" s="430"/>
      <c r="X306" s="414" t="s">
        <v>6259</v>
      </c>
      <c r="Y306" s="414">
        <v>1961</v>
      </c>
      <c r="Z306" s="414">
        <v>0.1</v>
      </c>
      <c r="AA306" s="431" t="s">
        <v>6260</v>
      </c>
    </row>
    <row r="307" spans="1:27" x14ac:dyDescent="0.25">
      <c r="A307" s="662"/>
      <c r="B307" s="421"/>
      <c r="C307" s="414"/>
      <c r="D307" s="415"/>
      <c r="E307" s="414"/>
      <c r="F307" s="414"/>
      <c r="G307" s="414"/>
      <c r="H307" s="414"/>
      <c r="I307" s="415"/>
      <c r="J307" s="415"/>
      <c r="K307" s="415"/>
      <c r="L307" s="415"/>
      <c r="M307" s="424"/>
      <c r="N307" s="415"/>
      <c r="O307" s="415"/>
      <c r="P307" s="415"/>
      <c r="Q307" s="415"/>
      <c r="R307" s="415"/>
      <c r="S307" s="415"/>
      <c r="T307" s="415"/>
      <c r="U307" s="414"/>
      <c r="V307" s="431"/>
      <c r="W307" s="415"/>
      <c r="X307" s="414"/>
      <c r="Y307" s="414"/>
      <c r="Z307" s="431"/>
      <c r="AA307" s="414"/>
    </row>
    <row r="308" spans="1:27" x14ac:dyDescent="0.25">
      <c r="A308" s="660">
        <v>44</v>
      </c>
      <c r="B308" s="421" t="s">
        <v>6107</v>
      </c>
      <c r="C308" s="414" t="s">
        <v>6261</v>
      </c>
      <c r="D308" s="415" t="s">
        <v>5834</v>
      </c>
      <c r="E308" s="414" t="s">
        <v>6133</v>
      </c>
      <c r="F308" s="414">
        <v>1</v>
      </c>
      <c r="G308" s="414"/>
      <c r="H308" s="414"/>
      <c r="I308" s="415"/>
      <c r="J308" s="415"/>
      <c r="K308" s="415"/>
      <c r="L308" s="415"/>
      <c r="M308" s="424" t="s">
        <v>6261</v>
      </c>
      <c r="N308" s="415"/>
      <c r="O308" s="415"/>
      <c r="P308" s="415"/>
      <c r="Q308" s="415"/>
      <c r="R308" s="415"/>
      <c r="S308" s="415"/>
      <c r="T308" s="415"/>
      <c r="U308" s="414"/>
      <c r="V308" s="414"/>
      <c r="W308" s="415"/>
      <c r="X308" s="414"/>
      <c r="Y308" s="414"/>
      <c r="Z308" s="414"/>
      <c r="AA308" s="414"/>
    </row>
    <row r="309" spans="1:27" x14ac:dyDescent="0.25">
      <c r="A309" s="661"/>
      <c r="B309" s="421"/>
      <c r="C309" s="414"/>
      <c r="D309" s="415"/>
      <c r="E309" s="414"/>
      <c r="F309" s="414"/>
      <c r="G309" s="414"/>
      <c r="H309" s="414"/>
      <c r="I309" s="415"/>
      <c r="J309" s="415"/>
      <c r="K309" s="415"/>
      <c r="L309" s="415"/>
      <c r="M309" s="424" t="s">
        <v>6262</v>
      </c>
      <c r="N309" s="415">
        <v>2007</v>
      </c>
      <c r="O309" s="415">
        <v>0.42</v>
      </c>
      <c r="P309" s="415" t="s">
        <v>6263</v>
      </c>
      <c r="Q309" s="415">
        <v>12</v>
      </c>
      <c r="R309" s="415"/>
      <c r="S309" s="415"/>
      <c r="T309" s="415" t="s">
        <v>6264</v>
      </c>
      <c r="U309" s="414">
        <v>1981</v>
      </c>
      <c r="V309" s="414">
        <v>0.47</v>
      </c>
      <c r="W309" s="415" t="s">
        <v>6265</v>
      </c>
      <c r="X309" s="414"/>
      <c r="Y309" s="414"/>
      <c r="Z309" s="414"/>
      <c r="AA309" s="414"/>
    </row>
    <row r="310" spans="1:27" ht="24" x14ac:dyDescent="0.25">
      <c r="A310" s="661"/>
      <c r="B310" s="421"/>
      <c r="C310" s="414"/>
      <c r="D310" s="415"/>
      <c r="E310" s="414"/>
      <c r="F310" s="414"/>
      <c r="G310" s="414"/>
      <c r="H310" s="414"/>
      <c r="I310" s="415"/>
      <c r="J310" s="415"/>
      <c r="K310" s="415"/>
      <c r="L310" s="415"/>
      <c r="M310" s="415"/>
      <c r="N310" s="415"/>
      <c r="O310" s="415"/>
      <c r="P310" s="415" t="s">
        <v>6266</v>
      </c>
      <c r="Q310" s="415"/>
      <c r="R310" s="415"/>
      <c r="S310" s="415"/>
      <c r="T310" s="415"/>
      <c r="U310" s="414"/>
      <c r="V310" s="414"/>
      <c r="W310" s="415"/>
      <c r="X310" s="414" t="s">
        <v>6267</v>
      </c>
      <c r="Y310" s="414"/>
      <c r="Z310" s="414"/>
      <c r="AA310" s="414"/>
    </row>
    <row r="311" spans="1:27" ht="24" x14ac:dyDescent="0.25">
      <c r="A311" s="661"/>
      <c r="B311" s="421"/>
      <c r="C311" s="414"/>
      <c r="D311" s="415"/>
      <c r="E311" s="414"/>
      <c r="F311" s="414"/>
      <c r="G311" s="414"/>
      <c r="H311" s="414"/>
      <c r="I311" s="415"/>
      <c r="J311" s="415"/>
      <c r="K311" s="415"/>
      <c r="L311" s="415"/>
      <c r="M311" s="424"/>
      <c r="N311" s="415"/>
      <c r="O311" s="415"/>
      <c r="P311" s="415"/>
      <c r="Q311" s="415"/>
      <c r="R311" s="415"/>
      <c r="S311" s="415"/>
      <c r="T311" s="415"/>
      <c r="U311" s="414"/>
      <c r="V311" s="414"/>
      <c r="W311" s="415"/>
      <c r="X311" s="414" t="s">
        <v>6268</v>
      </c>
      <c r="Y311" s="414">
        <v>1959</v>
      </c>
      <c r="Z311" s="414">
        <v>0.14000000000000001</v>
      </c>
      <c r="AA311" s="414" t="s">
        <v>6269</v>
      </c>
    </row>
    <row r="312" spans="1:27" ht="24" x14ac:dyDescent="0.25">
      <c r="A312" s="661"/>
      <c r="B312" s="421"/>
      <c r="C312" s="414"/>
      <c r="D312" s="415"/>
      <c r="E312" s="414"/>
      <c r="F312" s="414"/>
      <c r="G312" s="414"/>
      <c r="H312" s="414"/>
      <c r="I312" s="415"/>
      <c r="J312" s="415"/>
      <c r="K312" s="415"/>
      <c r="L312" s="415"/>
      <c r="M312" s="424"/>
      <c r="N312" s="415"/>
      <c r="O312" s="415"/>
      <c r="P312" s="415"/>
      <c r="Q312" s="415"/>
      <c r="R312" s="415"/>
      <c r="S312" s="415"/>
      <c r="T312" s="415"/>
      <c r="U312" s="414"/>
      <c r="V312" s="414"/>
      <c r="W312" s="415"/>
      <c r="X312" s="414" t="s">
        <v>6270</v>
      </c>
      <c r="Y312" s="414">
        <v>1959</v>
      </c>
      <c r="Z312" s="414">
        <v>0.1</v>
      </c>
      <c r="AA312" s="414" t="s">
        <v>6173</v>
      </c>
    </row>
    <row r="313" spans="1:27" ht="24" x14ac:dyDescent="0.25">
      <c r="A313" s="661"/>
      <c r="B313" s="421"/>
      <c r="C313" s="414"/>
      <c r="D313" s="415"/>
      <c r="E313" s="414"/>
      <c r="F313" s="414"/>
      <c r="G313" s="414"/>
      <c r="H313" s="414"/>
      <c r="I313" s="415"/>
      <c r="J313" s="415"/>
      <c r="K313" s="415"/>
      <c r="L313" s="415"/>
      <c r="M313" s="424"/>
      <c r="N313" s="415"/>
      <c r="O313" s="415"/>
      <c r="P313" s="415"/>
      <c r="Q313" s="415"/>
      <c r="R313" s="415"/>
      <c r="S313" s="415"/>
      <c r="T313" s="415"/>
      <c r="U313" s="414"/>
      <c r="V313" s="414"/>
      <c r="W313" s="415"/>
      <c r="X313" s="414" t="s">
        <v>6271</v>
      </c>
      <c r="Y313" s="414">
        <v>1959</v>
      </c>
      <c r="Z313" s="414">
        <v>7.0000000000000007E-2</v>
      </c>
      <c r="AA313" s="414" t="s">
        <v>6272</v>
      </c>
    </row>
    <row r="314" spans="1:27" x14ac:dyDescent="0.25">
      <c r="A314" s="661"/>
      <c r="B314" s="421"/>
      <c r="C314" s="414"/>
      <c r="D314" s="415"/>
      <c r="E314" s="414"/>
      <c r="F314" s="414"/>
      <c r="G314" s="414"/>
      <c r="H314" s="414"/>
      <c r="I314" s="415"/>
      <c r="J314" s="415"/>
      <c r="K314" s="415"/>
      <c r="L314" s="415"/>
      <c r="M314" s="424"/>
      <c r="N314" s="415"/>
      <c r="O314" s="415"/>
      <c r="P314" s="415"/>
      <c r="Q314" s="415"/>
      <c r="R314" s="415"/>
      <c r="S314" s="415"/>
      <c r="T314" s="415"/>
      <c r="U314" s="414"/>
      <c r="V314" s="414"/>
      <c r="W314" s="415"/>
      <c r="X314" s="414" t="s">
        <v>6273</v>
      </c>
      <c r="Y314" s="414">
        <v>1959</v>
      </c>
      <c r="Z314" s="414">
        <v>0.09</v>
      </c>
      <c r="AA314" s="414" t="s">
        <v>6175</v>
      </c>
    </row>
    <row r="315" spans="1:27" x14ac:dyDescent="0.25">
      <c r="A315" s="661"/>
      <c r="B315" s="421"/>
      <c r="C315" s="414"/>
      <c r="D315" s="415"/>
      <c r="E315" s="414"/>
      <c r="F315" s="414"/>
      <c r="G315" s="414"/>
      <c r="H315" s="414"/>
      <c r="I315" s="415"/>
      <c r="J315" s="415"/>
      <c r="K315" s="415"/>
      <c r="L315" s="415"/>
      <c r="M315" s="424"/>
      <c r="N315" s="415"/>
      <c r="O315" s="415"/>
      <c r="P315" s="415"/>
      <c r="Q315" s="415"/>
      <c r="R315" s="415"/>
      <c r="S315" s="415"/>
      <c r="T315" s="415"/>
      <c r="U315" s="414"/>
      <c r="V315" s="414"/>
      <c r="W315" s="415"/>
      <c r="X315" s="414" t="s">
        <v>6274</v>
      </c>
      <c r="Y315" s="414">
        <v>2000</v>
      </c>
      <c r="Z315" s="414">
        <v>0.2</v>
      </c>
      <c r="AA315" s="414" t="s">
        <v>6275</v>
      </c>
    </row>
    <row r="316" spans="1:27" x14ac:dyDescent="0.25">
      <c r="A316" s="662"/>
      <c r="B316" s="421"/>
      <c r="C316" s="414"/>
      <c r="D316" s="415"/>
      <c r="E316" s="414"/>
      <c r="F316" s="414"/>
      <c r="G316" s="414"/>
      <c r="H316" s="414"/>
      <c r="I316" s="415"/>
      <c r="J316" s="415"/>
      <c r="K316" s="415"/>
      <c r="L316" s="415"/>
      <c r="M316" s="424"/>
      <c r="N316" s="415"/>
      <c r="O316" s="415"/>
      <c r="P316" s="415"/>
      <c r="Q316" s="415"/>
      <c r="R316" s="415"/>
      <c r="S316" s="415"/>
      <c r="T316" s="415"/>
      <c r="U316" s="414"/>
      <c r="V316" s="414"/>
      <c r="W316" s="415"/>
      <c r="X316" s="414"/>
      <c r="Y316" s="414"/>
      <c r="Z316" s="414"/>
      <c r="AA316" s="414"/>
    </row>
    <row r="317" spans="1:27" x14ac:dyDescent="0.25">
      <c r="A317" s="660">
        <v>45</v>
      </c>
      <c r="B317" s="421" t="s">
        <v>6276</v>
      </c>
      <c r="C317" s="414" t="s">
        <v>6277</v>
      </c>
      <c r="D317" s="415" t="s">
        <v>5834</v>
      </c>
      <c r="E317" s="414" t="s">
        <v>6133</v>
      </c>
      <c r="F317" s="414">
        <v>1</v>
      </c>
      <c r="G317" s="414"/>
      <c r="H317" s="414"/>
      <c r="I317" s="415"/>
      <c r="J317" s="415"/>
      <c r="K317" s="415"/>
      <c r="L317" s="415"/>
      <c r="M317" s="424"/>
      <c r="N317" s="415"/>
      <c r="O317" s="415"/>
      <c r="P317" s="415"/>
      <c r="Q317" s="415"/>
      <c r="R317" s="415"/>
      <c r="S317" s="415"/>
      <c r="T317" s="415"/>
      <c r="U317" s="414"/>
      <c r="V317" s="414"/>
      <c r="W317" s="415"/>
      <c r="X317" s="414"/>
      <c r="Y317" s="414"/>
      <c r="Z317" s="414"/>
      <c r="AA317" s="414"/>
    </row>
    <row r="318" spans="1:27" x14ac:dyDescent="0.25">
      <c r="A318" s="661"/>
      <c r="B318" s="421"/>
      <c r="C318" s="414"/>
      <c r="D318" s="415"/>
      <c r="E318" s="414"/>
      <c r="F318" s="414"/>
      <c r="G318" s="414"/>
      <c r="H318" s="414"/>
      <c r="I318" s="415"/>
      <c r="J318" s="415"/>
      <c r="K318" s="415"/>
      <c r="L318" s="415"/>
      <c r="M318" s="424"/>
      <c r="N318" s="415"/>
      <c r="O318" s="415"/>
      <c r="P318" s="415"/>
      <c r="Q318" s="415"/>
      <c r="R318" s="415"/>
      <c r="S318" s="415"/>
      <c r="T318" s="415" t="s">
        <v>6278</v>
      </c>
      <c r="U318" s="414">
        <v>1986</v>
      </c>
      <c r="V318" s="414">
        <v>0.21</v>
      </c>
      <c r="W318" s="415" t="s">
        <v>6279</v>
      </c>
      <c r="X318" s="414"/>
      <c r="Y318" s="414"/>
      <c r="Z318" s="414"/>
      <c r="AA318" s="414"/>
    </row>
    <row r="319" spans="1:27" ht="24" x14ac:dyDescent="0.25">
      <c r="A319" s="661"/>
      <c r="B319" s="421"/>
      <c r="C319" s="414"/>
      <c r="D319" s="415"/>
      <c r="E319" s="414"/>
      <c r="F319" s="414"/>
      <c r="G319" s="414"/>
      <c r="H319" s="414"/>
      <c r="I319" s="415"/>
      <c r="J319" s="415"/>
      <c r="K319" s="415"/>
      <c r="L319" s="415"/>
      <c r="M319" s="424"/>
      <c r="N319" s="415"/>
      <c r="O319" s="415"/>
      <c r="P319" s="415"/>
      <c r="Q319" s="415"/>
      <c r="R319" s="415"/>
      <c r="S319" s="415"/>
      <c r="T319" s="415"/>
      <c r="U319" s="414"/>
      <c r="V319" s="414"/>
      <c r="W319" s="415"/>
      <c r="X319" s="414" t="s">
        <v>6280</v>
      </c>
      <c r="Y319" s="414"/>
      <c r="Z319" s="414"/>
      <c r="AA319" s="414"/>
    </row>
    <row r="320" spans="1:27" ht="24" x14ac:dyDescent="0.25">
      <c r="A320" s="661"/>
      <c r="B320" s="421"/>
      <c r="C320" s="414"/>
      <c r="D320" s="415"/>
      <c r="E320" s="432"/>
      <c r="F320" s="414"/>
      <c r="G320" s="414"/>
      <c r="H320" s="414"/>
      <c r="I320" s="415"/>
      <c r="J320" s="415"/>
      <c r="K320" s="415"/>
      <c r="L320" s="415"/>
      <c r="M320" s="424"/>
      <c r="N320" s="415"/>
      <c r="O320" s="415"/>
      <c r="P320" s="415"/>
      <c r="Q320" s="415"/>
      <c r="R320" s="415"/>
      <c r="S320" s="415"/>
      <c r="T320" s="415"/>
      <c r="U320" s="414"/>
      <c r="V320" s="414"/>
      <c r="W320" s="415"/>
      <c r="X320" s="414" t="s">
        <v>6281</v>
      </c>
      <c r="Y320" s="414">
        <v>1962</v>
      </c>
      <c r="Z320" s="414">
        <v>0.09</v>
      </c>
      <c r="AA320" s="414" t="s">
        <v>6282</v>
      </c>
    </row>
    <row r="321" spans="1:27" ht="24" x14ac:dyDescent="0.25">
      <c r="A321" s="661"/>
      <c r="B321" s="421"/>
      <c r="C321" s="414"/>
      <c r="D321" s="415"/>
      <c r="E321" s="414"/>
      <c r="F321" s="414"/>
      <c r="G321" s="414"/>
      <c r="H321" s="414"/>
      <c r="I321" s="415"/>
      <c r="J321" s="415"/>
      <c r="K321" s="415"/>
      <c r="L321" s="415"/>
      <c r="M321" s="424"/>
      <c r="N321" s="415"/>
      <c r="O321" s="415"/>
      <c r="P321" s="415"/>
      <c r="Q321" s="415"/>
      <c r="R321" s="415"/>
      <c r="S321" s="415"/>
      <c r="T321" s="415"/>
      <c r="U321" s="414"/>
      <c r="V321" s="414"/>
      <c r="W321" s="415"/>
      <c r="X321" s="414" t="s">
        <v>6283</v>
      </c>
      <c r="Y321" s="414">
        <v>1992</v>
      </c>
      <c r="Z321" s="414">
        <v>0.13</v>
      </c>
      <c r="AA321" s="414" t="s">
        <v>6284</v>
      </c>
    </row>
    <row r="322" spans="1:27" ht="24" x14ac:dyDescent="0.25">
      <c r="A322" s="661"/>
      <c r="B322" s="421"/>
      <c r="C322" s="414"/>
      <c r="D322" s="415"/>
      <c r="E322" s="414"/>
      <c r="F322" s="414"/>
      <c r="G322" s="414"/>
      <c r="H322" s="414"/>
      <c r="I322" s="415"/>
      <c r="J322" s="415"/>
      <c r="K322" s="415"/>
      <c r="L322" s="415"/>
      <c r="M322" s="424"/>
      <c r="N322" s="415"/>
      <c r="O322" s="415"/>
      <c r="P322" s="415"/>
      <c r="Q322" s="415"/>
      <c r="R322" s="415"/>
      <c r="S322" s="415"/>
      <c r="T322" s="415"/>
      <c r="U322" s="414"/>
      <c r="V322" s="414"/>
      <c r="W322" s="415"/>
      <c r="X322" s="414" t="s">
        <v>6285</v>
      </c>
      <c r="Y322" s="414">
        <v>1963</v>
      </c>
      <c r="Z322" s="414">
        <v>0.13</v>
      </c>
      <c r="AA322" s="414" t="s">
        <v>6286</v>
      </c>
    </row>
    <row r="323" spans="1:27" ht="24" x14ac:dyDescent="0.25">
      <c r="A323" s="661"/>
      <c r="B323" s="421"/>
      <c r="C323" s="414"/>
      <c r="D323" s="415"/>
      <c r="E323" s="414"/>
      <c r="F323" s="414"/>
      <c r="G323" s="414"/>
      <c r="H323" s="414"/>
      <c r="I323" s="415"/>
      <c r="J323" s="415"/>
      <c r="K323" s="415"/>
      <c r="L323" s="415"/>
      <c r="M323" s="424"/>
      <c r="N323" s="415"/>
      <c r="O323" s="415"/>
      <c r="P323" s="415"/>
      <c r="Q323" s="415"/>
      <c r="R323" s="415"/>
      <c r="S323" s="415"/>
      <c r="T323" s="433"/>
      <c r="U323" s="414"/>
      <c r="V323" s="414"/>
      <c r="W323" s="433"/>
      <c r="X323" s="414" t="s">
        <v>6287</v>
      </c>
      <c r="Y323" s="414">
        <v>1963</v>
      </c>
      <c r="Z323" s="414">
        <v>0.13</v>
      </c>
      <c r="AA323" s="414" t="s">
        <v>6288</v>
      </c>
    </row>
    <row r="324" spans="1:27" ht="24" x14ac:dyDescent="0.25">
      <c r="A324" s="661"/>
      <c r="B324" s="421"/>
      <c r="C324" s="414"/>
      <c r="D324" s="415"/>
      <c r="E324" s="414"/>
      <c r="F324" s="414"/>
      <c r="G324" s="414"/>
      <c r="H324" s="414"/>
      <c r="I324" s="415"/>
      <c r="J324" s="415"/>
      <c r="K324" s="415"/>
      <c r="L324" s="415"/>
      <c r="M324" s="424"/>
      <c r="N324" s="415"/>
      <c r="O324" s="415"/>
      <c r="P324" s="415"/>
      <c r="Q324" s="415"/>
      <c r="R324" s="415"/>
      <c r="S324" s="415"/>
      <c r="T324" s="433"/>
      <c r="U324" s="414"/>
      <c r="V324" s="414"/>
      <c r="W324" s="433"/>
      <c r="X324" s="414" t="s">
        <v>6289</v>
      </c>
      <c r="Y324" s="414">
        <v>1982</v>
      </c>
      <c r="Z324" s="414">
        <v>0.13</v>
      </c>
      <c r="AA324" s="414" t="s">
        <v>6290</v>
      </c>
    </row>
    <row r="325" spans="1:27" ht="24" x14ac:dyDescent="0.25">
      <c r="A325" s="661"/>
      <c r="B325" s="421"/>
      <c r="C325" s="414"/>
      <c r="D325" s="415"/>
      <c r="E325" s="414"/>
      <c r="F325" s="414"/>
      <c r="G325" s="414"/>
      <c r="H325" s="414"/>
      <c r="I325" s="415"/>
      <c r="J325" s="415"/>
      <c r="K325" s="415"/>
      <c r="L325" s="415"/>
      <c r="M325" s="424"/>
      <c r="N325" s="415"/>
      <c r="O325" s="415"/>
      <c r="P325" s="415"/>
      <c r="Q325" s="415"/>
      <c r="R325" s="415"/>
      <c r="S325" s="415"/>
      <c r="T325" s="433"/>
      <c r="U325" s="414"/>
      <c r="V325" s="414"/>
      <c r="W325" s="433"/>
      <c r="X325" s="414" t="s">
        <v>6291</v>
      </c>
      <c r="Y325" s="414">
        <v>1994</v>
      </c>
      <c r="Z325" s="414">
        <v>0.04</v>
      </c>
      <c r="AA325" s="414" t="s">
        <v>6292</v>
      </c>
    </row>
    <row r="326" spans="1:27" x14ac:dyDescent="0.25">
      <c r="A326" s="662"/>
      <c r="B326" s="421"/>
      <c r="C326" s="414"/>
      <c r="D326" s="415"/>
      <c r="E326" s="414"/>
      <c r="F326" s="414"/>
      <c r="G326" s="414"/>
      <c r="H326" s="414"/>
      <c r="I326" s="415"/>
      <c r="J326" s="415"/>
      <c r="K326" s="415"/>
      <c r="L326" s="415"/>
      <c r="M326" s="424"/>
      <c r="N326" s="415"/>
      <c r="O326" s="415"/>
      <c r="P326" s="415"/>
      <c r="Q326" s="415"/>
      <c r="R326" s="415"/>
      <c r="S326" s="415"/>
      <c r="T326" s="433"/>
      <c r="U326" s="414"/>
      <c r="V326" s="414"/>
      <c r="W326" s="433"/>
      <c r="X326" s="414"/>
      <c r="Y326" s="414"/>
      <c r="Z326" s="414"/>
      <c r="AA326" s="414"/>
    </row>
    <row r="327" spans="1:27" x14ac:dyDescent="0.25">
      <c r="A327" s="660">
        <v>46</v>
      </c>
      <c r="B327" s="421" t="s">
        <v>6293</v>
      </c>
      <c r="C327" s="414" t="s">
        <v>6294</v>
      </c>
      <c r="D327" s="415" t="s">
        <v>2657</v>
      </c>
      <c r="E327" s="414" t="s">
        <v>6188</v>
      </c>
      <c r="F327" s="414">
        <v>1</v>
      </c>
      <c r="G327" s="414"/>
      <c r="H327" s="414"/>
      <c r="I327" s="415"/>
      <c r="J327" s="415"/>
      <c r="K327" s="415"/>
      <c r="L327" s="415"/>
      <c r="M327" s="424"/>
      <c r="N327" s="415"/>
      <c r="O327" s="415"/>
      <c r="P327" s="415"/>
      <c r="Q327" s="415"/>
      <c r="R327" s="415"/>
      <c r="S327" s="415"/>
      <c r="T327" s="433"/>
      <c r="U327" s="414"/>
      <c r="V327" s="414"/>
      <c r="W327" s="433"/>
      <c r="X327" s="414"/>
      <c r="Y327" s="414"/>
      <c r="Z327" s="414"/>
      <c r="AA327" s="414"/>
    </row>
    <row r="328" spans="1:27" x14ac:dyDescent="0.25">
      <c r="A328" s="661"/>
      <c r="B328" s="421"/>
      <c r="C328" s="414"/>
      <c r="D328" s="415"/>
      <c r="E328" s="414"/>
      <c r="F328" s="414"/>
      <c r="G328" s="414"/>
      <c r="H328" s="414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33" t="s">
        <v>6295</v>
      </c>
      <c r="U328" s="414">
        <v>1980</v>
      </c>
      <c r="V328" s="414">
        <v>0.62</v>
      </c>
      <c r="W328" s="433" t="s">
        <v>6296</v>
      </c>
      <c r="X328" s="414"/>
      <c r="Y328" s="414"/>
      <c r="Z328" s="414"/>
      <c r="AA328" s="414"/>
    </row>
    <row r="329" spans="1:27" x14ac:dyDescent="0.25">
      <c r="A329" s="661"/>
      <c r="B329" s="421"/>
      <c r="C329" s="432"/>
      <c r="D329" s="424"/>
      <c r="E329" s="432"/>
      <c r="F329" s="414"/>
      <c r="G329" s="414"/>
      <c r="H329" s="414"/>
      <c r="I329" s="415"/>
      <c r="J329" s="415"/>
      <c r="K329" s="415"/>
      <c r="L329" s="415"/>
      <c r="M329" s="424"/>
      <c r="N329" s="415"/>
      <c r="O329" s="415"/>
      <c r="P329" s="415"/>
      <c r="Q329" s="424"/>
      <c r="R329" s="415"/>
      <c r="S329" s="415"/>
      <c r="T329" s="433" t="s">
        <v>6297</v>
      </c>
      <c r="U329" s="414">
        <v>1980</v>
      </c>
      <c r="V329" s="414">
        <v>1.6220000000000001</v>
      </c>
      <c r="W329" s="433" t="s">
        <v>6296</v>
      </c>
      <c r="X329" s="414"/>
      <c r="Y329" s="414"/>
      <c r="Z329" s="414"/>
      <c r="AA329" s="414"/>
    </row>
    <row r="330" spans="1:27" ht="24" x14ac:dyDescent="0.25">
      <c r="A330" s="661"/>
      <c r="B330" s="421"/>
      <c r="C330" s="414"/>
      <c r="D330" s="415"/>
      <c r="E330" s="414"/>
      <c r="F330" s="414"/>
      <c r="G330" s="414"/>
      <c r="H330" s="414"/>
      <c r="I330" s="415"/>
      <c r="J330" s="415"/>
      <c r="K330" s="415"/>
      <c r="L330" s="415"/>
      <c r="M330" s="424"/>
      <c r="N330" s="415"/>
      <c r="O330" s="415"/>
      <c r="P330" s="415"/>
      <c r="Q330" s="424"/>
      <c r="R330" s="415"/>
      <c r="S330" s="415"/>
      <c r="T330" s="433"/>
      <c r="U330" s="414"/>
      <c r="V330" s="414"/>
      <c r="W330" s="433"/>
      <c r="X330" s="414" t="s">
        <v>6298</v>
      </c>
      <c r="Y330" s="414"/>
      <c r="Z330" s="414"/>
      <c r="AA330" s="414"/>
    </row>
    <row r="331" spans="1:27" ht="24" x14ac:dyDescent="0.25">
      <c r="A331" s="661"/>
      <c r="B331" s="421"/>
      <c r="C331" s="414"/>
      <c r="D331" s="415"/>
      <c r="E331" s="414"/>
      <c r="F331" s="414"/>
      <c r="G331" s="414"/>
      <c r="H331" s="414"/>
      <c r="I331" s="415"/>
      <c r="J331" s="415"/>
      <c r="K331" s="415"/>
      <c r="L331" s="415"/>
      <c r="M331" s="424"/>
      <c r="N331" s="415"/>
      <c r="O331" s="415"/>
      <c r="P331" s="415"/>
      <c r="Q331" s="424"/>
      <c r="R331" s="415"/>
      <c r="S331" s="415"/>
      <c r="T331" s="433"/>
      <c r="U331" s="414"/>
      <c r="V331" s="414"/>
      <c r="W331" s="433"/>
      <c r="X331" s="414" t="s">
        <v>6299</v>
      </c>
      <c r="Y331" s="414">
        <v>1990</v>
      </c>
      <c r="Z331" s="414">
        <v>0.13</v>
      </c>
      <c r="AA331" s="414" t="s">
        <v>6300</v>
      </c>
    </row>
    <row r="332" spans="1:27" ht="24" x14ac:dyDescent="0.25">
      <c r="A332" s="661"/>
      <c r="B332" s="421"/>
      <c r="C332" s="414"/>
      <c r="D332" s="415"/>
      <c r="E332" s="414"/>
      <c r="F332" s="414"/>
      <c r="G332" s="414"/>
      <c r="H332" s="414"/>
      <c r="I332" s="415"/>
      <c r="J332" s="415"/>
      <c r="K332" s="415"/>
      <c r="L332" s="415"/>
      <c r="M332" s="424"/>
      <c r="N332" s="415"/>
      <c r="O332" s="415"/>
      <c r="P332" s="415"/>
      <c r="Q332" s="424"/>
      <c r="R332" s="415"/>
      <c r="S332" s="415"/>
      <c r="T332" s="433"/>
      <c r="U332" s="414"/>
      <c r="V332" s="414"/>
      <c r="W332" s="433"/>
      <c r="X332" s="414" t="s">
        <v>6301</v>
      </c>
      <c r="Y332" s="414">
        <v>2015</v>
      </c>
      <c r="Z332" s="414">
        <v>0.27</v>
      </c>
      <c r="AA332" s="414" t="s">
        <v>5918</v>
      </c>
    </row>
    <row r="333" spans="1:27" x14ac:dyDescent="0.25">
      <c r="A333" s="662"/>
      <c r="B333" s="421"/>
      <c r="C333" s="414"/>
      <c r="D333" s="415"/>
      <c r="E333" s="414"/>
      <c r="F333" s="414"/>
      <c r="G333" s="414"/>
      <c r="H333" s="414"/>
      <c r="I333" s="415"/>
      <c r="J333" s="415"/>
      <c r="K333" s="415"/>
      <c r="L333" s="415"/>
      <c r="M333" s="424"/>
      <c r="N333" s="415"/>
      <c r="O333" s="415"/>
      <c r="P333" s="415"/>
      <c r="Q333" s="415"/>
      <c r="R333" s="415"/>
      <c r="S333" s="415"/>
      <c r="T333" s="433"/>
      <c r="U333" s="414"/>
      <c r="V333" s="414"/>
      <c r="W333" s="433"/>
      <c r="X333" s="414" t="s">
        <v>6302</v>
      </c>
      <c r="Y333" s="414">
        <v>2016</v>
      </c>
      <c r="Z333" s="414">
        <v>0.2</v>
      </c>
      <c r="AA333" s="414" t="s">
        <v>6303</v>
      </c>
    </row>
    <row r="334" spans="1:27" x14ac:dyDescent="0.25">
      <c r="A334" s="660">
        <v>47</v>
      </c>
      <c r="B334" s="421" t="s">
        <v>6304</v>
      </c>
      <c r="C334" s="414" t="s">
        <v>6305</v>
      </c>
      <c r="D334" s="415" t="s">
        <v>5834</v>
      </c>
      <c r="E334" s="414" t="s">
        <v>6306</v>
      </c>
      <c r="F334" s="414">
        <v>2</v>
      </c>
      <c r="G334" s="414"/>
      <c r="H334" s="414"/>
      <c r="I334" s="415"/>
      <c r="J334" s="415"/>
      <c r="K334" s="415"/>
      <c r="L334" s="415"/>
      <c r="M334" s="424"/>
      <c r="N334" s="415"/>
      <c r="O334" s="415"/>
      <c r="P334" s="415"/>
      <c r="Q334" s="415"/>
      <c r="R334" s="415"/>
      <c r="S334" s="415"/>
      <c r="T334" s="415"/>
      <c r="U334" s="414"/>
      <c r="V334" s="414"/>
      <c r="W334" s="415"/>
      <c r="X334" s="414"/>
      <c r="Y334" s="414"/>
      <c r="Z334" s="414"/>
      <c r="AA334" s="414"/>
    </row>
    <row r="335" spans="1:27" x14ac:dyDescent="0.25">
      <c r="A335" s="661"/>
      <c r="B335" s="421"/>
      <c r="C335" s="414"/>
      <c r="D335" s="415"/>
      <c r="E335" s="414"/>
      <c r="F335" s="414"/>
      <c r="G335" s="414"/>
      <c r="H335" s="414"/>
      <c r="I335" s="415"/>
      <c r="J335" s="415"/>
      <c r="K335" s="415"/>
      <c r="L335" s="415"/>
      <c r="M335" s="434"/>
      <c r="N335" s="415"/>
      <c r="O335" s="415"/>
      <c r="P335" s="424"/>
      <c r="Q335" s="415"/>
      <c r="R335" s="415"/>
      <c r="S335" s="415"/>
      <c r="T335" s="415" t="s">
        <v>6307</v>
      </c>
      <c r="U335" s="414">
        <v>1986</v>
      </c>
      <c r="V335" s="414">
        <v>0.46</v>
      </c>
      <c r="W335" s="415" t="s">
        <v>6120</v>
      </c>
      <c r="X335" s="414"/>
      <c r="Y335" s="414"/>
      <c r="Z335" s="414"/>
      <c r="AA335" s="414"/>
    </row>
    <row r="336" spans="1:27" ht="24" x14ac:dyDescent="0.25">
      <c r="A336" s="661"/>
      <c r="B336" s="421"/>
      <c r="C336" s="414"/>
      <c r="D336" s="415"/>
      <c r="E336" s="435"/>
      <c r="F336" s="414"/>
      <c r="G336" s="414"/>
      <c r="H336" s="414"/>
      <c r="I336" s="415"/>
      <c r="J336" s="415"/>
      <c r="K336" s="415"/>
      <c r="L336" s="415"/>
      <c r="M336" s="424"/>
      <c r="N336" s="436"/>
      <c r="O336" s="415"/>
      <c r="P336" s="415"/>
      <c r="Q336" s="415"/>
      <c r="R336" s="415"/>
      <c r="S336" s="415"/>
      <c r="T336" s="415"/>
      <c r="U336" s="414"/>
      <c r="V336" s="414"/>
      <c r="W336" s="415"/>
      <c r="X336" s="414" t="s">
        <v>6308</v>
      </c>
      <c r="Y336" s="414"/>
      <c r="Z336" s="414"/>
      <c r="AA336" s="414"/>
    </row>
    <row r="337" spans="1:27" x14ac:dyDescent="0.25">
      <c r="A337" s="661"/>
      <c r="B337" s="421"/>
      <c r="C337" s="414"/>
      <c r="D337" s="415"/>
      <c r="E337" s="414"/>
      <c r="F337" s="414"/>
      <c r="G337" s="414"/>
      <c r="H337" s="414"/>
      <c r="I337" s="415"/>
      <c r="J337" s="415"/>
      <c r="K337" s="415"/>
      <c r="L337" s="415"/>
      <c r="M337" s="437"/>
      <c r="N337" s="415"/>
      <c r="O337" s="415"/>
      <c r="P337" s="415"/>
      <c r="Q337" s="415"/>
      <c r="R337" s="415"/>
      <c r="S337" s="415"/>
      <c r="T337" s="415"/>
      <c r="U337" s="414"/>
      <c r="V337" s="414"/>
      <c r="W337" s="415"/>
      <c r="X337" s="414" t="s">
        <v>6243</v>
      </c>
      <c r="Y337" s="414">
        <v>1981</v>
      </c>
      <c r="Z337" s="414">
        <v>1.2E-2</v>
      </c>
      <c r="AA337" s="414" t="s">
        <v>6309</v>
      </c>
    </row>
    <row r="338" spans="1:27" ht="24" x14ac:dyDescent="0.25">
      <c r="A338" s="661"/>
      <c r="B338" s="421"/>
      <c r="C338" s="414"/>
      <c r="D338" s="415"/>
      <c r="E338" s="414"/>
      <c r="F338" s="414"/>
      <c r="G338" s="414"/>
      <c r="H338" s="414"/>
      <c r="I338" s="415"/>
      <c r="J338" s="415"/>
      <c r="K338" s="415"/>
      <c r="L338" s="415"/>
      <c r="M338" s="424"/>
      <c r="N338" s="415"/>
      <c r="O338" s="415"/>
      <c r="P338" s="415"/>
      <c r="Q338" s="415"/>
      <c r="R338" s="415"/>
      <c r="S338" s="415"/>
      <c r="T338" s="415"/>
      <c r="U338" s="414"/>
      <c r="V338" s="414"/>
      <c r="W338" s="415"/>
      <c r="X338" s="414" t="s">
        <v>6310</v>
      </c>
      <c r="Y338" s="414">
        <v>1986</v>
      </c>
      <c r="Z338" s="414">
        <v>0.08</v>
      </c>
      <c r="AA338" s="414" t="s">
        <v>6311</v>
      </c>
    </row>
    <row r="339" spans="1:27" ht="24" x14ac:dyDescent="0.25">
      <c r="A339" s="661"/>
      <c r="B339" s="421"/>
      <c r="C339" s="414"/>
      <c r="D339" s="415"/>
      <c r="E339" s="414"/>
      <c r="F339" s="414"/>
      <c r="G339" s="414"/>
      <c r="H339" s="414"/>
      <c r="I339" s="415"/>
      <c r="J339" s="415"/>
      <c r="K339" s="415"/>
      <c r="L339" s="415"/>
      <c r="M339" s="424"/>
      <c r="N339" s="415"/>
      <c r="O339" s="415"/>
      <c r="P339" s="415"/>
      <c r="Q339" s="415"/>
      <c r="R339" s="415"/>
      <c r="S339" s="415"/>
      <c r="T339" s="415"/>
      <c r="U339" s="414"/>
      <c r="V339" s="414"/>
      <c r="W339" s="415"/>
      <c r="X339" s="414" t="s">
        <v>6312</v>
      </c>
      <c r="Y339" s="414">
        <v>1986</v>
      </c>
      <c r="Z339" s="414">
        <v>0.16</v>
      </c>
      <c r="AA339" s="414" t="s">
        <v>6311</v>
      </c>
    </row>
    <row r="340" spans="1:27" ht="24" x14ac:dyDescent="0.25">
      <c r="A340" s="661"/>
      <c r="B340" s="421"/>
      <c r="C340" s="414"/>
      <c r="D340" s="415"/>
      <c r="E340" s="414"/>
      <c r="F340" s="414"/>
      <c r="G340" s="414"/>
      <c r="H340" s="414"/>
      <c r="I340" s="415"/>
      <c r="J340" s="415"/>
      <c r="K340" s="415"/>
      <c r="L340" s="415"/>
      <c r="M340" s="424"/>
      <c r="N340" s="415"/>
      <c r="O340" s="415"/>
      <c r="P340" s="415"/>
      <c r="Q340" s="415"/>
      <c r="R340" s="415"/>
      <c r="S340" s="415"/>
      <c r="T340" s="415"/>
      <c r="U340" s="414"/>
      <c r="V340" s="414"/>
      <c r="W340" s="415"/>
      <c r="X340" s="414" t="s">
        <v>6313</v>
      </c>
      <c r="Y340" s="414">
        <v>1986</v>
      </c>
      <c r="Z340" s="414">
        <v>0.03</v>
      </c>
      <c r="AA340" s="414" t="s">
        <v>6314</v>
      </c>
    </row>
    <row r="341" spans="1:27" ht="24" x14ac:dyDescent="0.25">
      <c r="A341" s="661"/>
      <c r="B341" s="421"/>
      <c r="C341" s="414"/>
      <c r="D341" s="415"/>
      <c r="E341" s="414"/>
      <c r="F341" s="414"/>
      <c r="G341" s="414"/>
      <c r="H341" s="414"/>
      <c r="I341" s="415"/>
      <c r="J341" s="415"/>
      <c r="K341" s="415"/>
      <c r="L341" s="415"/>
      <c r="M341" s="424"/>
      <c r="N341" s="415"/>
      <c r="O341" s="415"/>
      <c r="P341" s="415"/>
      <c r="Q341" s="415"/>
      <c r="R341" s="415"/>
      <c r="S341" s="415"/>
      <c r="T341" s="415"/>
      <c r="U341" s="414"/>
      <c r="V341" s="414"/>
      <c r="W341" s="415"/>
      <c r="X341" s="414" t="s">
        <v>6315</v>
      </c>
      <c r="Y341" s="414">
        <v>1986</v>
      </c>
      <c r="Z341" s="414">
        <v>0.05</v>
      </c>
      <c r="AA341" s="414" t="s">
        <v>6316</v>
      </c>
    </row>
    <row r="342" spans="1:27" ht="24" x14ac:dyDescent="0.25">
      <c r="A342" s="662"/>
      <c r="B342" s="421"/>
      <c r="C342" s="414"/>
      <c r="D342" s="415"/>
      <c r="E342" s="414"/>
      <c r="F342" s="414"/>
      <c r="G342" s="414"/>
      <c r="H342" s="414"/>
      <c r="I342" s="415"/>
      <c r="J342" s="415"/>
      <c r="K342" s="415"/>
      <c r="L342" s="415"/>
      <c r="M342" s="424"/>
      <c r="N342" s="415"/>
      <c r="O342" s="415"/>
      <c r="P342" s="415"/>
      <c r="Q342" s="415"/>
      <c r="R342" s="415"/>
      <c r="S342" s="415"/>
      <c r="T342" s="415"/>
      <c r="U342" s="414"/>
      <c r="V342" s="414"/>
      <c r="W342" s="415"/>
      <c r="X342" s="414" t="s">
        <v>6317</v>
      </c>
      <c r="Y342" s="414">
        <v>1988</v>
      </c>
      <c r="Z342" s="414">
        <v>0.11</v>
      </c>
      <c r="AA342" s="414" t="s">
        <v>6318</v>
      </c>
    </row>
    <row r="343" spans="1:27" x14ac:dyDescent="0.25">
      <c r="A343" s="660">
        <v>48</v>
      </c>
      <c r="B343" s="421" t="s">
        <v>6304</v>
      </c>
      <c r="C343" s="414" t="s">
        <v>6319</v>
      </c>
      <c r="D343" s="415" t="s">
        <v>5834</v>
      </c>
      <c r="E343" s="414" t="s">
        <v>6109</v>
      </c>
      <c r="F343" s="414">
        <v>2</v>
      </c>
      <c r="G343" s="414"/>
      <c r="H343" s="414"/>
      <c r="I343" s="415"/>
      <c r="J343" s="415"/>
      <c r="K343" s="415"/>
      <c r="L343" s="415"/>
      <c r="M343" s="415" t="s">
        <v>6319</v>
      </c>
      <c r="N343" s="415"/>
      <c r="O343" s="415"/>
      <c r="P343" s="415"/>
      <c r="Q343" s="415"/>
      <c r="R343" s="415"/>
      <c r="S343" s="415"/>
      <c r="T343" s="415"/>
      <c r="U343" s="414"/>
      <c r="V343" s="414"/>
      <c r="W343" s="415"/>
      <c r="X343" s="414"/>
      <c r="Y343" s="414"/>
      <c r="Z343" s="414"/>
      <c r="AA343" s="414"/>
    </row>
    <row r="344" spans="1:27" x14ac:dyDescent="0.25">
      <c r="A344" s="661"/>
      <c r="B344" s="421"/>
      <c r="C344" s="414"/>
      <c r="D344" s="415"/>
      <c r="E344" s="414"/>
      <c r="F344" s="414"/>
      <c r="G344" s="414"/>
      <c r="H344" s="414"/>
      <c r="I344" s="415"/>
      <c r="J344" s="415"/>
      <c r="K344" s="415"/>
      <c r="L344" s="415"/>
      <c r="M344" s="415"/>
      <c r="N344" s="415"/>
      <c r="O344" s="415"/>
      <c r="P344" s="415"/>
      <c r="Q344" s="415"/>
      <c r="R344" s="415"/>
      <c r="S344" s="415"/>
      <c r="T344" s="415" t="s">
        <v>6320</v>
      </c>
      <c r="U344" s="414">
        <v>1986</v>
      </c>
      <c r="V344" s="414">
        <v>0.44</v>
      </c>
      <c r="W344" s="415" t="s">
        <v>6118</v>
      </c>
      <c r="X344" s="414"/>
      <c r="Y344" s="414"/>
      <c r="Z344" s="414"/>
      <c r="AA344" s="414"/>
    </row>
    <row r="345" spans="1:27" x14ac:dyDescent="0.25">
      <c r="A345" s="661"/>
      <c r="B345" s="421"/>
      <c r="C345" s="414"/>
      <c r="D345" s="415"/>
      <c r="E345" s="414"/>
      <c r="F345" s="414"/>
      <c r="G345" s="414"/>
      <c r="H345" s="414"/>
      <c r="I345" s="415"/>
      <c r="J345" s="415"/>
      <c r="K345" s="415"/>
      <c r="L345" s="415"/>
      <c r="M345" s="415" t="s">
        <v>6321</v>
      </c>
      <c r="N345" s="415">
        <v>2007</v>
      </c>
      <c r="O345" s="415">
        <v>7.0000000000000007E-2</v>
      </c>
      <c r="P345" s="415" t="s">
        <v>6322</v>
      </c>
      <c r="Q345" s="415"/>
      <c r="R345" s="415"/>
      <c r="S345" s="415">
        <v>1</v>
      </c>
      <c r="T345" s="415" t="s">
        <v>6323</v>
      </c>
      <c r="U345" s="414">
        <v>1986</v>
      </c>
      <c r="V345" s="414"/>
      <c r="W345" s="415" t="s">
        <v>6118</v>
      </c>
      <c r="X345" s="414"/>
      <c r="Y345" s="414"/>
      <c r="Z345" s="414"/>
      <c r="AA345" s="414"/>
    </row>
    <row r="346" spans="1:27" x14ac:dyDescent="0.25">
      <c r="A346" s="661"/>
      <c r="B346" s="421"/>
      <c r="C346" s="414"/>
      <c r="D346" s="415"/>
      <c r="E346" s="414"/>
      <c r="F346" s="414"/>
      <c r="G346" s="414"/>
      <c r="H346" s="414"/>
      <c r="I346" s="415"/>
      <c r="J346" s="415"/>
      <c r="K346" s="415"/>
      <c r="L346" s="415"/>
      <c r="M346" s="415"/>
      <c r="N346" s="415"/>
      <c r="O346" s="415"/>
      <c r="P346" s="415" t="s">
        <v>6324</v>
      </c>
      <c r="Q346" s="415"/>
      <c r="R346" s="415"/>
      <c r="S346" s="415"/>
      <c r="T346" s="415" t="s">
        <v>6325</v>
      </c>
      <c r="U346" s="414">
        <v>1986</v>
      </c>
      <c r="V346" s="414"/>
      <c r="W346" s="415" t="s">
        <v>6118</v>
      </c>
      <c r="X346" s="414"/>
      <c r="Y346" s="414"/>
      <c r="Z346" s="414"/>
      <c r="AA346" s="414"/>
    </row>
    <row r="347" spans="1:27" ht="24" x14ac:dyDescent="0.25">
      <c r="A347" s="661"/>
      <c r="B347" s="421"/>
      <c r="C347" s="414"/>
      <c r="D347" s="415"/>
      <c r="E347" s="414"/>
      <c r="F347" s="414"/>
      <c r="G347" s="414"/>
      <c r="H347" s="414"/>
      <c r="I347" s="415"/>
      <c r="J347" s="415"/>
      <c r="K347" s="415"/>
      <c r="L347" s="415"/>
      <c r="M347" s="415"/>
      <c r="N347" s="415"/>
      <c r="O347" s="415"/>
      <c r="P347" s="415"/>
      <c r="Q347" s="415"/>
      <c r="R347" s="415"/>
      <c r="S347" s="415"/>
      <c r="T347" s="415"/>
      <c r="U347" s="414"/>
      <c r="V347" s="414"/>
      <c r="W347" s="415"/>
      <c r="X347" s="414" t="s">
        <v>6326</v>
      </c>
      <c r="Y347" s="414"/>
      <c r="Z347" s="414"/>
      <c r="AA347" s="414"/>
    </row>
    <row r="348" spans="1:27" ht="24" x14ac:dyDescent="0.25">
      <c r="A348" s="661"/>
      <c r="B348" s="421"/>
      <c r="C348" s="414"/>
      <c r="D348" s="415"/>
      <c r="E348" s="414"/>
      <c r="F348" s="414"/>
      <c r="G348" s="414"/>
      <c r="H348" s="414"/>
      <c r="I348" s="415"/>
      <c r="J348" s="415"/>
      <c r="K348" s="415"/>
      <c r="L348" s="415"/>
      <c r="M348" s="415"/>
      <c r="N348" s="415"/>
      <c r="O348" s="415"/>
      <c r="P348" s="415"/>
      <c r="Q348" s="415"/>
      <c r="R348" s="415"/>
      <c r="S348" s="415"/>
      <c r="T348" s="415"/>
      <c r="U348" s="414"/>
      <c r="V348" s="414"/>
      <c r="W348" s="415"/>
      <c r="X348" s="414" t="s">
        <v>6327</v>
      </c>
      <c r="Y348" s="414">
        <v>1986</v>
      </c>
      <c r="Z348" s="414">
        <v>0.12</v>
      </c>
      <c r="AA348" s="414" t="s">
        <v>6328</v>
      </c>
    </row>
    <row r="349" spans="1:27" ht="24" x14ac:dyDescent="0.25">
      <c r="A349" s="661"/>
      <c r="B349" s="421"/>
      <c r="C349" s="414"/>
      <c r="D349" s="415"/>
      <c r="E349" s="414"/>
      <c r="F349" s="414"/>
      <c r="G349" s="414"/>
      <c r="H349" s="414"/>
      <c r="I349" s="415"/>
      <c r="J349" s="415"/>
      <c r="K349" s="415"/>
      <c r="L349" s="415"/>
      <c r="M349" s="424"/>
      <c r="N349" s="415"/>
      <c r="O349" s="415"/>
      <c r="P349" s="415"/>
      <c r="Q349" s="415"/>
      <c r="R349" s="415"/>
      <c r="S349" s="415"/>
      <c r="T349" s="415"/>
      <c r="U349" s="414"/>
      <c r="V349" s="414"/>
      <c r="W349" s="415"/>
      <c r="X349" s="414" t="s">
        <v>6329</v>
      </c>
      <c r="Y349" s="414">
        <v>1986</v>
      </c>
      <c r="Z349" s="414">
        <v>0.06</v>
      </c>
      <c r="AA349" s="414" t="s">
        <v>6328</v>
      </c>
    </row>
    <row r="350" spans="1:27" ht="24" x14ac:dyDescent="0.25">
      <c r="A350" s="661"/>
      <c r="B350" s="421"/>
      <c r="C350" s="414"/>
      <c r="D350" s="415"/>
      <c r="E350" s="414"/>
      <c r="F350" s="414"/>
      <c r="G350" s="414"/>
      <c r="H350" s="414"/>
      <c r="I350" s="415"/>
      <c r="J350" s="415"/>
      <c r="K350" s="415"/>
      <c r="L350" s="415"/>
      <c r="M350" s="424"/>
      <c r="N350" s="415"/>
      <c r="O350" s="415"/>
      <c r="P350" s="415"/>
      <c r="Q350" s="415"/>
      <c r="R350" s="415"/>
      <c r="S350" s="415"/>
      <c r="T350" s="415"/>
      <c r="U350" s="414"/>
      <c r="V350" s="414"/>
      <c r="W350" s="415"/>
      <c r="X350" s="414" t="s">
        <v>6330</v>
      </c>
      <c r="Y350" s="414">
        <v>1981</v>
      </c>
      <c r="Z350" s="414">
        <v>0.12</v>
      </c>
      <c r="AA350" s="414" t="s">
        <v>6331</v>
      </c>
    </row>
    <row r="351" spans="1:27" ht="24" x14ac:dyDescent="0.25">
      <c r="A351" s="661"/>
      <c r="B351" s="421"/>
      <c r="C351" s="414"/>
      <c r="D351" s="415"/>
      <c r="E351" s="414"/>
      <c r="F351" s="414"/>
      <c r="G351" s="414"/>
      <c r="H351" s="414"/>
      <c r="I351" s="415"/>
      <c r="J351" s="415"/>
      <c r="K351" s="415"/>
      <c r="L351" s="415"/>
      <c r="M351" s="424"/>
      <c r="N351" s="415"/>
      <c r="O351" s="415"/>
      <c r="P351" s="415"/>
      <c r="Q351" s="415"/>
      <c r="R351" s="415"/>
      <c r="S351" s="415"/>
      <c r="T351" s="415"/>
      <c r="U351" s="414"/>
      <c r="V351" s="414"/>
      <c r="W351" s="430"/>
      <c r="X351" s="414" t="s">
        <v>6332</v>
      </c>
      <c r="Y351" s="414">
        <v>1987</v>
      </c>
      <c r="Z351" s="414">
        <v>0.14000000000000001</v>
      </c>
      <c r="AA351" s="431" t="s">
        <v>6333</v>
      </c>
    </row>
    <row r="352" spans="1:27" ht="24" x14ac:dyDescent="0.25">
      <c r="A352" s="661"/>
      <c r="B352" s="421"/>
      <c r="C352" s="414"/>
      <c r="D352" s="415"/>
      <c r="E352" s="414"/>
      <c r="F352" s="414"/>
      <c r="G352" s="414"/>
      <c r="H352" s="414"/>
      <c r="I352" s="415"/>
      <c r="J352" s="415"/>
      <c r="K352" s="415"/>
      <c r="L352" s="415"/>
      <c r="M352" s="424"/>
      <c r="N352" s="415"/>
      <c r="O352" s="415"/>
      <c r="P352" s="415"/>
      <c r="Q352" s="415"/>
      <c r="R352" s="415"/>
      <c r="S352" s="415"/>
      <c r="T352" s="415"/>
      <c r="U352" s="414"/>
      <c r="V352" s="431"/>
      <c r="W352" s="415"/>
      <c r="X352" s="414" t="s">
        <v>6334</v>
      </c>
      <c r="Y352" s="414">
        <v>1989</v>
      </c>
      <c r="Z352" s="431">
        <v>0.2</v>
      </c>
      <c r="AA352" s="414" t="s">
        <v>6335</v>
      </c>
    </row>
    <row r="353" spans="1:27" ht="24" x14ac:dyDescent="0.25">
      <c r="A353" s="661"/>
      <c r="B353" s="421"/>
      <c r="C353" s="414"/>
      <c r="D353" s="415"/>
      <c r="E353" s="414"/>
      <c r="F353" s="414"/>
      <c r="G353" s="414"/>
      <c r="H353" s="414"/>
      <c r="I353" s="415"/>
      <c r="J353" s="415"/>
      <c r="K353" s="415"/>
      <c r="L353" s="415"/>
      <c r="M353" s="424"/>
      <c r="N353" s="415"/>
      <c r="O353" s="415"/>
      <c r="P353" s="415"/>
      <c r="Q353" s="415"/>
      <c r="R353" s="415"/>
      <c r="S353" s="415"/>
      <c r="T353" s="415"/>
      <c r="U353" s="414"/>
      <c r="V353" s="414"/>
      <c r="W353" s="415"/>
      <c r="X353" s="414" t="s">
        <v>6336</v>
      </c>
      <c r="Y353" s="414">
        <v>1989</v>
      </c>
      <c r="Z353" s="414">
        <v>0.13</v>
      </c>
      <c r="AA353" s="414" t="s">
        <v>6333</v>
      </c>
    </row>
    <row r="354" spans="1:27" x14ac:dyDescent="0.25">
      <c r="A354" s="661"/>
      <c r="B354" s="421"/>
      <c r="C354" s="414"/>
      <c r="D354" s="415"/>
      <c r="E354" s="414"/>
      <c r="F354" s="414"/>
      <c r="G354" s="414"/>
      <c r="H354" s="414"/>
      <c r="I354" s="415"/>
      <c r="J354" s="415"/>
      <c r="K354" s="415"/>
      <c r="L354" s="415"/>
      <c r="M354" s="424"/>
      <c r="N354" s="415"/>
      <c r="O354" s="415"/>
      <c r="P354" s="415"/>
      <c r="Q354" s="415"/>
      <c r="R354" s="415"/>
      <c r="S354" s="415"/>
      <c r="T354" s="415"/>
      <c r="U354" s="414"/>
      <c r="V354" s="414"/>
      <c r="W354" s="415"/>
      <c r="X354" s="414" t="s">
        <v>6291</v>
      </c>
      <c r="Y354" s="414">
        <v>1989</v>
      </c>
      <c r="Z354" s="414">
        <v>0.24</v>
      </c>
      <c r="AA354" s="414" t="s">
        <v>6337</v>
      </c>
    </row>
    <row r="355" spans="1:27" ht="24" x14ac:dyDescent="0.25">
      <c r="A355" s="661"/>
      <c r="B355" s="421"/>
      <c r="C355" s="414"/>
      <c r="D355" s="415"/>
      <c r="E355" s="414"/>
      <c r="F355" s="414"/>
      <c r="G355" s="414"/>
      <c r="H355" s="414"/>
      <c r="I355" s="415"/>
      <c r="J355" s="415"/>
      <c r="K355" s="415"/>
      <c r="L355" s="415"/>
      <c r="M355" s="415"/>
      <c r="N355" s="415"/>
      <c r="O355" s="415"/>
      <c r="P355" s="415"/>
      <c r="Q355" s="415"/>
      <c r="R355" s="415"/>
      <c r="S355" s="415"/>
      <c r="T355" s="415"/>
      <c r="U355" s="414"/>
      <c r="V355" s="414"/>
      <c r="W355" s="415"/>
      <c r="X355" s="414" t="s">
        <v>6338</v>
      </c>
      <c r="Y355" s="414">
        <v>1994</v>
      </c>
      <c r="Z355" s="414">
        <v>0.03</v>
      </c>
      <c r="AA355" s="414" t="s">
        <v>6339</v>
      </c>
    </row>
    <row r="356" spans="1:27" ht="24" x14ac:dyDescent="0.25">
      <c r="A356" s="661"/>
      <c r="B356" s="421"/>
      <c r="C356" s="414"/>
      <c r="D356" s="415"/>
      <c r="E356" s="414"/>
      <c r="F356" s="414"/>
      <c r="G356" s="414"/>
      <c r="H356" s="414"/>
      <c r="I356" s="415"/>
      <c r="J356" s="415"/>
      <c r="K356" s="415"/>
      <c r="L356" s="415"/>
      <c r="M356" s="424"/>
      <c r="N356" s="415"/>
      <c r="O356" s="415"/>
      <c r="P356" s="415"/>
      <c r="Q356" s="415"/>
      <c r="R356" s="415"/>
      <c r="S356" s="415"/>
      <c r="T356" s="415"/>
      <c r="U356" s="414"/>
      <c r="V356" s="414"/>
      <c r="W356" s="415"/>
      <c r="X356" s="414" t="s">
        <v>6340</v>
      </c>
      <c r="Y356" s="414">
        <v>2003</v>
      </c>
      <c r="Z356" s="414">
        <v>0.09</v>
      </c>
      <c r="AA356" s="414" t="s">
        <v>6341</v>
      </c>
    </row>
    <row r="357" spans="1:27" x14ac:dyDescent="0.25">
      <c r="A357" s="662"/>
      <c r="B357" s="421"/>
      <c r="C357" s="414"/>
      <c r="D357" s="415"/>
      <c r="E357" s="414"/>
      <c r="F357" s="414"/>
      <c r="G357" s="414"/>
      <c r="H357" s="414"/>
      <c r="I357" s="415"/>
      <c r="J357" s="415"/>
      <c r="K357" s="415"/>
      <c r="L357" s="415"/>
      <c r="M357" s="424"/>
      <c r="N357" s="415"/>
      <c r="O357" s="415"/>
      <c r="P357" s="415"/>
      <c r="Q357" s="415"/>
      <c r="R357" s="415"/>
      <c r="S357" s="415"/>
      <c r="T357" s="415"/>
      <c r="U357" s="414"/>
      <c r="V357" s="414"/>
      <c r="W357" s="415"/>
      <c r="X357" s="414"/>
      <c r="Y357" s="414"/>
      <c r="Z357" s="414"/>
      <c r="AA357" s="414"/>
    </row>
    <row r="358" spans="1:27" x14ac:dyDescent="0.25">
      <c r="A358" s="660">
        <v>49</v>
      </c>
      <c r="B358" s="421" t="s">
        <v>6304</v>
      </c>
      <c r="C358" s="414" t="s">
        <v>6342</v>
      </c>
      <c r="D358" s="415" t="s">
        <v>6343</v>
      </c>
      <c r="E358" s="414" t="s">
        <v>2717</v>
      </c>
      <c r="F358" s="414">
        <v>2</v>
      </c>
      <c r="G358" s="414"/>
      <c r="H358" s="414"/>
      <c r="I358" s="415"/>
      <c r="J358" s="415"/>
      <c r="K358" s="415"/>
      <c r="L358" s="415"/>
      <c r="M358" s="424" t="s">
        <v>6342</v>
      </c>
      <c r="N358" s="415">
        <v>2009</v>
      </c>
      <c r="O358" s="415"/>
      <c r="P358" s="415"/>
      <c r="Q358" s="415"/>
      <c r="R358" s="415"/>
      <c r="S358" s="415"/>
      <c r="T358" s="415"/>
      <c r="U358" s="414"/>
      <c r="V358" s="414"/>
      <c r="W358" s="415"/>
      <c r="X358" s="414"/>
      <c r="Y358" s="414"/>
      <c r="Z358" s="414"/>
      <c r="AA358" s="414"/>
    </row>
    <row r="359" spans="1:27" x14ac:dyDescent="0.25">
      <c r="A359" s="661"/>
      <c r="B359" s="421"/>
      <c r="C359" s="414"/>
      <c r="D359" s="415"/>
      <c r="E359" s="414"/>
      <c r="F359" s="414"/>
      <c r="G359" s="414"/>
      <c r="H359" s="414"/>
      <c r="I359" s="415"/>
      <c r="J359" s="415"/>
      <c r="K359" s="415"/>
      <c r="L359" s="415"/>
      <c r="M359" s="424" t="s">
        <v>6344</v>
      </c>
      <c r="N359" s="415">
        <v>2009</v>
      </c>
      <c r="O359" s="415"/>
      <c r="P359" s="415" t="s">
        <v>6345</v>
      </c>
      <c r="Q359" s="415"/>
      <c r="R359" s="415"/>
      <c r="S359" s="415"/>
      <c r="T359" s="415" t="s">
        <v>6346</v>
      </c>
      <c r="U359" s="414">
        <v>1988</v>
      </c>
      <c r="V359" s="414">
        <v>0.31</v>
      </c>
      <c r="W359" s="415" t="s">
        <v>6347</v>
      </c>
      <c r="X359" s="414"/>
      <c r="Y359" s="414"/>
      <c r="Z359" s="414"/>
      <c r="AA359" s="414"/>
    </row>
    <row r="360" spans="1:27" x14ac:dyDescent="0.25">
      <c r="A360" s="661"/>
      <c r="B360" s="421"/>
      <c r="C360" s="414"/>
      <c r="D360" s="415"/>
      <c r="E360" s="414"/>
      <c r="F360" s="414"/>
      <c r="G360" s="414"/>
      <c r="H360" s="414"/>
      <c r="I360" s="415"/>
      <c r="J360" s="415"/>
      <c r="K360" s="415"/>
      <c r="L360" s="415"/>
      <c r="M360" s="424" t="s">
        <v>6348</v>
      </c>
      <c r="N360" s="415">
        <v>2009</v>
      </c>
      <c r="O360" s="415"/>
      <c r="P360" s="415" t="s">
        <v>6345</v>
      </c>
      <c r="Q360" s="415"/>
      <c r="R360" s="415"/>
      <c r="S360" s="415"/>
      <c r="T360" s="415"/>
      <c r="U360" s="414"/>
      <c r="V360" s="414"/>
      <c r="W360" s="415"/>
      <c r="X360" s="414"/>
      <c r="Y360" s="414"/>
      <c r="Z360" s="414"/>
      <c r="AA360" s="414"/>
    </row>
    <row r="361" spans="1:27" ht="24" x14ac:dyDescent="0.25">
      <c r="A361" s="661"/>
      <c r="B361" s="421"/>
      <c r="C361" s="414"/>
      <c r="D361" s="415"/>
      <c r="E361" s="414"/>
      <c r="F361" s="414"/>
      <c r="G361" s="414"/>
      <c r="H361" s="414"/>
      <c r="I361" s="415"/>
      <c r="J361" s="415"/>
      <c r="K361" s="415"/>
      <c r="L361" s="415"/>
      <c r="M361" s="424" t="s">
        <v>6349</v>
      </c>
      <c r="N361" s="415">
        <v>2017</v>
      </c>
      <c r="O361" s="415">
        <v>8.5000000000000006E-2</v>
      </c>
      <c r="P361" s="415" t="s">
        <v>6350</v>
      </c>
      <c r="Q361" s="415"/>
      <c r="R361" s="415">
        <v>2</v>
      </c>
      <c r="S361" s="415">
        <v>2</v>
      </c>
      <c r="T361" s="415"/>
      <c r="U361" s="414"/>
      <c r="V361" s="414"/>
      <c r="W361" s="415"/>
      <c r="X361" s="414" t="s">
        <v>6351</v>
      </c>
      <c r="Y361" s="414"/>
      <c r="Z361" s="414"/>
      <c r="AA361" s="414"/>
    </row>
    <row r="362" spans="1:27" x14ac:dyDescent="0.25">
      <c r="A362" s="661"/>
      <c r="B362" s="421"/>
      <c r="C362" s="414"/>
      <c r="D362" s="415"/>
      <c r="E362" s="414"/>
      <c r="F362" s="414"/>
      <c r="G362" s="414"/>
      <c r="H362" s="414"/>
      <c r="I362" s="415"/>
      <c r="J362" s="415"/>
      <c r="K362" s="415"/>
      <c r="L362" s="415"/>
      <c r="M362" s="424"/>
      <c r="N362" s="415"/>
      <c r="O362" s="415"/>
      <c r="P362" s="415"/>
      <c r="Q362" s="415"/>
      <c r="R362" s="415"/>
      <c r="S362" s="415"/>
      <c r="T362" s="415"/>
      <c r="U362" s="414"/>
      <c r="V362" s="414"/>
      <c r="W362" s="415"/>
      <c r="X362" s="414" t="s">
        <v>6352</v>
      </c>
      <c r="Y362" s="414">
        <v>2007</v>
      </c>
      <c r="Z362" s="414">
        <v>0.03</v>
      </c>
      <c r="AA362" s="414" t="s">
        <v>6353</v>
      </c>
    </row>
    <row r="363" spans="1:27" ht="24" x14ac:dyDescent="0.25">
      <c r="A363" s="661"/>
      <c r="B363" s="421"/>
      <c r="C363" s="414"/>
      <c r="D363" s="415"/>
      <c r="E363" s="414"/>
      <c r="F363" s="414"/>
      <c r="G363" s="414"/>
      <c r="H363" s="414"/>
      <c r="I363" s="415"/>
      <c r="J363" s="415"/>
      <c r="K363" s="415"/>
      <c r="L363" s="415"/>
      <c r="M363" s="424"/>
      <c r="N363" s="415"/>
      <c r="O363" s="415"/>
      <c r="P363" s="415"/>
      <c r="Q363" s="415"/>
      <c r="R363" s="415"/>
      <c r="S363" s="415"/>
      <c r="T363" s="415"/>
      <c r="U363" s="414"/>
      <c r="V363" s="414"/>
      <c r="W363" s="415"/>
      <c r="X363" s="414" t="s">
        <v>6354</v>
      </c>
      <c r="Y363" s="414">
        <v>2005</v>
      </c>
      <c r="Z363" s="414">
        <v>0.03</v>
      </c>
      <c r="AA363" s="414" t="s">
        <v>6353</v>
      </c>
    </row>
    <row r="364" spans="1:27" x14ac:dyDescent="0.25">
      <c r="A364" s="662"/>
      <c r="B364" s="421"/>
      <c r="C364" s="414"/>
      <c r="D364" s="415"/>
      <c r="E364" s="414"/>
      <c r="F364" s="414"/>
      <c r="G364" s="414"/>
      <c r="H364" s="414"/>
      <c r="I364" s="415"/>
      <c r="J364" s="415"/>
      <c r="K364" s="415"/>
      <c r="L364" s="415"/>
      <c r="M364" s="424"/>
      <c r="N364" s="415"/>
      <c r="O364" s="415"/>
      <c r="P364" s="415"/>
      <c r="Q364" s="415"/>
      <c r="R364" s="415"/>
      <c r="S364" s="415"/>
      <c r="T364" s="415"/>
      <c r="U364" s="414"/>
      <c r="V364" s="414"/>
      <c r="W364" s="415"/>
      <c r="X364" s="414"/>
      <c r="Y364" s="414"/>
      <c r="Z364" s="414"/>
      <c r="AA364" s="414"/>
    </row>
    <row r="365" spans="1:27" ht="24" x14ac:dyDescent="0.25">
      <c r="A365" s="660">
        <v>50</v>
      </c>
      <c r="B365" s="421" t="s">
        <v>6293</v>
      </c>
      <c r="C365" s="414" t="s">
        <v>6355</v>
      </c>
      <c r="D365" s="415" t="s">
        <v>6343</v>
      </c>
      <c r="E365" s="414" t="s">
        <v>6356</v>
      </c>
      <c r="F365" s="414">
        <v>1</v>
      </c>
      <c r="G365" s="414" t="s">
        <v>6357</v>
      </c>
      <c r="H365" s="414" t="s">
        <v>6358</v>
      </c>
      <c r="I365" s="415" t="s">
        <v>6111</v>
      </c>
      <c r="J365" s="415"/>
      <c r="K365" s="415"/>
      <c r="L365" s="415"/>
      <c r="M365" s="424" t="s">
        <v>6359</v>
      </c>
      <c r="N365" s="415"/>
      <c r="O365" s="415"/>
      <c r="P365" s="415"/>
      <c r="Q365" s="415"/>
      <c r="R365" s="415"/>
      <c r="S365" s="415"/>
      <c r="T365" s="415"/>
      <c r="U365" s="414"/>
      <c r="V365" s="414"/>
      <c r="W365" s="415"/>
      <c r="X365" s="414"/>
      <c r="Y365" s="414"/>
      <c r="Z365" s="414"/>
      <c r="AA365" s="414"/>
    </row>
    <row r="366" spans="1:27" ht="24" x14ac:dyDescent="0.25">
      <c r="A366" s="661"/>
      <c r="B366" s="421"/>
      <c r="C366" s="414"/>
      <c r="D366" s="415"/>
      <c r="E366" s="432"/>
      <c r="F366" s="414"/>
      <c r="G366" s="414" t="s">
        <v>6360</v>
      </c>
      <c r="H366" s="414"/>
      <c r="I366" s="415"/>
      <c r="J366" s="415"/>
      <c r="K366" s="415"/>
      <c r="L366" s="415"/>
      <c r="M366" s="424" t="s">
        <v>6361</v>
      </c>
      <c r="N366" s="415"/>
      <c r="O366" s="415"/>
      <c r="P366" s="415" t="s">
        <v>6111</v>
      </c>
      <c r="Q366" s="415"/>
      <c r="R366" s="415"/>
      <c r="S366" s="415"/>
      <c r="T366" s="415" t="s">
        <v>6362</v>
      </c>
      <c r="U366" s="414">
        <v>1963</v>
      </c>
      <c r="V366" s="414">
        <v>0.75</v>
      </c>
      <c r="W366" s="415" t="s">
        <v>6135</v>
      </c>
      <c r="X366" s="414"/>
      <c r="Y366" s="414"/>
      <c r="Z366" s="414"/>
      <c r="AA366" s="414"/>
    </row>
    <row r="367" spans="1:27" ht="24" x14ac:dyDescent="0.25">
      <c r="A367" s="661"/>
      <c r="B367" s="421"/>
      <c r="C367" s="414"/>
      <c r="D367" s="415"/>
      <c r="E367" s="432"/>
      <c r="F367" s="414"/>
      <c r="G367" s="414"/>
      <c r="H367" s="414"/>
      <c r="I367" s="415"/>
      <c r="J367" s="415"/>
      <c r="K367" s="415"/>
      <c r="L367" s="415"/>
      <c r="M367" s="424" t="s">
        <v>6363</v>
      </c>
      <c r="N367" s="415">
        <v>2015</v>
      </c>
      <c r="O367" s="415">
        <v>0.85</v>
      </c>
      <c r="P367" s="415" t="s">
        <v>3260</v>
      </c>
      <c r="Q367" s="415"/>
      <c r="R367" s="415"/>
      <c r="S367" s="415"/>
      <c r="T367" s="415"/>
      <c r="U367" s="414"/>
      <c r="V367" s="414"/>
      <c r="W367" s="415"/>
      <c r="X367" s="414"/>
      <c r="Y367" s="414"/>
      <c r="Z367" s="414"/>
      <c r="AA367" s="414"/>
    </row>
    <row r="368" spans="1:27" x14ac:dyDescent="0.25">
      <c r="A368" s="661"/>
      <c r="B368" s="421"/>
      <c r="C368" s="414"/>
      <c r="D368" s="415"/>
      <c r="E368" s="432"/>
      <c r="F368" s="414"/>
      <c r="G368" s="414"/>
      <c r="H368" s="414"/>
      <c r="I368" s="415"/>
      <c r="J368" s="415"/>
      <c r="K368" s="415"/>
      <c r="L368" s="415"/>
      <c r="M368" s="424" t="s">
        <v>6364</v>
      </c>
      <c r="N368" s="415">
        <v>2015</v>
      </c>
      <c r="O368" s="415">
        <v>0.05</v>
      </c>
      <c r="P368" s="415" t="s">
        <v>4489</v>
      </c>
      <c r="Q368" s="415"/>
      <c r="R368" s="415"/>
      <c r="S368" s="415"/>
      <c r="T368" s="415"/>
      <c r="U368" s="414"/>
      <c r="V368" s="414"/>
      <c r="W368" s="415"/>
      <c r="X368" s="414"/>
      <c r="Y368" s="414"/>
      <c r="Z368" s="414"/>
      <c r="AA368" s="414"/>
    </row>
    <row r="369" spans="1:27" ht="24" x14ac:dyDescent="0.25">
      <c r="A369" s="661"/>
      <c r="B369" s="421"/>
      <c r="C369" s="414"/>
      <c r="D369" s="415"/>
      <c r="E369" s="414"/>
      <c r="F369" s="414"/>
      <c r="G369" s="414" t="s">
        <v>6365</v>
      </c>
      <c r="H369" s="414"/>
      <c r="I369" s="415"/>
      <c r="J369" s="415"/>
      <c r="K369" s="415"/>
      <c r="L369" s="415"/>
      <c r="M369" s="424"/>
      <c r="N369" s="415"/>
      <c r="O369" s="415"/>
      <c r="P369" s="415"/>
      <c r="Q369" s="415"/>
      <c r="R369" s="415"/>
      <c r="S369" s="415"/>
      <c r="T369" s="415" t="s">
        <v>6366</v>
      </c>
      <c r="U369" s="414">
        <v>1988</v>
      </c>
      <c r="V369" s="414">
        <v>0.02</v>
      </c>
      <c r="W369" s="415" t="s">
        <v>6367</v>
      </c>
      <c r="X369" s="414" t="s">
        <v>6366</v>
      </c>
      <c r="Y369" s="414">
        <v>1988</v>
      </c>
      <c r="Z369" s="414">
        <v>0.02</v>
      </c>
      <c r="AA369" s="414" t="s">
        <v>6367</v>
      </c>
    </row>
    <row r="370" spans="1:27" x14ac:dyDescent="0.25">
      <c r="A370" s="661"/>
      <c r="B370" s="421"/>
      <c r="C370" s="414"/>
      <c r="D370" s="415"/>
      <c r="E370" s="414"/>
      <c r="F370" s="414"/>
      <c r="G370" s="414" t="s">
        <v>6368</v>
      </c>
      <c r="H370" s="414"/>
      <c r="I370" s="415"/>
      <c r="J370" s="415"/>
      <c r="K370" s="415"/>
      <c r="L370" s="415"/>
      <c r="M370" s="424"/>
      <c r="N370" s="415"/>
      <c r="O370" s="415"/>
      <c r="P370" s="415"/>
      <c r="Q370" s="415"/>
      <c r="R370" s="415"/>
      <c r="S370" s="415"/>
      <c r="T370" s="415"/>
      <c r="U370" s="414"/>
      <c r="V370" s="414"/>
      <c r="W370" s="415"/>
      <c r="X370" s="414"/>
      <c r="Y370" s="414"/>
      <c r="Z370" s="414"/>
      <c r="AA370" s="414"/>
    </row>
    <row r="371" spans="1:27" x14ac:dyDescent="0.25">
      <c r="A371" s="660">
        <v>51</v>
      </c>
      <c r="B371" s="421" t="s">
        <v>6369</v>
      </c>
      <c r="C371" s="414" t="s">
        <v>6370</v>
      </c>
      <c r="D371" s="415" t="s">
        <v>5834</v>
      </c>
      <c r="E371" s="414" t="s">
        <v>2717</v>
      </c>
      <c r="F371" s="414">
        <v>2</v>
      </c>
      <c r="G371" s="414"/>
      <c r="H371" s="414"/>
      <c r="I371" s="415"/>
      <c r="J371" s="415"/>
      <c r="K371" s="415"/>
      <c r="L371" s="415"/>
      <c r="M371" s="424"/>
      <c r="N371" s="415"/>
      <c r="O371" s="415"/>
      <c r="P371" s="415"/>
      <c r="Q371" s="415"/>
      <c r="R371" s="415"/>
      <c r="S371" s="415"/>
      <c r="T371" s="433"/>
      <c r="U371" s="414"/>
      <c r="V371" s="414"/>
      <c r="W371" s="433"/>
      <c r="X371" s="414"/>
      <c r="Y371" s="414"/>
      <c r="Z371" s="414"/>
      <c r="AA371" s="414"/>
    </row>
    <row r="372" spans="1:27" x14ac:dyDescent="0.25">
      <c r="A372" s="661"/>
      <c r="B372" s="421"/>
      <c r="C372" s="414"/>
      <c r="D372" s="415"/>
      <c r="E372" s="414"/>
      <c r="F372" s="414"/>
      <c r="G372" s="414"/>
      <c r="H372" s="414"/>
      <c r="I372" s="415"/>
      <c r="J372" s="415"/>
      <c r="K372" s="415"/>
      <c r="L372" s="415"/>
      <c r="M372" s="424"/>
      <c r="N372" s="415"/>
      <c r="O372" s="415"/>
      <c r="P372" s="415"/>
      <c r="Q372" s="415"/>
      <c r="R372" s="415"/>
      <c r="S372" s="415"/>
      <c r="T372" s="433" t="s">
        <v>6371</v>
      </c>
      <c r="U372" s="414">
        <v>1973</v>
      </c>
      <c r="V372" s="414">
        <v>0.33</v>
      </c>
      <c r="W372" s="433" t="s">
        <v>6372</v>
      </c>
      <c r="X372" s="414"/>
      <c r="Y372" s="414"/>
      <c r="Z372" s="414"/>
      <c r="AA372" s="414"/>
    </row>
    <row r="373" spans="1:27" ht="24" x14ac:dyDescent="0.25">
      <c r="A373" s="661"/>
      <c r="B373" s="421"/>
      <c r="C373" s="414"/>
      <c r="D373" s="415"/>
      <c r="E373" s="414"/>
      <c r="F373" s="414"/>
      <c r="G373" s="414"/>
      <c r="H373" s="414"/>
      <c r="I373" s="415"/>
      <c r="J373" s="415"/>
      <c r="K373" s="415"/>
      <c r="L373" s="415"/>
      <c r="M373" s="424"/>
      <c r="N373" s="415"/>
      <c r="O373" s="415"/>
      <c r="P373" s="415"/>
      <c r="Q373" s="415"/>
      <c r="R373" s="415"/>
      <c r="S373" s="415"/>
      <c r="T373" s="433"/>
      <c r="U373" s="414"/>
      <c r="V373" s="414"/>
      <c r="W373" s="433"/>
      <c r="X373" s="414" t="s">
        <v>6373</v>
      </c>
      <c r="Y373" s="414"/>
      <c r="Z373" s="414"/>
      <c r="AA373" s="414"/>
    </row>
    <row r="374" spans="1:27" ht="24" x14ac:dyDescent="0.25">
      <c r="A374" s="661"/>
      <c r="B374" s="421"/>
      <c r="C374" s="414"/>
      <c r="D374" s="415"/>
      <c r="E374" s="414"/>
      <c r="F374" s="414"/>
      <c r="G374" s="414"/>
      <c r="H374" s="414"/>
      <c r="I374" s="415"/>
      <c r="J374" s="415"/>
      <c r="K374" s="415"/>
      <c r="L374" s="415"/>
      <c r="M374" s="424"/>
      <c r="N374" s="415"/>
      <c r="O374" s="415"/>
      <c r="P374" s="415"/>
      <c r="Q374" s="415"/>
      <c r="R374" s="415"/>
      <c r="S374" s="415"/>
      <c r="T374" s="433"/>
      <c r="U374" s="414"/>
      <c r="V374" s="414"/>
      <c r="W374" s="433"/>
      <c r="X374" s="414" t="s">
        <v>6374</v>
      </c>
      <c r="Y374" s="414">
        <v>1986</v>
      </c>
      <c r="Z374" s="414">
        <v>0.09</v>
      </c>
      <c r="AA374" s="414" t="s">
        <v>6375</v>
      </c>
    </row>
    <row r="375" spans="1:27" ht="24" x14ac:dyDescent="0.25">
      <c r="A375" s="661"/>
      <c r="B375" s="421"/>
      <c r="C375" s="414"/>
      <c r="D375" s="415"/>
      <c r="E375" s="414"/>
      <c r="F375" s="414"/>
      <c r="G375" s="414"/>
      <c r="H375" s="414"/>
      <c r="I375" s="415"/>
      <c r="J375" s="415"/>
      <c r="K375" s="415"/>
      <c r="L375" s="415"/>
      <c r="M375" s="415"/>
      <c r="N375" s="415"/>
      <c r="O375" s="415"/>
      <c r="P375" s="415"/>
      <c r="Q375" s="415"/>
      <c r="R375" s="415"/>
      <c r="S375" s="415"/>
      <c r="T375" s="433"/>
      <c r="U375" s="414"/>
      <c r="V375" s="414"/>
      <c r="W375" s="433"/>
      <c r="X375" s="414" t="s">
        <v>6376</v>
      </c>
      <c r="Y375" s="414">
        <v>1987</v>
      </c>
      <c r="Z375" s="414">
        <v>0.12</v>
      </c>
      <c r="AA375" s="414"/>
    </row>
    <row r="376" spans="1:27" ht="24" x14ac:dyDescent="0.25">
      <c r="A376" s="661"/>
      <c r="B376" s="421"/>
      <c r="C376" s="432"/>
      <c r="D376" s="424"/>
      <c r="E376" s="432"/>
      <c r="F376" s="414"/>
      <c r="G376" s="414"/>
      <c r="H376" s="414"/>
      <c r="I376" s="415"/>
      <c r="J376" s="415"/>
      <c r="K376" s="415"/>
      <c r="L376" s="415"/>
      <c r="M376" s="424"/>
      <c r="N376" s="415"/>
      <c r="O376" s="415"/>
      <c r="P376" s="415"/>
      <c r="Q376" s="424"/>
      <c r="R376" s="415"/>
      <c r="S376" s="415"/>
      <c r="T376" s="433"/>
      <c r="U376" s="414"/>
      <c r="V376" s="414"/>
      <c r="W376" s="433"/>
      <c r="X376" s="414" t="s">
        <v>6377</v>
      </c>
      <c r="Y376" s="414">
        <v>1984</v>
      </c>
      <c r="Z376" s="414">
        <v>0.25</v>
      </c>
      <c r="AA376" s="414" t="s">
        <v>6378</v>
      </c>
    </row>
    <row r="377" spans="1:27" ht="24" x14ac:dyDescent="0.25">
      <c r="A377" s="661"/>
      <c r="B377" s="421"/>
      <c r="C377" s="414"/>
      <c r="D377" s="415"/>
      <c r="E377" s="414"/>
      <c r="F377" s="414"/>
      <c r="G377" s="414"/>
      <c r="H377" s="414"/>
      <c r="I377" s="415"/>
      <c r="J377" s="415"/>
      <c r="K377" s="415"/>
      <c r="L377" s="415"/>
      <c r="M377" s="424"/>
      <c r="N377" s="415"/>
      <c r="O377" s="415"/>
      <c r="P377" s="415"/>
      <c r="Q377" s="424"/>
      <c r="R377" s="415"/>
      <c r="S377" s="415"/>
      <c r="T377" s="433"/>
      <c r="U377" s="414"/>
      <c r="V377" s="414"/>
      <c r="W377" s="433"/>
      <c r="X377" s="414" t="s">
        <v>6379</v>
      </c>
      <c r="Y377" s="414"/>
      <c r="Z377" s="414">
        <v>0.42</v>
      </c>
      <c r="AA377" s="414" t="s">
        <v>6380</v>
      </c>
    </row>
    <row r="378" spans="1:27" ht="24" x14ac:dyDescent="0.25">
      <c r="A378" s="661"/>
      <c r="B378" s="421"/>
      <c r="C378" s="414"/>
      <c r="D378" s="415"/>
      <c r="E378" s="414"/>
      <c r="F378" s="414"/>
      <c r="G378" s="414"/>
      <c r="H378" s="414"/>
      <c r="I378" s="415"/>
      <c r="J378" s="415"/>
      <c r="K378" s="415"/>
      <c r="L378" s="415"/>
      <c r="M378" s="424"/>
      <c r="N378" s="415"/>
      <c r="O378" s="415"/>
      <c r="P378" s="415"/>
      <c r="Q378" s="424"/>
      <c r="R378" s="415"/>
      <c r="S378" s="415"/>
      <c r="T378" s="433"/>
      <c r="U378" s="414"/>
      <c r="V378" s="414"/>
      <c r="W378" s="433"/>
      <c r="X378" s="414" t="s">
        <v>6381</v>
      </c>
      <c r="Y378" s="414">
        <v>1988</v>
      </c>
      <c r="Z378" s="414">
        <v>0.15</v>
      </c>
      <c r="AA378" s="414" t="s">
        <v>6382</v>
      </c>
    </row>
    <row r="379" spans="1:27" ht="24" x14ac:dyDescent="0.25">
      <c r="A379" s="661"/>
      <c r="B379" s="421"/>
      <c r="C379" s="414"/>
      <c r="D379" s="415"/>
      <c r="E379" s="414"/>
      <c r="F379" s="414"/>
      <c r="G379" s="414"/>
      <c r="H379" s="414"/>
      <c r="I379" s="415"/>
      <c r="J379" s="415"/>
      <c r="K379" s="415"/>
      <c r="L379" s="415"/>
      <c r="M379" s="424"/>
      <c r="N379" s="415"/>
      <c r="O379" s="415"/>
      <c r="P379" s="415"/>
      <c r="Q379" s="415"/>
      <c r="R379" s="415"/>
      <c r="S379" s="415"/>
      <c r="T379" s="433"/>
      <c r="U379" s="414"/>
      <c r="V379" s="414"/>
      <c r="W379" s="433"/>
      <c r="X379" s="414" t="s">
        <v>6383</v>
      </c>
      <c r="Y379" s="414">
        <v>1988</v>
      </c>
      <c r="Z379" s="414">
        <v>0.12</v>
      </c>
      <c r="AA379" s="414" t="s">
        <v>6382</v>
      </c>
    </row>
    <row r="380" spans="1:27" ht="24" x14ac:dyDescent="0.25">
      <c r="A380" s="661"/>
      <c r="B380" s="421"/>
      <c r="C380" s="414"/>
      <c r="D380" s="415"/>
      <c r="E380" s="414"/>
      <c r="F380" s="414"/>
      <c r="G380" s="414"/>
      <c r="H380" s="414"/>
      <c r="I380" s="415"/>
      <c r="J380" s="415"/>
      <c r="K380" s="415"/>
      <c r="L380" s="415"/>
      <c r="M380" s="424"/>
      <c r="N380" s="415"/>
      <c r="O380" s="415"/>
      <c r="P380" s="415"/>
      <c r="Q380" s="415"/>
      <c r="R380" s="415"/>
      <c r="S380" s="415"/>
      <c r="T380" s="415"/>
      <c r="U380" s="414"/>
      <c r="V380" s="414"/>
      <c r="W380" s="415"/>
      <c r="X380" s="414" t="s">
        <v>6384</v>
      </c>
      <c r="Y380" s="414"/>
      <c r="Z380" s="414">
        <v>0.05</v>
      </c>
      <c r="AA380" s="414" t="s">
        <v>6385</v>
      </c>
    </row>
    <row r="381" spans="1:27" ht="24" x14ac:dyDescent="0.25">
      <c r="A381" s="661"/>
      <c r="B381" s="421"/>
      <c r="C381" s="414"/>
      <c r="D381" s="415"/>
      <c r="E381" s="414"/>
      <c r="F381" s="414"/>
      <c r="G381" s="414"/>
      <c r="H381" s="414"/>
      <c r="I381" s="415"/>
      <c r="J381" s="415"/>
      <c r="K381" s="415"/>
      <c r="L381" s="415"/>
      <c r="M381" s="434"/>
      <c r="N381" s="415"/>
      <c r="O381" s="415"/>
      <c r="P381" s="424"/>
      <c r="Q381" s="415"/>
      <c r="R381" s="415"/>
      <c r="S381" s="415"/>
      <c r="T381" s="415"/>
      <c r="U381" s="414"/>
      <c r="V381" s="414"/>
      <c r="W381" s="415"/>
      <c r="X381" s="414" t="s">
        <v>6386</v>
      </c>
      <c r="Y381" s="414">
        <v>1992</v>
      </c>
      <c r="Z381" s="414">
        <v>0.26</v>
      </c>
      <c r="AA381" s="414" t="s">
        <v>6387</v>
      </c>
    </row>
    <row r="382" spans="1:27" x14ac:dyDescent="0.25">
      <c r="A382" s="661"/>
      <c r="B382" s="421"/>
      <c r="C382" s="414"/>
      <c r="D382" s="415"/>
      <c r="E382" s="435"/>
      <c r="F382" s="414"/>
      <c r="G382" s="414"/>
      <c r="H382" s="414"/>
      <c r="I382" s="415"/>
      <c r="J382" s="415"/>
      <c r="K382" s="415"/>
      <c r="L382" s="415"/>
      <c r="M382" s="424"/>
      <c r="N382" s="436"/>
      <c r="O382" s="415"/>
      <c r="P382" s="415"/>
      <c r="Q382" s="415"/>
      <c r="R382" s="415"/>
      <c r="S382" s="415"/>
      <c r="T382" s="415"/>
      <c r="U382" s="414"/>
      <c r="V382" s="414"/>
      <c r="W382" s="415"/>
      <c r="X382" s="414" t="s">
        <v>6388</v>
      </c>
      <c r="Y382" s="414">
        <v>1997</v>
      </c>
      <c r="Z382" s="414">
        <v>0.14000000000000001</v>
      </c>
      <c r="AA382" s="414" t="s">
        <v>6389</v>
      </c>
    </row>
    <row r="383" spans="1:27" x14ac:dyDescent="0.25">
      <c r="A383" s="662"/>
      <c r="B383" s="421"/>
      <c r="C383" s="414"/>
      <c r="D383" s="415"/>
      <c r="E383" s="414"/>
      <c r="F383" s="414"/>
      <c r="G383" s="414"/>
      <c r="H383" s="414"/>
      <c r="I383" s="415"/>
      <c r="J383" s="415"/>
      <c r="K383" s="415"/>
      <c r="L383" s="415"/>
      <c r="M383" s="437"/>
      <c r="N383" s="415"/>
      <c r="O383" s="415"/>
      <c r="P383" s="415"/>
      <c r="Q383" s="415"/>
      <c r="R383" s="415"/>
      <c r="S383" s="415"/>
      <c r="T383" s="415"/>
      <c r="U383" s="414"/>
      <c r="V383" s="414"/>
      <c r="W383" s="415"/>
      <c r="X383" s="414" t="s">
        <v>6390</v>
      </c>
      <c r="Y383" s="414">
        <v>1997</v>
      </c>
      <c r="Z383" s="414">
        <v>0.14000000000000001</v>
      </c>
      <c r="AA383" s="414" t="s">
        <v>6389</v>
      </c>
    </row>
    <row r="384" spans="1:27" x14ac:dyDescent="0.25">
      <c r="A384" s="660">
        <v>52</v>
      </c>
      <c r="B384" s="421" t="s">
        <v>6304</v>
      </c>
      <c r="C384" s="414" t="s">
        <v>6391</v>
      </c>
      <c r="D384" s="415" t="s">
        <v>5834</v>
      </c>
      <c r="E384" s="414" t="s">
        <v>6306</v>
      </c>
      <c r="F384" s="414">
        <v>2</v>
      </c>
      <c r="G384" s="414"/>
      <c r="H384" s="414"/>
      <c r="I384" s="415"/>
      <c r="J384" s="415"/>
      <c r="K384" s="415"/>
      <c r="L384" s="415"/>
      <c r="M384" s="415" t="s">
        <v>6391</v>
      </c>
      <c r="N384" s="415"/>
      <c r="O384" s="415"/>
      <c r="P384" s="415"/>
      <c r="Q384" s="415"/>
      <c r="R384" s="415"/>
      <c r="S384" s="415"/>
      <c r="T384" s="415" t="s">
        <v>6392</v>
      </c>
      <c r="U384" s="414"/>
      <c r="V384" s="414"/>
      <c r="W384" s="415"/>
      <c r="X384" s="414" t="s">
        <v>6392</v>
      </c>
      <c r="Y384" s="414"/>
      <c r="Z384" s="414"/>
      <c r="AA384" s="414"/>
    </row>
    <row r="385" spans="1:27" x14ac:dyDescent="0.25">
      <c r="A385" s="661"/>
      <c r="B385" s="421"/>
      <c r="C385" s="414"/>
      <c r="D385" s="415"/>
      <c r="E385" s="414"/>
      <c r="F385" s="414"/>
      <c r="G385" s="414"/>
      <c r="H385" s="414"/>
      <c r="I385" s="415"/>
      <c r="J385" s="415"/>
      <c r="K385" s="415"/>
      <c r="L385" s="415"/>
      <c r="M385" s="415"/>
      <c r="N385" s="415"/>
      <c r="O385" s="415"/>
      <c r="P385" s="415"/>
      <c r="Q385" s="415"/>
      <c r="R385" s="415"/>
      <c r="S385" s="415"/>
      <c r="T385" s="415" t="s">
        <v>6393</v>
      </c>
      <c r="U385" s="414">
        <v>1974</v>
      </c>
      <c r="V385" s="414">
        <v>0.5</v>
      </c>
      <c r="W385" s="415" t="s">
        <v>6394</v>
      </c>
      <c r="X385" s="414"/>
      <c r="Y385" s="414"/>
      <c r="Z385" s="414"/>
      <c r="AA385" s="414"/>
    </row>
    <row r="386" spans="1:27" ht="24" x14ac:dyDescent="0.25">
      <c r="A386" s="661"/>
      <c r="B386" s="421"/>
      <c r="C386" s="414"/>
      <c r="D386" s="415"/>
      <c r="E386" s="414"/>
      <c r="F386" s="414"/>
      <c r="G386" s="414"/>
      <c r="H386" s="414"/>
      <c r="I386" s="415"/>
      <c r="J386" s="415"/>
      <c r="K386" s="415"/>
      <c r="L386" s="415"/>
      <c r="M386" s="415"/>
      <c r="N386" s="415"/>
      <c r="O386" s="415"/>
      <c r="P386" s="415"/>
      <c r="Q386" s="415"/>
      <c r="R386" s="415"/>
      <c r="S386" s="415"/>
      <c r="T386" s="415"/>
      <c r="U386" s="414"/>
      <c r="V386" s="414"/>
      <c r="W386" s="415"/>
      <c r="X386" s="414" t="s">
        <v>6395</v>
      </c>
      <c r="Y386" s="414"/>
      <c r="Z386" s="414"/>
      <c r="AA386" s="414"/>
    </row>
    <row r="387" spans="1:27" ht="24" x14ac:dyDescent="0.25">
      <c r="A387" s="661"/>
      <c r="B387" s="421"/>
      <c r="C387" s="414"/>
      <c r="D387" s="415"/>
      <c r="E387" s="414"/>
      <c r="F387" s="414"/>
      <c r="G387" s="414"/>
      <c r="H387" s="414"/>
      <c r="I387" s="415"/>
      <c r="J387" s="415"/>
      <c r="K387" s="415"/>
      <c r="L387" s="415"/>
      <c r="M387" s="415"/>
      <c r="N387" s="415"/>
      <c r="O387" s="415"/>
      <c r="P387" s="415"/>
      <c r="Q387" s="415"/>
      <c r="R387" s="415"/>
      <c r="S387" s="415"/>
      <c r="T387" s="415"/>
      <c r="U387" s="414"/>
      <c r="V387" s="414"/>
      <c r="W387" s="415"/>
      <c r="X387" s="414" t="s">
        <v>6396</v>
      </c>
      <c r="Y387" s="414">
        <v>1974</v>
      </c>
      <c r="Z387" s="414" t="s">
        <v>6397</v>
      </c>
      <c r="AA387" s="414" t="s">
        <v>6398</v>
      </c>
    </row>
    <row r="388" spans="1:27" ht="24" x14ac:dyDescent="0.25">
      <c r="A388" s="661"/>
      <c r="B388" s="421"/>
      <c r="C388" s="414"/>
      <c r="D388" s="415"/>
      <c r="E388" s="414"/>
      <c r="F388" s="414"/>
      <c r="G388" s="414"/>
      <c r="H388" s="414"/>
      <c r="I388" s="415"/>
      <c r="J388" s="415"/>
      <c r="K388" s="415"/>
      <c r="L388" s="415"/>
      <c r="M388" s="415"/>
      <c r="N388" s="415"/>
      <c r="O388" s="415"/>
      <c r="P388" s="415"/>
      <c r="Q388" s="415"/>
      <c r="R388" s="415"/>
      <c r="S388" s="415"/>
      <c r="T388" s="415"/>
      <c r="U388" s="414"/>
      <c r="V388" s="414"/>
      <c r="W388" s="415"/>
      <c r="X388" s="414" t="s">
        <v>6399</v>
      </c>
      <c r="Y388" s="414">
        <v>1974</v>
      </c>
      <c r="Z388" s="414">
        <v>0.2</v>
      </c>
      <c r="AA388" s="414" t="s">
        <v>6400</v>
      </c>
    </row>
    <row r="389" spans="1:27" ht="24" x14ac:dyDescent="0.25">
      <c r="A389" s="661"/>
      <c r="B389" s="421"/>
      <c r="C389" s="414"/>
      <c r="D389" s="415"/>
      <c r="E389" s="414"/>
      <c r="F389" s="414"/>
      <c r="G389" s="414"/>
      <c r="H389" s="414"/>
      <c r="I389" s="415"/>
      <c r="J389" s="415"/>
      <c r="K389" s="415"/>
      <c r="L389" s="415"/>
      <c r="M389" s="415"/>
      <c r="N389" s="415"/>
      <c r="O389" s="415"/>
      <c r="P389" s="415"/>
      <c r="Q389" s="415"/>
      <c r="R389" s="415"/>
      <c r="S389" s="415"/>
      <c r="T389" s="415"/>
      <c r="U389" s="414"/>
      <c r="V389" s="414"/>
      <c r="W389" s="415"/>
      <c r="X389" s="414" t="s">
        <v>6401</v>
      </c>
      <c r="Y389" s="414">
        <v>1978</v>
      </c>
      <c r="Z389" s="414">
        <v>0.1</v>
      </c>
      <c r="AA389" s="414" t="s">
        <v>6402</v>
      </c>
    </row>
    <row r="390" spans="1:27" ht="24" x14ac:dyDescent="0.25">
      <c r="A390" s="661"/>
      <c r="B390" s="421"/>
      <c r="C390" s="414"/>
      <c r="D390" s="415"/>
      <c r="E390" s="414"/>
      <c r="F390" s="414"/>
      <c r="G390" s="414"/>
      <c r="H390" s="414"/>
      <c r="I390" s="415"/>
      <c r="J390" s="415"/>
      <c r="K390" s="415"/>
      <c r="L390" s="415"/>
      <c r="M390" s="424"/>
      <c r="N390" s="415"/>
      <c r="O390" s="415"/>
      <c r="P390" s="415"/>
      <c r="Q390" s="415"/>
      <c r="R390" s="415"/>
      <c r="S390" s="415"/>
      <c r="T390" s="415"/>
      <c r="U390" s="414"/>
      <c r="V390" s="414"/>
      <c r="W390" s="415"/>
      <c r="X390" s="414" t="s">
        <v>6403</v>
      </c>
      <c r="Y390" s="414">
        <v>1975</v>
      </c>
      <c r="Z390" s="414">
        <v>0.1</v>
      </c>
      <c r="AA390" s="414" t="s">
        <v>6404</v>
      </c>
    </row>
    <row r="391" spans="1:27" x14ac:dyDescent="0.25">
      <c r="A391" s="661"/>
      <c r="B391" s="421"/>
      <c r="C391" s="414"/>
      <c r="D391" s="415"/>
      <c r="E391" s="414"/>
      <c r="F391" s="414"/>
      <c r="G391" s="414"/>
      <c r="H391" s="414"/>
      <c r="I391" s="415"/>
      <c r="J391" s="415"/>
      <c r="K391" s="415"/>
      <c r="L391" s="415"/>
      <c r="M391" s="424"/>
      <c r="N391" s="415"/>
      <c r="O391" s="415"/>
      <c r="P391" s="415"/>
      <c r="Q391" s="415"/>
      <c r="R391" s="415"/>
      <c r="S391" s="415"/>
      <c r="T391" s="415"/>
      <c r="U391" s="414"/>
      <c r="V391" s="414"/>
      <c r="W391" s="415"/>
      <c r="X391" s="414" t="s">
        <v>6405</v>
      </c>
      <c r="Y391" s="414"/>
      <c r="Z391" s="414">
        <v>0.1</v>
      </c>
      <c r="AA391" s="414" t="s">
        <v>6406</v>
      </c>
    </row>
    <row r="392" spans="1:27" ht="24" x14ac:dyDescent="0.25">
      <c r="A392" s="662"/>
      <c r="B392" s="421"/>
      <c r="C392" s="414"/>
      <c r="D392" s="415"/>
      <c r="E392" s="414"/>
      <c r="F392" s="414"/>
      <c r="G392" s="414"/>
      <c r="H392" s="414"/>
      <c r="I392" s="415"/>
      <c r="J392" s="415"/>
      <c r="K392" s="415"/>
      <c r="L392" s="415"/>
      <c r="M392" s="424"/>
      <c r="N392" s="415"/>
      <c r="O392" s="415"/>
      <c r="P392" s="415"/>
      <c r="Q392" s="415"/>
      <c r="R392" s="415"/>
      <c r="S392" s="415"/>
      <c r="T392" s="415"/>
      <c r="U392" s="414"/>
      <c r="V392" s="414"/>
      <c r="W392" s="430"/>
      <c r="X392" s="414" t="s">
        <v>6407</v>
      </c>
      <c r="Y392" s="414">
        <v>2016</v>
      </c>
      <c r="Z392" s="414" t="s">
        <v>6408</v>
      </c>
      <c r="AA392" s="414" t="s">
        <v>798</v>
      </c>
    </row>
    <row r="393" spans="1:27" x14ac:dyDescent="0.25">
      <c r="A393" s="660">
        <v>53</v>
      </c>
      <c r="B393" s="421" t="s">
        <v>6409</v>
      </c>
      <c r="C393" s="414" t="s">
        <v>6410</v>
      </c>
      <c r="D393" s="415" t="s">
        <v>5834</v>
      </c>
      <c r="E393" s="414" t="s">
        <v>6188</v>
      </c>
      <c r="F393" s="414">
        <v>1</v>
      </c>
      <c r="G393" s="414"/>
      <c r="H393" s="414"/>
      <c r="I393" s="415"/>
      <c r="J393" s="415"/>
      <c r="K393" s="415"/>
      <c r="L393" s="415"/>
      <c r="M393" s="424"/>
      <c r="N393" s="415"/>
      <c r="O393" s="415"/>
      <c r="P393" s="415"/>
      <c r="Q393" s="415"/>
      <c r="R393" s="415"/>
      <c r="S393" s="415"/>
      <c r="T393" s="415"/>
      <c r="U393" s="414"/>
      <c r="V393" s="414"/>
      <c r="W393" s="415"/>
      <c r="X393" s="414"/>
      <c r="Y393" s="414"/>
      <c r="Z393" s="414"/>
      <c r="AA393" s="414"/>
    </row>
    <row r="394" spans="1:27" x14ac:dyDescent="0.25">
      <c r="A394" s="661"/>
      <c r="B394" s="421"/>
      <c r="C394" s="414"/>
      <c r="D394" s="415"/>
      <c r="E394" s="414" t="s">
        <v>6133</v>
      </c>
      <c r="F394" s="414">
        <v>1</v>
      </c>
      <c r="G394" s="414"/>
      <c r="H394" s="414"/>
      <c r="I394" s="415"/>
      <c r="J394" s="415"/>
      <c r="K394" s="415"/>
      <c r="L394" s="415"/>
      <c r="M394" s="424"/>
      <c r="N394" s="415"/>
      <c r="O394" s="415"/>
      <c r="P394" s="415"/>
      <c r="Q394" s="415"/>
      <c r="R394" s="415"/>
      <c r="S394" s="415"/>
      <c r="T394" s="415" t="s">
        <v>6411</v>
      </c>
      <c r="U394" s="414">
        <v>1991</v>
      </c>
      <c r="V394" s="414">
        <v>0.3</v>
      </c>
      <c r="W394" s="415" t="s">
        <v>6412</v>
      </c>
      <c r="X394" s="414"/>
      <c r="Y394" s="414"/>
      <c r="Z394" s="414"/>
      <c r="AA394" s="414"/>
    </row>
    <row r="395" spans="1:27" x14ac:dyDescent="0.25">
      <c r="A395" s="661"/>
      <c r="B395" s="421"/>
      <c r="C395" s="414"/>
      <c r="D395" s="415"/>
      <c r="E395" s="414"/>
      <c r="F395" s="414"/>
      <c r="G395" s="414"/>
      <c r="H395" s="414"/>
      <c r="I395" s="415"/>
      <c r="J395" s="415"/>
      <c r="K395" s="415"/>
      <c r="L395" s="415"/>
      <c r="M395" s="424"/>
      <c r="N395" s="415"/>
      <c r="O395" s="415"/>
      <c r="P395" s="415"/>
      <c r="Q395" s="415"/>
      <c r="R395" s="415"/>
      <c r="S395" s="415"/>
      <c r="T395" s="415"/>
      <c r="U395" s="414"/>
      <c r="V395" s="414"/>
      <c r="W395" s="415"/>
      <c r="X395" s="414" t="s">
        <v>6413</v>
      </c>
      <c r="Y395" s="414"/>
      <c r="Z395" s="414"/>
      <c r="AA395" s="414"/>
    </row>
    <row r="396" spans="1:27" x14ac:dyDescent="0.25">
      <c r="A396" s="661"/>
      <c r="B396" s="421"/>
      <c r="C396" s="414"/>
      <c r="D396" s="415"/>
      <c r="E396" s="432"/>
      <c r="F396" s="414"/>
      <c r="G396" s="414"/>
      <c r="H396" s="414"/>
      <c r="I396" s="415"/>
      <c r="J396" s="415"/>
      <c r="K396" s="415"/>
      <c r="L396" s="415"/>
      <c r="M396" s="424"/>
      <c r="N396" s="415"/>
      <c r="O396" s="415"/>
      <c r="P396" s="415"/>
      <c r="Q396" s="415"/>
      <c r="R396" s="415"/>
      <c r="S396" s="415"/>
      <c r="T396" s="415"/>
      <c r="U396" s="414"/>
      <c r="V396" s="414"/>
      <c r="W396" s="415"/>
      <c r="X396" s="414" t="s">
        <v>6414</v>
      </c>
      <c r="Y396" s="414">
        <v>1991</v>
      </c>
      <c r="Z396" s="414">
        <v>0.05</v>
      </c>
      <c r="AA396" s="414" t="s">
        <v>6415</v>
      </c>
    </row>
    <row r="397" spans="1:27" ht="24" x14ac:dyDescent="0.25">
      <c r="A397" s="661"/>
      <c r="B397" s="421"/>
      <c r="C397" s="414"/>
      <c r="D397" s="415"/>
      <c r="E397" s="414"/>
      <c r="F397" s="414"/>
      <c r="G397" s="414"/>
      <c r="H397" s="414"/>
      <c r="I397" s="415"/>
      <c r="J397" s="415"/>
      <c r="K397" s="415"/>
      <c r="L397" s="415"/>
      <c r="M397" s="424"/>
      <c r="N397" s="415"/>
      <c r="O397" s="415"/>
      <c r="P397" s="415"/>
      <c r="Q397" s="415"/>
      <c r="R397" s="415"/>
      <c r="S397" s="415"/>
      <c r="T397" s="415"/>
      <c r="U397" s="414"/>
      <c r="V397" s="414"/>
      <c r="W397" s="415"/>
      <c r="X397" s="414" t="s">
        <v>6416</v>
      </c>
      <c r="Y397" s="414">
        <v>1991</v>
      </c>
      <c r="Z397" s="414">
        <v>0.16</v>
      </c>
      <c r="AA397" s="414" t="s">
        <v>6417</v>
      </c>
    </row>
    <row r="398" spans="1:27" x14ac:dyDescent="0.25">
      <c r="A398" s="661"/>
      <c r="B398" s="421"/>
      <c r="C398" s="414"/>
      <c r="D398" s="415"/>
      <c r="E398" s="414"/>
      <c r="F398" s="414"/>
      <c r="G398" s="414"/>
      <c r="H398" s="414"/>
      <c r="I398" s="415"/>
      <c r="J398" s="415"/>
      <c r="K398" s="415"/>
      <c r="L398" s="415"/>
      <c r="M398" s="424"/>
      <c r="N398" s="415"/>
      <c r="O398" s="415"/>
      <c r="P398" s="415"/>
      <c r="Q398" s="415"/>
      <c r="R398" s="415"/>
      <c r="S398" s="415"/>
      <c r="T398" s="415"/>
      <c r="U398" s="414"/>
      <c r="V398" s="414"/>
      <c r="W398" s="415"/>
      <c r="X398" s="414"/>
      <c r="Y398" s="414">
        <v>1991</v>
      </c>
      <c r="Z398" s="414">
        <v>0.16</v>
      </c>
      <c r="AA398" s="414" t="s">
        <v>6418</v>
      </c>
    </row>
    <row r="399" spans="1:27" x14ac:dyDescent="0.25">
      <c r="A399" s="662"/>
      <c r="B399" s="421"/>
      <c r="C399" s="414"/>
      <c r="D399" s="415"/>
      <c r="E399" s="414"/>
      <c r="F399" s="414"/>
      <c r="G399" s="414"/>
      <c r="H399" s="414"/>
      <c r="I399" s="415"/>
      <c r="J399" s="415"/>
      <c r="K399" s="415"/>
      <c r="L399" s="415"/>
      <c r="M399" s="424"/>
      <c r="N399" s="415"/>
      <c r="O399" s="415"/>
      <c r="P399" s="415"/>
      <c r="Q399" s="415"/>
      <c r="R399" s="415"/>
      <c r="S399" s="415"/>
      <c r="T399" s="433"/>
      <c r="U399" s="414"/>
      <c r="V399" s="414"/>
      <c r="W399" s="433"/>
      <c r="X399" s="414"/>
      <c r="Y399" s="414"/>
      <c r="Z399" s="414"/>
      <c r="AA399" s="414"/>
    </row>
    <row r="400" spans="1:27" x14ac:dyDescent="0.25">
      <c r="A400" s="660">
        <v>54</v>
      </c>
      <c r="B400" s="421" t="s">
        <v>6293</v>
      </c>
      <c r="C400" s="414" t="s">
        <v>6419</v>
      </c>
      <c r="D400" s="415" t="s">
        <v>5834</v>
      </c>
      <c r="E400" s="414" t="s">
        <v>6306</v>
      </c>
      <c r="F400" s="414">
        <v>2</v>
      </c>
      <c r="G400" s="414"/>
      <c r="H400" s="414"/>
      <c r="I400" s="415"/>
      <c r="J400" s="415"/>
      <c r="K400" s="415"/>
      <c r="L400" s="415"/>
      <c r="M400" s="424" t="s">
        <v>6420</v>
      </c>
      <c r="N400" s="415"/>
      <c r="O400" s="415"/>
      <c r="P400" s="415"/>
      <c r="Q400" s="415"/>
      <c r="R400" s="415"/>
      <c r="S400" s="415"/>
      <c r="T400" s="433" t="s">
        <v>6421</v>
      </c>
      <c r="U400" s="414"/>
      <c r="V400" s="414"/>
      <c r="W400" s="433"/>
      <c r="X400" s="414"/>
      <c r="Y400" s="414"/>
      <c r="Z400" s="414"/>
      <c r="AA400" s="414"/>
    </row>
    <row r="401" spans="1:27" x14ac:dyDescent="0.25">
      <c r="A401" s="661"/>
      <c r="B401" s="421"/>
      <c r="C401" s="414"/>
      <c r="D401" s="415"/>
      <c r="E401" s="414"/>
      <c r="F401" s="414"/>
      <c r="G401" s="414"/>
      <c r="H401" s="414"/>
      <c r="I401" s="415"/>
      <c r="J401" s="415"/>
      <c r="K401" s="415"/>
      <c r="L401" s="415"/>
      <c r="M401" s="424"/>
      <c r="N401" s="415"/>
      <c r="O401" s="415"/>
      <c r="P401" s="415"/>
      <c r="Q401" s="415"/>
      <c r="R401" s="415"/>
      <c r="S401" s="415"/>
      <c r="T401" s="433" t="s">
        <v>6422</v>
      </c>
      <c r="U401" s="414">
        <v>1970</v>
      </c>
      <c r="V401" s="414">
        <v>0.5</v>
      </c>
      <c r="W401" s="433" t="s">
        <v>6423</v>
      </c>
      <c r="X401" s="414"/>
      <c r="Y401" s="414"/>
      <c r="Z401" s="414"/>
      <c r="AA401" s="414"/>
    </row>
    <row r="402" spans="1:27" x14ac:dyDescent="0.25">
      <c r="A402" s="661"/>
      <c r="B402" s="421"/>
      <c r="C402" s="414"/>
      <c r="D402" s="415"/>
      <c r="E402" s="414"/>
      <c r="F402" s="414"/>
      <c r="G402" s="414"/>
      <c r="H402" s="414"/>
      <c r="I402" s="415"/>
      <c r="J402" s="415"/>
      <c r="K402" s="415"/>
      <c r="L402" s="415"/>
      <c r="M402" s="424"/>
      <c r="N402" s="415"/>
      <c r="O402" s="415"/>
      <c r="P402" s="415"/>
      <c r="Q402" s="415"/>
      <c r="R402" s="415"/>
      <c r="S402" s="415"/>
      <c r="T402" s="433"/>
      <c r="U402" s="414"/>
      <c r="V402" s="414"/>
      <c r="W402" s="433"/>
      <c r="X402" s="414" t="s">
        <v>6424</v>
      </c>
      <c r="Y402" s="414"/>
      <c r="Z402" s="414"/>
      <c r="AA402" s="414"/>
    </row>
    <row r="403" spans="1:27" x14ac:dyDescent="0.25">
      <c r="A403" s="661"/>
      <c r="B403" s="421"/>
      <c r="C403" s="414"/>
      <c r="D403" s="415"/>
      <c r="E403" s="414"/>
      <c r="F403" s="414"/>
      <c r="G403" s="414"/>
      <c r="H403" s="414"/>
      <c r="I403" s="415"/>
      <c r="J403" s="415"/>
      <c r="K403" s="415"/>
      <c r="L403" s="415"/>
      <c r="M403" s="424"/>
      <c r="N403" s="415"/>
      <c r="O403" s="415"/>
      <c r="P403" s="415"/>
      <c r="Q403" s="415"/>
      <c r="R403" s="415"/>
      <c r="S403" s="415"/>
      <c r="T403" s="433"/>
      <c r="U403" s="414"/>
      <c r="V403" s="414"/>
      <c r="W403" s="433"/>
      <c r="X403" s="414" t="s">
        <v>6425</v>
      </c>
      <c r="Y403" s="414">
        <v>1983</v>
      </c>
      <c r="Z403" s="414">
        <v>0.14000000000000001</v>
      </c>
      <c r="AA403" s="414" t="s">
        <v>6426</v>
      </c>
    </row>
    <row r="404" spans="1:27" x14ac:dyDescent="0.25">
      <c r="A404" s="661"/>
      <c r="B404" s="421"/>
      <c r="C404" s="414"/>
      <c r="D404" s="415"/>
      <c r="E404" s="414"/>
      <c r="F404" s="414"/>
      <c r="G404" s="414"/>
      <c r="H404" s="414"/>
      <c r="I404" s="415"/>
      <c r="J404" s="415"/>
      <c r="K404" s="415"/>
      <c r="L404" s="415"/>
      <c r="M404" s="415"/>
      <c r="N404" s="415"/>
      <c r="O404" s="415"/>
      <c r="P404" s="415"/>
      <c r="Q404" s="415"/>
      <c r="R404" s="415"/>
      <c r="S404" s="415"/>
      <c r="T404" s="433"/>
      <c r="U404" s="414"/>
      <c r="V404" s="414"/>
      <c r="W404" s="433"/>
      <c r="X404" s="414" t="s">
        <v>6427</v>
      </c>
      <c r="Y404" s="414">
        <v>1983</v>
      </c>
      <c r="Z404" s="414">
        <v>0.14000000000000001</v>
      </c>
      <c r="AA404" s="414" t="s">
        <v>6428</v>
      </c>
    </row>
    <row r="405" spans="1:27" ht="24" x14ac:dyDescent="0.25">
      <c r="A405" s="661"/>
      <c r="B405" s="421"/>
      <c r="C405" s="432"/>
      <c r="D405" s="424"/>
      <c r="E405" s="432"/>
      <c r="F405" s="414"/>
      <c r="G405" s="414"/>
      <c r="H405" s="414"/>
      <c r="I405" s="415"/>
      <c r="J405" s="415"/>
      <c r="K405" s="415"/>
      <c r="L405" s="415"/>
      <c r="M405" s="424"/>
      <c r="N405" s="415"/>
      <c r="O405" s="415"/>
      <c r="P405" s="415"/>
      <c r="Q405" s="424"/>
      <c r="R405" s="415"/>
      <c r="S405" s="415"/>
      <c r="T405" s="433"/>
      <c r="U405" s="414"/>
      <c r="V405" s="414"/>
      <c r="W405" s="433"/>
      <c r="X405" s="414" t="s">
        <v>6429</v>
      </c>
      <c r="Y405" s="414">
        <v>2001</v>
      </c>
      <c r="Z405" s="414">
        <v>0.2</v>
      </c>
      <c r="AA405" s="414" t="s">
        <v>6430</v>
      </c>
    </row>
    <row r="406" spans="1:27" ht="24" x14ac:dyDescent="0.25">
      <c r="A406" s="661"/>
      <c r="B406" s="421"/>
      <c r="C406" s="414"/>
      <c r="D406" s="415"/>
      <c r="E406" s="414"/>
      <c r="F406" s="414"/>
      <c r="G406" s="414"/>
      <c r="H406" s="414"/>
      <c r="I406" s="415"/>
      <c r="J406" s="415"/>
      <c r="K406" s="415"/>
      <c r="L406" s="415"/>
      <c r="M406" s="424"/>
      <c r="N406" s="415"/>
      <c r="O406" s="415"/>
      <c r="P406" s="415"/>
      <c r="Q406" s="424"/>
      <c r="R406" s="415"/>
      <c r="S406" s="415"/>
      <c r="T406" s="433"/>
      <c r="U406" s="414"/>
      <c r="V406" s="414"/>
      <c r="W406" s="433"/>
      <c r="X406" s="414" t="s">
        <v>6431</v>
      </c>
      <c r="Y406" s="414">
        <v>1983</v>
      </c>
      <c r="Z406" s="414">
        <v>0.2</v>
      </c>
      <c r="AA406" s="414" t="s">
        <v>6432</v>
      </c>
    </row>
    <row r="407" spans="1:27" ht="24" x14ac:dyDescent="0.25">
      <c r="A407" s="661"/>
      <c r="B407" s="421"/>
      <c r="C407" s="414"/>
      <c r="D407" s="415"/>
      <c r="E407" s="414"/>
      <c r="F407" s="414"/>
      <c r="G407" s="414"/>
      <c r="H407" s="414"/>
      <c r="I407" s="415"/>
      <c r="J407" s="415"/>
      <c r="K407" s="415"/>
      <c r="L407" s="415"/>
      <c r="M407" s="424"/>
      <c r="N407" s="415"/>
      <c r="O407" s="415"/>
      <c r="P407" s="415"/>
      <c r="Q407" s="424"/>
      <c r="R407" s="415"/>
      <c r="S407" s="415"/>
      <c r="T407" s="433"/>
      <c r="U407" s="414"/>
      <c r="V407" s="414"/>
      <c r="W407" s="433"/>
      <c r="X407" s="414" t="s">
        <v>6403</v>
      </c>
      <c r="Y407" s="414">
        <v>1991</v>
      </c>
      <c r="Z407" s="414">
        <v>0.24</v>
      </c>
      <c r="AA407" s="414" t="s">
        <v>6433</v>
      </c>
    </row>
    <row r="408" spans="1:27" x14ac:dyDescent="0.25">
      <c r="A408" s="662"/>
      <c r="B408" s="421"/>
      <c r="C408" s="414"/>
      <c r="D408" s="415"/>
      <c r="E408" s="414"/>
      <c r="F408" s="414"/>
      <c r="G408" s="414"/>
      <c r="H408" s="414"/>
      <c r="I408" s="415"/>
      <c r="J408" s="415"/>
      <c r="K408" s="415"/>
      <c r="L408" s="415"/>
      <c r="M408" s="424"/>
      <c r="N408" s="415"/>
      <c r="O408" s="415"/>
      <c r="P408" s="415"/>
      <c r="Q408" s="415"/>
      <c r="R408" s="415"/>
      <c r="S408" s="415"/>
      <c r="T408" s="433"/>
      <c r="U408" s="414"/>
      <c r="V408" s="414"/>
      <c r="W408" s="433"/>
      <c r="X408" s="414"/>
      <c r="Y408" s="414"/>
      <c r="Z408" s="414"/>
      <c r="AA408" s="414"/>
    </row>
    <row r="409" spans="1:27" x14ac:dyDescent="0.25">
      <c r="A409" s="438">
        <v>55</v>
      </c>
      <c r="B409" s="421" t="s">
        <v>6434</v>
      </c>
      <c r="C409" s="414" t="s">
        <v>6435</v>
      </c>
      <c r="D409" s="415" t="s">
        <v>5834</v>
      </c>
      <c r="E409" s="414" t="s">
        <v>6356</v>
      </c>
      <c r="F409" s="414">
        <v>1</v>
      </c>
      <c r="G409" s="414"/>
      <c r="H409" s="414"/>
      <c r="I409" s="415"/>
      <c r="J409" s="415"/>
      <c r="K409" s="415"/>
      <c r="L409" s="415"/>
      <c r="M409" s="424"/>
      <c r="N409" s="415"/>
      <c r="O409" s="415"/>
      <c r="P409" s="415"/>
      <c r="Q409" s="415"/>
      <c r="R409" s="415"/>
      <c r="S409" s="415"/>
      <c r="T409" s="415"/>
      <c r="U409" s="414"/>
      <c r="V409" s="414"/>
      <c r="W409" s="415"/>
      <c r="X409" s="414"/>
      <c r="Y409" s="414"/>
      <c r="Z409" s="414"/>
      <c r="AA409" s="414"/>
    </row>
    <row r="410" spans="1:27" x14ac:dyDescent="0.25">
      <c r="A410" s="660">
        <v>56</v>
      </c>
      <c r="B410" s="421" t="s">
        <v>6436</v>
      </c>
      <c r="C410" s="414" t="s">
        <v>6437</v>
      </c>
      <c r="D410" s="415" t="s">
        <v>5834</v>
      </c>
      <c r="E410" s="414" t="s">
        <v>6306</v>
      </c>
      <c r="F410" s="414">
        <v>2</v>
      </c>
      <c r="G410" s="414"/>
      <c r="H410" s="414"/>
      <c r="I410" s="415"/>
      <c r="J410" s="415"/>
      <c r="K410" s="415"/>
      <c r="L410" s="415"/>
      <c r="M410" s="424"/>
      <c r="N410" s="415"/>
      <c r="O410" s="415"/>
      <c r="P410" s="415"/>
      <c r="Q410" s="415"/>
      <c r="R410" s="415"/>
      <c r="S410" s="415"/>
      <c r="T410" s="415"/>
      <c r="U410" s="414"/>
      <c r="V410" s="414"/>
      <c r="W410" s="415"/>
      <c r="X410" s="414"/>
      <c r="Y410" s="414"/>
      <c r="Z410" s="414"/>
      <c r="AA410" s="414"/>
    </row>
    <row r="411" spans="1:27" x14ac:dyDescent="0.25">
      <c r="A411" s="661"/>
      <c r="B411" s="421"/>
      <c r="C411" s="414"/>
      <c r="D411" s="415"/>
      <c r="E411" s="414"/>
      <c r="F411" s="414"/>
      <c r="G411" s="414"/>
      <c r="H411" s="414"/>
      <c r="I411" s="415"/>
      <c r="J411" s="415"/>
      <c r="K411" s="415"/>
      <c r="L411" s="415"/>
      <c r="M411" s="424"/>
      <c r="N411" s="415"/>
      <c r="O411" s="415"/>
      <c r="P411" s="415"/>
      <c r="Q411" s="415"/>
      <c r="R411" s="415"/>
      <c r="S411" s="415"/>
      <c r="T411" s="415" t="s">
        <v>6438</v>
      </c>
      <c r="U411" s="414">
        <v>1965</v>
      </c>
      <c r="V411" s="414">
        <v>0.34</v>
      </c>
      <c r="W411" s="415" t="s">
        <v>6120</v>
      </c>
      <c r="X411" s="414"/>
      <c r="Y411" s="414"/>
      <c r="Z411" s="414"/>
      <c r="AA411" s="414"/>
    </row>
    <row r="412" spans="1:27" x14ac:dyDescent="0.25">
      <c r="A412" s="661"/>
      <c r="B412" s="421"/>
      <c r="C412" s="414"/>
      <c r="D412" s="415"/>
      <c r="E412" s="414"/>
      <c r="F412" s="414"/>
      <c r="G412" s="414"/>
      <c r="H412" s="414"/>
      <c r="I412" s="415"/>
      <c r="J412" s="415"/>
      <c r="K412" s="415"/>
      <c r="L412" s="415"/>
      <c r="M412" s="424"/>
      <c r="N412" s="415"/>
      <c r="O412" s="415"/>
      <c r="P412" s="415"/>
      <c r="Q412" s="415"/>
      <c r="R412" s="415"/>
      <c r="S412" s="415"/>
      <c r="T412" s="415"/>
      <c r="U412" s="414"/>
      <c r="V412" s="414"/>
      <c r="W412" s="415"/>
      <c r="X412" s="414"/>
      <c r="Y412" s="414"/>
      <c r="Z412" s="414"/>
      <c r="AA412" s="414"/>
    </row>
    <row r="413" spans="1:27" x14ac:dyDescent="0.25">
      <c r="A413" s="661"/>
      <c r="B413" s="421"/>
      <c r="C413" s="414"/>
      <c r="D413" s="415"/>
      <c r="E413" s="414"/>
      <c r="F413" s="414"/>
      <c r="G413" s="414"/>
      <c r="H413" s="414"/>
      <c r="I413" s="415"/>
      <c r="J413" s="415"/>
      <c r="K413" s="415"/>
      <c r="L413" s="415"/>
      <c r="M413" s="424"/>
      <c r="N413" s="415"/>
      <c r="O413" s="415"/>
      <c r="P413" s="415"/>
      <c r="Q413" s="415"/>
      <c r="R413" s="415"/>
      <c r="S413" s="415"/>
      <c r="T413" s="415" t="s">
        <v>6439</v>
      </c>
      <c r="U413" s="414"/>
      <c r="V413" s="414">
        <v>0.05</v>
      </c>
      <c r="W413" s="415" t="s">
        <v>6120</v>
      </c>
      <c r="X413" s="414"/>
      <c r="Y413" s="414"/>
      <c r="Z413" s="414"/>
      <c r="AA413" s="414"/>
    </row>
    <row r="414" spans="1:27" x14ac:dyDescent="0.25">
      <c r="A414" s="662"/>
      <c r="B414" s="421"/>
      <c r="C414" s="414"/>
      <c r="D414" s="415"/>
      <c r="E414" s="414"/>
      <c r="F414" s="414"/>
      <c r="G414" s="414"/>
      <c r="H414" s="414"/>
      <c r="I414" s="415"/>
      <c r="J414" s="415"/>
      <c r="K414" s="415"/>
      <c r="L414" s="415"/>
      <c r="M414" s="424"/>
      <c r="N414" s="415"/>
      <c r="O414" s="415"/>
      <c r="P414" s="415"/>
      <c r="Q414" s="415"/>
      <c r="R414" s="415"/>
      <c r="S414" s="415"/>
      <c r="T414" s="415" t="s">
        <v>6440</v>
      </c>
      <c r="U414" s="414">
        <v>1975</v>
      </c>
      <c r="V414" s="414">
        <v>0.3</v>
      </c>
      <c r="W414" s="415" t="s">
        <v>6120</v>
      </c>
      <c r="X414" s="414"/>
      <c r="Y414" s="414"/>
      <c r="Z414" s="414"/>
      <c r="AA414" s="414"/>
    </row>
    <row r="415" spans="1:27" x14ac:dyDescent="0.25">
      <c r="A415" s="660">
        <v>57</v>
      </c>
      <c r="B415" s="421" t="s">
        <v>6441</v>
      </c>
      <c r="C415" s="414" t="s">
        <v>6442</v>
      </c>
      <c r="D415" s="415" t="s">
        <v>5834</v>
      </c>
      <c r="E415" s="414" t="s">
        <v>6133</v>
      </c>
      <c r="F415" s="414">
        <v>1</v>
      </c>
      <c r="G415" s="414" t="s">
        <v>6443</v>
      </c>
      <c r="H415" s="414">
        <v>0.9</v>
      </c>
      <c r="I415" s="415" t="s">
        <v>6444</v>
      </c>
      <c r="J415" s="415"/>
      <c r="K415" s="415"/>
      <c r="L415" s="415"/>
      <c r="M415" s="415" t="s">
        <v>6442</v>
      </c>
      <c r="N415" s="415"/>
      <c r="O415" s="415"/>
      <c r="P415" s="415"/>
      <c r="Q415" s="415"/>
      <c r="R415" s="415"/>
      <c r="S415" s="415"/>
      <c r="T415" s="415" t="s">
        <v>6445</v>
      </c>
      <c r="U415" s="414"/>
      <c r="V415" s="414"/>
      <c r="W415" s="415"/>
      <c r="X415" s="414"/>
      <c r="Y415" s="414"/>
      <c r="Z415" s="414"/>
      <c r="AA415" s="414"/>
    </row>
    <row r="416" spans="1:27" ht="24" x14ac:dyDescent="0.25">
      <c r="A416" s="661"/>
      <c r="B416" s="421"/>
      <c r="C416" s="414"/>
      <c r="D416" s="415"/>
      <c r="E416" s="414"/>
      <c r="F416" s="414"/>
      <c r="G416" s="414"/>
      <c r="H416" s="414"/>
      <c r="I416" s="415"/>
      <c r="J416" s="415"/>
      <c r="K416" s="415"/>
      <c r="L416" s="415"/>
      <c r="M416" s="415" t="s">
        <v>6446</v>
      </c>
      <c r="N416" s="415">
        <v>2015</v>
      </c>
      <c r="O416" s="415">
        <v>1.87</v>
      </c>
      <c r="P416" s="415" t="s">
        <v>6447</v>
      </c>
      <c r="Q416" s="415">
        <v>51</v>
      </c>
      <c r="R416" s="415"/>
      <c r="S416" s="415">
        <v>51</v>
      </c>
      <c r="T416" s="415" t="s">
        <v>6448</v>
      </c>
      <c r="U416" s="414">
        <v>1989</v>
      </c>
      <c r="V416" s="414">
        <v>0.12</v>
      </c>
      <c r="W416" s="415" t="s">
        <v>6118</v>
      </c>
      <c r="X416" s="414"/>
      <c r="Y416" s="414"/>
      <c r="Z416" s="414"/>
      <c r="AA416" s="414"/>
    </row>
    <row r="417" spans="1:27" x14ac:dyDescent="0.25">
      <c r="A417" s="661"/>
      <c r="B417" s="421"/>
      <c r="C417" s="414"/>
      <c r="D417" s="415"/>
      <c r="E417" s="414"/>
      <c r="F417" s="414"/>
      <c r="G417" s="414"/>
      <c r="H417" s="414"/>
      <c r="I417" s="415"/>
      <c r="J417" s="415"/>
      <c r="K417" s="415"/>
      <c r="L417" s="415"/>
      <c r="M417" s="415"/>
      <c r="N417" s="415"/>
      <c r="O417" s="415"/>
      <c r="P417" s="415"/>
      <c r="Q417" s="415"/>
      <c r="R417" s="415"/>
      <c r="S417" s="415"/>
      <c r="T417" s="415" t="s">
        <v>6449</v>
      </c>
      <c r="U417" s="414">
        <v>1989</v>
      </c>
      <c r="V417" s="414">
        <v>0.14000000000000001</v>
      </c>
      <c r="W417" s="415" t="s">
        <v>6118</v>
      </c>
      <c r="X417" s="414"/>
      <c r="Y417" s="414"/>
      <c r="Z417" s="414"/>
      <c r="AA417" s="414"/>
    </row>
    <row r="418" spans="1:27" x14ac:dyDescent="0.25">
      <c r="A418" s="661"/>
      <c r="B418" s="421"/>
      <c r="C418" s="414"/>
      <c r="D418" s="415"/>
      <c r="E418" s="414"/>
      <c r="F418" s="414"/>
      <c r="G418" s="414"/>
      <c r="H418" s="414"/>
      <c r="I418" s="415"/>
      <c r="J418" s="415"/>
      <c r="K418" s="415"/>
      <c r="L418" s="415"/>
      <c r="M418" s="415"/>
      <c r="N418" s="415"/>
      <c r="O418" s="415"/>
      <c r="P418" s="415"/>
      <c r="Q418" s="415"/>
      <c r="R418" s="415"/>
      <c r="S418" s="415"/>
      <c r="T418" s="415"/>
      <c r="U418" s="414"/>
      <c r="V418" s="414"/>
      <c r="W418" s="415"/>
      <c r="X418" s="414"/>
      <c r="Y418" s="414"/>
      <c r="Z418" s="414"/>
      <c r="AA418" s="414"/>
    </row>
    <row r="419" spans="1:27" ht="24" x14ac:dyDescent="0.25">
      <c r="A419" s="661"/>
      <c r="B419" s="421"/>
      <c r="C419" s="414"/>
      <c r="D419" s="415"/>
      <c r="E419" s="414"/>
      <c r="F419" s="414"/>
      <c r="G419" s="414"/>
      <c r="H419" s="414"/>
      <c r="I419" s="415"/>
      <c r="J419" s="415"/>
      <c r="K419" s="415"/>
      <c r="L419" s="415"/>
      <c r="M419" s="415" t="s">
        <v>6450</v>
      </c>
      <c r="N419" s="415"/>
      <c r="O419" s="415">
        <v>0.8</v>
      </c>
      <c r="P419" s="415" t="s">
        <v>243</v>
      </c>
      <c r="Q419" s="415"/>
      <c r="R419" s="415"/>
      <c r="S419" s="415"/>
      <c r="T419" s="415" t="s">
        <v>6451</v>
      </c>
      <c r="U419" s="414">
        <v>1989</v>
      </c>
      <c r="V419" s="414">
        <v>0.09</v>
      </c>
      <c r="W419" s="415" t="s">
        <v>6118</v>
      </c>
      <c r="X419" s="414"/>
      <c r="Y419" s="414"/>
      <c r="Z419" s="414"/>
      <c r="AA419" s="414"/>
    </row>
    <row r="420" spans="1:27" x14ac:dyDescent="0.25">
      <c r="A420" s="662"/>
      <c r="B420" s="421"/>
      <c r="C420" s="414"/>
      <c r="D420" s="415"/>
      <c r="E420" s="414"/>
      <c r="F420" s="414"/>
      <c r="G420" s="414"/>
      <c r="H420" s="414"/>
      <c r="I420" s="415"/>
      <c r="J420" s="415"/>
      <c r="K420" s="415"/>
      <c r="L420" s="415"/>
      <c r="M420" s="415"/>
      <c r="N420" s="415"/>
      <c r="O420" s="415"/>
      <c r="P420" s="415"/>
      <c r="Q420" s="415"/>
      <c r="R420" s="415"/>
      <c r="S420" s="415"/>
      <c r="T420" s="415"/>
      <c r="U420" s="414"/>
      <c r="V420" s="414"/>
      <c r="W420" s="415"/>
      <c r="X420" s="414"/>
      <c r="Y420" s="414"/>
      <c r="Z420" s="414"/>
      <c r="AA420" s="414"/>
    </row>
    <row r="421" spans="1:27" ht="24" x14ac:dyDescent="0.25">
      <c r="A421" s="660">
        <v>58</v>
      </c>
      <c r="B421" s="421" t="s">
        <v>6441</v>
      </c>
      <c r="C421" s="414" t="s">
        <v>6452</v>
      </c>
      <c r="D421" s="415" t="s">
        <v>5834</v>
      </c>
      <c r="E421" s="414" t="s">
        <v>6188</v>
      </c>
      <c r="F421" s="414">
        <v>1</v>
      </c>
      <c r="G421" s="414" t="s">
        <v>6453</v>
      </c>
      <c r="H421" s="414">
        <v>1.2</v>
      </c>
      <c r="I421" s="415" t="s">
        <v>6444</v>
      </c>
      <c r="J421" s="415"/>
      <c r="K421" s="415"/>
      <c r="L421" s="415"/>
      <c r="M421" s="415" t="s">
        <v>6452</v>
      </c>
      <c r="N421" s="415"/>
      <c r="O421" s="415"/>
      <c r="P421" s="415"/>
      <c r="Q421" s="415"/>
      <c r="R421" s="415"/>
      <c r="S421" s="415"/>
      <c r="T421" s="415"/>
      <c r="U421" s="414"/>
      <c r="V421" s="414"/>
      <c r="W421" s="415"/>
      <c r="X421" s="414"/>
      <c r="Y421" s="414"/>
      <c r="Z421" s="414"/>
      <c r="AA421" s="414"/>
    </row>
    <row r="422" spans="1:27" x14ac:dyDescent="0.25">
      <c r="A422" s="661"/>
      <c r="B422" s="421"/>
      <c r="C422" s="414"/>
      <c r="D422" s="415"/>
      <c r="E422" s="414"/>
      <c r="F422" s="414"/>
      <c r="G422" s="414"/>
      <c r="H422" s="414"/>
      <c r="I422" s="415"/>
      <c r="J422" s="415"/>
      <c r="K422" s="415"/>
      <c r="L422" s="415"/>
      <c r="M422" s="424" t="s">
        <v>6454</v>
      </c>
      <c r="N422" s="415"/>
      <c r="O422" s="415"/>
      <c r="P422" s="415" t="s">
        <v>6111</v>
      </c>
      <c r="Q422" s="415"/>
      <c r="R422" s="415"/>
      <c r="S422" s="415"/>
      <c r="T422" s="415"/>
      <c r="U422" s="414"/>
      <c r="V422" s="414"/>
      <c r="W422" s="415"/>
      <c r="X422" s="414"/>
      <c r="Y422" s="414"/>
      <c r="Z422" s="414"/>
      <c r="AA422" s="414"/>
    </row>
    <row r="423" spans="1:27" ht="24" x14ac:dyDescent="0.25">
      <c r="A423" s="661"/>
      <c r="B423" s="421"/>
      <c r="C423" s="414"/>
      <c r="D423" s="415"/>
      <c r="E423" s="414"/>
      <c r="F423" s="414"/>
      <c r="G423" s="414"/>
      <c r="H423" s="414"/>
      <c r="I423" s="415"/>
      <c r="J423" s="415"/>
      <c r="K423" s="415"/>
      <c r="L423" s="415"/>
      <c r="M423" s="424" t="s">
        <v>6455</v>
      </c>
      <c r="N423" s="415"/>
      <c r="O423" s="415"/>
      <c r="P423" s="415" t="s">
        <v>6111</v>
      </c>
      <c r="Q423" s="415"/>
      <c r="R423" s="415"/>
      <c r="S423" s="415"/>
      <c r="T423" s="415"/>
      <c r="U423" s="414"/>
      <c r="V423" s="414"/>
      <c r="W423" s="415"/>
      <c r="X423" s="414"/>
      <c r="Y423" s="414"/>
      <c r="Z423" s="414"/>
      <c r="AA423" s="414"/>
    </row>
    <row r="424" spans="1:27" x14ac:dyDescent="0.25">
      <c r="A424" s="662"/>
      <c r="B424" s="421"/>
      <c r="C424" s="414"/>
      <c r="D424" s="415"/>
      <c r="E424" s="414"/>
      <c r="F424" s="414"/>
      <c r="G424" s="414"/>
      <c r="H424" s="414"/>
      <c r="I424" s="415"/>
      <c r="J424" s="415"/>
      <c r="K424" s="415"/>
      <c r="L424" s="415"/>
      <c r="M424" s="424"/>
      <c r="N424" s="415"/>
      <c r="O424" s="415"/>
      <c r="P424" s="415"/>
      <c r="Q424" s="415"/>
      <c r="R424" s="415"/>
      <c r="S424" s="415"/>
      <c r="T424" s="415"/>
      <c r="U424" s="414"/>
      <c r="V424" s="414"/>
      <c r="W424" s="430"/>
      <c r="X424" s="414"/>
      <c r="Y424" s="414"/>
      <c r="Z424" s="414"/>
      <c r="AA424" s="431"/>
    </row>
    <row r="425" spans="1:27" ht="24" x14ac:dyDescent="0.25">
      <c r="A425" s="660">
        <v>59</v>
      </c>
      <c r="B425" s="421" t="s">
        <v>6441</v>
      </c>
      <c r="C425" s="414" t="s">
        <v>6456</v>
      </c>
      <c r="D425" s="415" t="s">
        <v>2657</v>
      </c>
      <c r="E425" s="414" t="s">
        <v>6457</v>
      </c>
      <c r="F425" s="414">
        <v>1</v>
      </c>
      <c r="G425" s="414" t="s">
        <v>6458</v>
      </c>
      <c r="H425" s="414">
        <v>1</v>
      </c>
      <c r="I425" s="415" t="s">
        <v>6459</v>
      </c>
      <c r="J425" s="415"/>
      <c r="K425" s="415"/>
      <c r="L425" s="415"/>
      <c r="M425" s="424" t="s">
        <v>6456</v>
      </c>
      <c r="N425" s="415"/>
      <c r="O425" s="415"/>
      <c r="P425" s="415"/>
      <c r="Q425" s="415"/>
      <c r="R425" s="415"/>
      <c r="S425" s="415"/>
      <c r="T425" s="415"/>
      <c r="U425" s="414"/>
      <c r="V425" s="431"/>
      <c r="W425" s="415"/>
      <c r="X425" s="414" t="s">
        <v>6460</v>
      </c>
      <c r="Y425" s="414"/>
      <c r="Z425" s="431"/>
      <c r="AA425" s="414"/>
    </row>
    <row r="426" spans="1:27" ht="24" x14ac:dyDescent="0.25">
      <c r="A426" s="661"/>
      <c r="B426" s="421"/>
      <c r="C426" s="414"/>
      <c r="D426" s="415"/>
      <c r="E426" s="414"/>
      <c r="F426" s="414"/>
      <c r="G426" s="414"/>
      <c r="H426" s="414"/>
      <c r="I426" s="415"/>
      <c r="J426" s="415"/>
      <c r="K426" s="415"/>
      <c r="L426" s="415"/>
      <c r="M426" s="424" t="s">
        <v>6461</v>
      </c>
      <c r="N426" s="415"/>
      <c r="O426" s="415">
        <v>0.56999999999999995</v>
      </c>
      <c r="P426" s="415" t="s">
        <v>6263</v>
      </c>
      <c r="Q426" s="415"/>
      <c r="R426" s="415">
        <v>24</v>
      </c>
      <c r="S426" s="415">
        <v>24</v>
      </c>
      <c r="T426" s="415"/>
      <c r="U426" s="414"/>
      <c r="V426" s="414"/>
      <c r="W426" s="415"/>
      <c r="X426" s="414" t="s">
        <v>6462</v>
      </c>
      <c r="Y426" s="414">
        <v>2007</v>
      </c>
      <c r="Z426" s="414">
        <v>0.02</v>
      </c>
      <c r="AA426" s="414" t="s">
        <v>6353</v>
      </c>
    </row>
    <row r="427" spans="1:27" ht="24" x14ac:dyDescent="0.25">
      <c r="A427" s="661"/>
      <c r="B427" s="421"/>
      <c r="C427" s="414"/>
      <c r="D427" s="415"/>
      <c r="E427" s="414"/>
      <c r="F427" s="414"/>
      <c r="G427" s="414"/>
      <c r="H427" s="414"/>
      <c r="I427" s="415"/>
      <c r="J427" s="415"/>
      <c r="K427" s="415"/>
      <c r="L427" s="415"/>
      <c r="M427" s="424"/>
      <c r="N427" s="415"/>
      <c r="O427" s="415"/>
      <c r="P427" s="415" t="s">
        <v>6463</v>
      </c>
      <c r="Q427" s="415"/>
      <c r="R427" s="415"/>
      <c r="S427" s="415"/>
      <c r="T427" s="415"/>
      <c r="U427" s="414"/>
      <c r="V427" s="414"/>
      <c r="W427" s="415"/>
      <c r="X427" s="414" t="s">
        <v>6464</v>
      </c>
      <c r="Y427" s="414">
        <v>2007</v>
      </c>
      <c r="Z427" s="414">
        <v>0.02</v>
      </c>
      <c r="AA427" s="414" t="s">
        <v>6353</v>
      </c>
    </row>
    <row r="428" spans="1:27" ht="24" x14ac:dyDescent="0.25">
      <c r="A428" s="661"/>
      <c r="B428" s="421"/>
      <c r="C428" s="414"/>
      <c r="D428" s="415"/>
      <c r="E428" s="414"/>
      <c r="F428" s="414"/>
      <c r="G428" s="414"/>
      <c r="H428" s="414"/>
      <c r="I428" s="415"/>
      <c r="J428" s="415"/>
      <c r="K428" s="415"/>
      <c r="L428" s="415"/>
      <c r="M428" s="415" t="s">
        <v>6465</v>
      </c>
      <c r="N428" s="415"/>
      <c r="O428" s="415">
        <v>0.5</v>
      </c>
      <c r="P428" s="415" t="s">
        <v>6111</v>
      </c>
      <c r="Q428" s="415"/>
      <c r="R428" s="415"/>
      <c r="S428" s="415"/>
      <c r="T428" s="415"/>
      <c r="U428" s="414"/>
      <c r="V428" s="414"/>
      <c r="W428" s="415"/>
      <c r="X428" s="414" t="s">
        <v>6466</v>
      </c>
      <c r="Y428" s="414">
        <v>2007</v>
      </c>
      <c r="Z428" s="414">
        <v>0.02</v>
      </c>
      <c r="AA428" s="414" t="s">
        <v>6353</v>
      </c>
    </row>
    <row r="429" spans="1:27" x14ac:dyDescent="0.25">
      <c r="A429" s="661"/>
      <c r="B429" s="421"/>
      <c r="C429" s="414"/>
      <c r="D429" s="415"/>
      <c r="E429" s="414"/>
      <c r="F429" s="414"/>
      <c r="G429" s="414"/>
      <c r="H429" s="414"/>
      <c r="I429" s="415"/>
      <c r="J429" s="415"/>
      <c r="K429" s="415"/>
      <c r="L429" s="415"/>
      <c r="M429" s="424" t="s">
        <v>6467</v>
      </c>
      <c r="N429" s="415"/>
      <c r="O429" s="415"/>
      <c r="P429" s="415"/>
      <c r="Q429" s="415"/>
      <c r="R429" s="415"/>
      <c r="S429" s="415"/>
      <c r="T429" s="415"/>
      <c r="U429" s="414"/>
      <c r="V429" s="414"/>
      <c r="W429" s="415"/>
      <c r="X429" s="414"/>
      <c r="Y429" s="414"/>
      <c r="Z429" s="414"/>
      <c r="AA429" s="414"/>
    </row>
    <row r="430" spans="1:27" x14ac:dyDescent="0.25">
      <c r="A430" s="661"/>
      <c r="B430" s="421"/>
      <c r="C430" s="414"/>
      <c r="D430" s="415"/>
      <c r="E430" s="414"/>
      <c r="F430" s="414"/>
      <c r="G430" s="414"/>
      <c r="H430" s="414"/>
      <c r="I430" s="415"/>
      <c r="J430" s="415"/>
      <c r="K430" s="415"/>
      <c r="L430" s="415"/>
      <c r="M430" s="424" t="s">
        <v>6465</v>
      </c>
      <c r="N430" s="415"/>
      <c r="O430" s="415">
        <v>0.5</v>
      </c>
      <c r="P430" s="415" t="s">
        <v>6111</v>
      </c>
      <c r="Q430" s="415"/>
      <c r="R430" s="415"/>
      <c r="S430" s="415"/>
      <c r="T430" s="415"/>
      <c r="U430" s="414"/>
      <c r="V430" s="414"/>
      <c r="W430" s="415"/>
      <c r="X430" s="414"/>
      <c r="Y430" s="414"/>
      <c r="Z430" s="414"/>
      <c r="AA430" s="414"/>
    </row>
    <row r="431" spans="1:27" x14ac:dyDescent="0.25">
      <c r="A431" s="661"/>
      <c r="B431" s="421"/>
      <c r="C431" s="414"/>
      <c r="D431" s="415"/>
      <c r="E431" s="414"/>
      <c r="F431" s="414"/>
      <c r="G431" s="414"/>
      <c r="H431" s="414"/>
      <c r="I431" s="415"/>
      <c r="J431" s="415"/>
      <c r="K431" s="415"/>
      <c r="L431" s="415"/>
      <c r="M431" s="424" t="s">
        <v>6468</v>
      </c>
      <c r="N431" s="415"/>
      <c r="O431" s="415"/>
      <c r="P431" s="415"/>
      <c r="Q431" s="415"/>
      <c r="R431" s="415"/>
      <c r="S431" s="415"/>
      <c r="T431" s="415"/>
      <c r="U431" s="414"/>
      <c r="V431" s="414"/>
      <c r="W431" s="415"/>
      <c r="X431" s="414"/>
      <c r="Y431" s="414"/>
      <c r="Z431" s="414"/>
      <c r="AA431" s="414"/>
    </row>
    <row r="432" spans="1:27" x14ac:dyDescent="0.25">
      <c r="A432" s="661"/>
      <c r="B432" s="421"/>
      <c r="C432" s="414"/>
      <c r="D432" s="415"/>
      <c r="E432" s="414"/>
      <c r="F432" s="414"/>
      <c r="G432" s="414"/>
      <c r="H432" s="414"/>
      <c r="I432" s="415"/>
      <c r="J432" s="415"/>
      <c r="K432" s="415"/>
      <c r="L432" s="415"/>
      <c r="M432" s="424"/>
      <c r="N432" s="415"/>
      <c r="O432" s="415"/>
      <c r="P432" s="415"/>
      <c r="Q432" s="415"/>
      <c r="R432" s="415"/>
      <c r="S432" s="415"/>
      <c r="T432" s="415"/>
      <c r="U432" s="414"/>
      <c r="V432" s="414"/>
      <c r="W432" s="415"/>
      <c r="X432" s="414"/>
      <c r="Y432" s="414"/>
      <c r="Z432" s="414"/>
      <c r="AA432" s="414"/>
    </row>
    <row r="433" spans="1:27" x14ac:dyDescent="0.25">
      <c r="A433" s="662"/>
      <c r="B433" s="421"/>
      <c r="C433" s="414"/>
      <c r="D433" s="415"/>
      <c r="E433" s="414"/>
      <c r="F433" s="414"/>
      <c r="G433" s="414"/>
      <c r="H433" s="414"/>
      <c r="I433" s="415"/>
      <c r="J433" s="415"/>
      <c r="K433" s="415"/>
      <c r="L433" s="415"/>
      <c r="M433" s="424"/>
      <c r="N433" s="415"/>
      <c r="O433" s="415"/>
      <c r="P433" s="415"/>
      <c r="Q433" s="415"/>
      <c r="R433" s="415"/>
      <c r="S433" s="415"/>
      <c r="T433" s="415"/>
      <c r="U433" s="414"/>
      <c r="V433" s="414"/>
      <c r="W433" s="415"/>
      <c r="X433" s="414"/>
      <c r="Y433" s="414"/>
      <c r="Z433" s="414"/>
      <c r="AA433" s="414"/>
    </row>
    <row r="434" spans="1:27" ht="24" x14ac:dyDescent="0.25">
      <c r="A434" s="660">
        <v>60</v>
      </c>
      <c r="B434" s="421" t="s">
        <v>6469</v>
      </c>
      <c r="C434" s="414" t="s">
        <v>6470</v>
      </c>
      <c r="D434" s="415" t="s">
        <v>2657</v>
      </c>
      <c r="E434" s="414" t="s">
        <v>6188</v>
      </c>
      <c r="F434" s="414">
        <v>1</v>
      </c>
      <c r="G434" s="414" t="s">
        <v>6471</v>
      </c>
      <c r="H434" s="414">
        <v>0.7</v>
      </c>
      <c r="I434" s="415" t="s">
        <v>6459</v>
      </c>
      <c r="J434" s="415"/>
      <c r="K434" s="415"/>
      <c r="L434" s="415"/>
      <c r="M434" s="424" t="s">
        <v>6470</v>
      </c>
      <c r="N434" s="415"/>
      <c r="O434" s="415"/>
      <c r="P434" s="415"/>
      <c r="Q434" s="415"/>
      <c r="R434" s="415"/>
      <c r="S434" s="415"/>
      <c r="T434" s="415" t="s">
        <v>6472</v>
      </c>
      <c r="U434" s="414"/>
      <c r="V434" s="414"/>
      <c r="W434" s="415"/>
      <c r="X434" s="414"/>
      <c r="Y434" s="414"/>
      <c r="Z434" s="414"/>
      <c r="AA434" s="414"/>
    </row>
    <row r="435" spans="1:27" x14ac:dyDescent="0.25">
      <c r="A435" s="661"/>
      <c r="B435" s="421"/>
      <c r="C435" s="414"/>
      <c r="D435" s="415"/>
      <c r="E435" s="414"/>
      <c r="F435" s="414"/>
      <c r="G435" s="414"/>
      <c r="H435" s="414"/>
      <c r="I435" s="415"/>
      <c r="J435" s="415"/>
      <c r="K435" s="415"/>
      <c r="L435" s="415"/>
      <c r="M435" s="424" t="s">
        <v>6465</v>
      </c>
      <c r="N435" s="415">
        <v>1.3</v>
      </c>
      <c r="O435" s="415"/>
      <c r="P435" s="415" t="s">
        <v>6473</v>
      </c>
      <c r="Q435" s="415"/>
      <c r="R435" s="415"/>
      <c r="S435" s="415"/>
      <c r="T435" s="415" t="s">
        <v>6474</v>
      </c>
      <c r="U435" s="414">
        <v>2006</v>
      </c>
      <c r="V435" s="414">
        <v>0.06</v>
      </c>
      <c r="W435" s="415" t="s">
        <v>6475</v>
      </c>
      <c r="X435" s="414"/>
      <c r="Y435" s="414"/>
      <c r="Z435" s="414"/>
      <c r="AA435" s="414"/>
    </row>
    <row r="436" spans="1:27" ht="24" x14ac:dyDescent="0.25">
      <c r="A436" s="661"/>
      <c r="B436" s="421"/>
      <c r="C436" s="414"/>
      <c r="D436" s="415"/>
      <c r="E436" s="414"/>
      <c r="F436" s="414"/>
      <c r="G436" s="414"/>
      <c r="H436" s="414"/>
      <c r="I436" s="415"/>
      <c r="J436" s="415"/>
      <c r="K436" s="415"/>
      <c r="L436" s="415"/>
      <c r="M436" s="424" t="s">
        <v>6476</v>
      </c>
      <c r="N436" s="415">
        <v>78</v>
      </c>
      <c r="O436" s="415"/>
      <c r="P436" s="415" t="s">
        <v>6111</v>
      </c>
      <c r="Q436" s="415"/>
      <c r="R436" s="415"/>
      <c r="S436" s="415"/>
      <c r="T436" s="415" t="s">
        <v>6477</v>
      </c>
      <c r="U436" s="414">
        <v>2006</v>
      </c>
      <c r="V436" s="414">
        <v>0.05</v>
      </c>
      <c r="W436" s="415" t="s">
        <v>6475</v>
      </c>
      <c r="X436" s="414"/>
      <c r="Y436" s="414"/>
      <c r="Z436" s="414"/>
      <c r="AA436" s="414"/>
    </row>
    <row r="437" spans="1:27" ht="24" x14ac:dyDescent="0.25">
      <c r="A437" s="661"/>
      <c r="B437" s="421"/>
      <c r="C437" s="414"/>
      <c r="D437" s="415"/>
      <c r="E437" s="414"/>
      <c r="F437" s="414"/>
      <c r="G437" s="414"/>
      <c r="H437" s="414"/>
      <c r="I437" s="415"/>
      <c r="J437" s="415"/>
      <c r="K437" s="415"/>
      <c r="L437" s="415"/>
      <c r="M437" s="424"/>
      <c r="N437" s="415"/>
      <c r="O437" s="415"/>
      <c r="P437" s="415"/>
      <c r="Q437" s="415"/>
      <c r="R437" s="415"/>
      <c r="S437" s="415"/>
      <c r="T437" s="415"/>
      <c r="U437" s="414"/>
      <c r="V437" s="414"/>
      <c r="W437" s="415"/>
      <c r="X437" s="414" t="s">
        <v>6460</v>
      </c>
      <c r="Y437" s="414"/>
      <c r="Z437" s="414"/>
      <c r="AA437" s="414"/>
    </row>
    <row r="438" spans="1:27" x14ac:dyDescent="0.25">
      <c r="A438" s="661"/>
      <c r="B438" s="421"/>
      <c r="C438" s="414"/>
      <c r="D438" s="415"/>
      <c r="E438" s="414"/>
      <c r="F438" s="414"/>
      <c r="G438" s="414"/>
      <c r="H438" s="414"/>
      <c r="I438" s="415"/>
      <c r="J438" s="415"/>
      <c r="K438" s="415"/>
      <c r="L438" s="415"/>
      <c r="M438" s="424"/>
      <c r="N438" s="415"/>
      <c r="O438" s="415"/>
      <c r="P438" s="415"/>
      <c r="Q438" s="415"/>
      <c r="R438" s="415"/>
      <c r="S438" s="415"/>
      <c r="T438" s="415"/>
      <c r="U438" s="414"/>
      <c r="V438" s="414"/>
      <c r="W438" s="415"/>
      <c r="X438" s="414"/>
      <c r="Y438" s="414"/>
      <c r="Z438" s="414"/>
      <c r="AA438" s="414"/>
    </row>
    <row r="439" spans="1:27" x14ac:dyDescent="0.25">
      <c r="A439" s="661"/>
      <c r="B439" s="421"/>
      <c r="C439" s="414"/>
      <c r="D439" s="415"/>
      <c r="E439" s="432"/>
      <c r="F439" s="414"/>
      <c r="G439" s="414"/>
      <c r="H439" s="414"/>
      <c r="I439" s="415"/>
      <c r="J439" s="415"/>
      <c r="K439" s="415"/>
      <c r="L439" s="415"/>
      <c r="M439" s="424"/>
      <c r="N439" s="415"/>
      <c r="O439" s="415"/>
      <c r="P439" s="415"/>
      <c r="Q439" s="415"/>
      <c r="R439" s="415"/>
      <c r="S439" s="415"/>
      <c r="T439" s="415"/>
      <c r="U439" s="414"/>
      <c r="V439" s="414"/>
      <c r="W439" s="415"/>
      <c r="X439" s="414" t="s">
        <v>6478</v>
      </c>
      <c r="Y439" s="414">
        <v>2006</v>
      </c>
      <c r="Z439" s="414">
        <v>0.04</v>
      </c>
      <c r="AA439" s="414" t="s">
        <v>6353</v>
      </c>
    </row>
    <row r="440" spans="1:27" x14ac:dyDescent="0.25">
      <c r="A440" s="661"/>
      <c r="B440" s="421"/>
      <c r="C440" s="414"/>
      <c r="D440" s="415"/>
      <c r="E440" s="414"/>
      <c r="F440" s="414"/>
      <c r="G440" s="414"/>
      <c r="H440" s="414"/>
      <c r="I440" s="415"/>
      <c r="J440" s="415"/>
      <c r="K440" s="415"/>
      <c r="L440" s="415"/>
      <c r="M440" s="424"/>
      <c r="N440" s="415"/>
      <c r="O440" s="415"/>
      <c r="P440" s="415"/>
      <c r="Q440" s="415"/>
      <c r="R440" s="415"/>
      <c r="S440" s="415"/>
      <c r="T440" s="415"/>
      <c r="U440" s="414"/>
      <c r="V440" s="414"/>
      <c r="W440" s="415"/>
      <c r="X440" s="414" t="s">
        <v>6479</v>
      </c>
      <c r="Y440" s="414">
        <v>2006</v>
      </c>
      <c r="Z440" s="414">
        <v>0.04</v>
      </c>
      <c r="AA440" s="414" t="s">
        <v>6480</v>
      </c>
    </row>
    <row r="441" spans="1:27" x14ac:dyDescent="0.25">
      <c r="A441" s="662"/>
      <c r="B441" s="421"/>
      <c r="C441" s="414"/>
      <c r="D441" s="415"/>
      <c r="E441" s="414"/>
      <c r="F441" s="414"/>
      <c r="G441" s="414"/>
      <c r="H441" s="414"/>
      <c r="I441" s="415"/>
      <c r="J441" s="415"/>
      <c r="K441" s="415"/>
      <c r="L441" s="415"/>
      <c r="M441" s="424"/>
      <c r="N441" s="415"/>
      <c r="O441" s="415"/>
      <c r="P441" s="415"/>
      <c r="Q441" s="415"/>
      <c r="R441" s="415"/>
      <c r="S441" s="415"/>
      <c r="T441" s="415"/>
      <c r="U441" s="414"/>
      <c r="V441" s="414"/>
      <c r="W441" s="415"/>
      <c r="X441" s="414"/>
      <c r="Y441" s="414"/>
      <c r="Z441" s="414"/>
      <c r="AA441" s="414"/>
    </row>
    <row r="442" spans="1:27" ht="24" x14ac:dyDescent="0.25">
      <c r="A442" s="660">
        <v>61</v>
      </c>
      <c r="B442" s="421" t="s">
        <v>6469</v>
      </c>
      <c r="C442" s="414" t="s">
        <v>6481</v>
      </c>
      <c r="D442" s="415" t="s">
        <v>2657</v>
      </c>
      <c r="E442" s="414" t="s">
        <v>6356</v>
      </c>
      <c r="F442" s="414">
        <v>1</v>
      </c>
      <c r="G442" s="414" t="s">
        <v>6482</v>
      </c>
      <c r="H442" s="414">
        <v>0.39100000000000001</v>
      </c>
      <c r="I442" s="415" t="s">
        <v>6459</v>
      </c>
      <c r="J442" s="415"/>
      <c r="K442" s="415"/>
      <c r="L442" s="415"/>
      <c r="M442" s="424"/>
      <c r="N442" s="415"/>
      <c r="O442" s="415"/>
      <c r="P442" s="415"/>
      <c r="Q442" s="415"/>
      <c r="R442" s="415"/>
      <c r="S442" s="415"/>
      <c r="T442" s="415" t="s">
        <v>6483</v>
      </c>
      <c r="U442" s="414">
        <v>1966</v>
      </c>
      <c r="V442" s="414">
        <v>0.51100000000000001</v>
      </c>
      <c r="W442" s="415" t="s">
        <v>6120</v>
      </c>
      <c r="X442" s="414"/>
      <c r="Y442" s="414"/>
      <c r="Z442" s="414"/>
      <c r="AA442" s="414"/>
    </row>
    <row r="443" spans="1:27" x14ac:dyDescent="0.25">
      <c r="A443" s="661"/>
      <c r="B443" s="421"/>
      <c r="C443" s="414"/>
      <c r="D443" s="415"/>
      <c r="E443" s="414"/>
      <c r="F443" s="414"/>
      <c r="G443" s="414"/>
      <c r="H443" s="414"/>
      <c r="I443" s="415"/>
      <c r="J443" s="415"/>
      <c r="K443" s="415"/>
      <c r="L443" s="415"/>
      <c r="M443" s="424"/>
      <c r="N443" s="415"/>
      <c r="O443" s="415"/>
      <c r="P443" s="415"/>
      <c r="Q443" s="415"/>
      <c r="R443" s="415"/>
      <c r="S443" s="415"/>
      <c r="T443" s="415"/>
      <c r="U443" s="414"/>
      <c r="V443" s="414"/>
      <c r="W443" s="415"/>
      <c r="X443" s="414"/>
      <c r="Y443" s="414"/>
      <c r="Z443" s="414"/>
      <c r="AA443" s="414"/>
    </row>
    <row r="444" spans="1:27" x14ac:dyDescent="0.25">
      <c r="A444" s="662"/>
      <c r="B444" s="421"/>
      <c r="C444" s="414"/>
      <c r="D444" s="415"/>
      <c r="E444" s="414"/>
      <c r="F444" s="414"/>
      <c r="G444" s="414"/>
      <c r="H444" s="414"/>
      <c r="I444" s="415"/>
      <c r="J444" s="415"/>
      <c r="K444" s="415"/>
      <c r="L444" s="415"/>
      <c r="M444" s="424"/>
      <c r="N444" s="415"/>
      <c r="O444" s="415"/>
      <c r="P444" s="415"/>
      <c r="Q444" s="415"/>
      <c r="R444" s="415"/>
      <c r="S444" s="415"/>
      <c r="T444" s="415"/>
      <c r="U444" s="414"/>
      <c r="V444" s="414"/>
      <c r="W444" s="415"/>
      <c r="X444" s="414"/>
      <c r="Y444" s="414"/>
      <c r="Z444" s="414"/>
      <c r="AA444" s="414"/>
    </row>
    <row r="445" spans="1:27" ht="24" x14ac:dyDescent="0.25">
      <c r="A445" s="660">
        <v>62</v>
      </c>
      <c r="B445" s="421" t="s">
        <v>6441</v>
      </c>
      <c r="C445" s="414" t="s">
        <v>6484</v>
      </c>
      <c r="D445" s="415" t="s">
        <v>5834</v>
      </c>
      <c r="E445" s="414" t="s">
        <v>6133</v>
      </c>
      <c r="F445" s="414">
        <v>1</v>
      </c>
      <c r="G445" s="414" t="s">
        <v>6485</v>
      </c>
      <c r="H445" s="414">
        <v>0.7</v>
      </c>
      <c r="I445" s="415" t="s">
        <v>6486</v>
      </c>
      <c r="J445" s="415"/>
      <c r="K445" s="415"/>
      <c r="L445" s="415"/>
      <c r="M445" s="424" t="s">
        <v>6484</v>
      </c>
      <c r="N445" s="415"/>
      <c r="O445" s="415"/>
      <c r="P445" s="415"/>
      <c r="Q445" s="415"/>
      <c r="R445" s="415"/>
      <c r="S445" s="415"/>
      <c r="T445" s="433" t="s">
        <v>6487</v>
      </c>
      <c r="U445" s="414"/>
      <c r="V445" s="414">
        <v>0.12</v>
      </c>
      <c r="W445" s="433" t="s">
        <v>6120</v>
      </c>
      <c r="X445" s="414"/>
      <c r="Y445" s="414"/>
      <c r="Z445" s="414"/>
      <c r="AA445" s="414"/>
    </row>
    <row r="446" spans="1:27" x14ac:dyDescent="0.25">
      <c r="A446" s="661"/>
      <c r="B446" s="421"/>
      <c r="C446" s="414"/>
      <c r="D446" s="415"/>
      <c r="E446" s="414"/>
      <c r="F446" s="414"/>
      <c r="G446" s="414"/>
      <c r="H446" s="414"/>
      <c r="I446" s="415"/>
      <c r="J446" s="415"/>
      <c r="K446" s="415"/>
      <c r="L446" s="415"/>
      <c r="M446" s="424"/>
      <c r="N446" s="415"/>
      <c r="O446" s="415"/>
      <c r="P446" s="415"/>
      <c r="Q446" s="415"/>
      <c r="R446" s="415"/>
      <c r="S446" s="415"/>
      <c r="T446" s="433"/>
      <c r="U446" s="414"/>
      <c r="V446" s="414"/>
      <c r="W446" s="433"/>
      <c r="X446" s="414" t="s">
        <v>6488</v>
      </c>
      <c r="Y446" s="414"/>
      <c r="Z446" s="414"/>
      <c r="AA446" s="414"/>
    </row>
    <row r="447" spans="1:27" ht="24" x14ac:dyDescent="0.25">
      <c r="A447" s="661"/>
      <c r="B447" s="421"/>
      <c r="C447" s="414"/>
      <c r="D447" s="415"/>
      <c r="E447" s="414"/>
      <c r="F447" s="414"/>
      <c r="G447" s="414" t="s">
        <v>6489</v>
      </c>
      <c r="H447" s="414"/>
      <c r="I447" s="415"/>
      <c r="J447" s="415"/>
      <c r="K447" s="415"/>
      <c r="L447" s="415"/>
      <c r="M447" s="424" t="s">
        <v>6490</v>
      </c>
      <c r="N447" s="415"/>
      <c r="O447" s="415">
        <v>0.56000000000000005</v>
      </c>
      <c r="P447" s="415" t="s">
        <v>6491</v>
      </c>
      <c r="Q447" s="415"/>
      <c r="R447" s="415"/>
      <c r="S447" s="415"/>
      <c r="T447" s="433"/>
      <c r="U447" s="414"/>
      <c r="V447" s="414"/>
      <c r="W447" s="433"/>
      <c r="X447" s="414" t="s">
        <v>6490</v>
      </c>
      <c r="Y447" s="414"/>
      <c r="Z447" s="414">
        <v>0.05</v>
      </c>
      <c r="AA447" s="414" t="s">
        <v>6492</v>
      </c>
    </row>
    <row r="448" spans="1:27" ht="24" x14ac:dyDescent="0.25">
      <c r="A448" s="661"/>
      <c r="B448" s="421"/>
      <c r="C448" s="414"/>
      <c r="D448" s="415"/>
      <c r="E448" s="414"/>
      <c r="F448" s="414"/>
      <c r="G448" s="414"/>
      <c r="H448" s="414"/>
      <c r="I448" s="415"/>
      <c r="J448" s="415"/>
      <c r="K448" s="415"/>
      <c r="L448" s="415"/>
      <c r="M448" s="424" t="s">
        <v>6493</v>
      </c>
      <c r="N448" s="415"/>
      <c r="O448" s="415">
        <v>0.4</v>
      </c>
      <c r="P448" s="415" t="s">
        <v>27</v>
      </c>
      <c r="Q448" s="415"/>
      <c r="R448" s="415"/>
      <c r="S448" s="415"/>
      <c r="T448" s="433"/>
      <c r="U448" s="414"/>
      <c r="V448" s="414"/>
      <c r="W448" s="433"/>
      <c r="X448" s="414" t="s">
        <v>6494</v>
      </c>
      <c r="Y448" s="414"/>
      <c r="Z448" s="414">
        <v>0.03</v>
      </c>
      <c r="AA448" s="414" t="s">
        <v>6495</v>
      </c>
    </row>
    <row r="449" spans="1:27" ht="24" x14ac:dyDescent="0.25">
      <c r="A449" s="661"/>
      <c r="B449" s="421"/>
      <c r="C449" s="414"/>
      <c r="D449" s="415"/>
      <c r="E449" s="414"/>
      <c r="F449" s="414"/>
      <c r="G449" s="414" t="s">
        <v>6496</v>
      </c>
      <c r="H449" s="414">
        <v>0.43</v>
      </c>
      <c r="I449" s="415" t="s">
        <v>6491</v>
      </c>
      <c r="J449" s="415"/>
      <c r="K449" s="415"/>
      <c r="L449" s="415"/>
      <c r="M449" s="424" t="s">
        <v>6497</v>
      </c>
      <c r="N449" s="415"/>
      <c r="O449" s="415">
        <v>0.8</v>
      </c>
      <c r="P449" s="415" t="s">
        <v>27</v>
      </c>
      <c r="Q449" s="415"/>
      <c r="R449" s="415"/>
      <c r="S449" s="415"/>
      <c r="T449" s="433"/>
      <c r="U449" s="414"/>
      <c r="V449" s="414"/>
      <c r="W449" s="433"/>
      <c r="X449" s="414"/>
      <c r="Y449" s="414"/>
      <c r="Z449" s="414"/>
      <c r="AA449" s="414"/>
    </row>
    <row r="450" spans="1:27" x14ac:dyDescent="0.25">
      <c r="A450" s="661"/>
      <c r="B450" s="421"/>
      <c r="C450" s="414"/>
      <c r="D450" s="415"/>
      <c r="E450" s="414"/>
      <c r="F450" s="414"/>
      <c r="G450" s="414"/>
      <c r="H450" s="414"/>
      <c r="I450" s="415"/>
      <c r="J450" s="415"/>
      <c r="K450" s="415"/>
      <c r="L450" s="415"/>
      <c r="M450" s="424" t="s">
        <v>6498</v>
      </c>
      <c r="N450" s="415"/>
      <c r="O450" s="415">
        <v>1.2</v>
      </c>
      <c r="P450" s="415"/>
      <c r="Q450" s="415"/>
      <c r="R450" s="415"/>
      <c r="S450" s="415"/>
      <c r="T450" s="433"/>
      <c r="U450" s="414"/>
      <c r="V450" s="414"/>
      <c r="W450" s="433"/>
      <c r="X450" s="414"/>
      <c r="Y450" s="414"/>
      <c r="Z450" s="414"/>
      <c r="AA450" s="414"/>
    </row>
    <row r="451" spans="1:27" x14ac:dyDescent="0.25">
      <c r="A451" s="661"/>
      <c r="B451" s="421"/>
      <c r="C451" s="414"/>
      <c r="D451" s="415"/>
      <c r="E451" s="414"/>
      <c r="F451" s="414"/>
      <c r="G451" s="414"/>
      <c r="H451" s="414"/>
      <c r="I451" s="415"/>
      <c r="J451" s="415"/>
      <c r="K451" s="415"/>
      <c r="L451" s="415"/>
      <c r="M451" s="415"/>
      <c r="N451" s="415"/>
      <c r="O451" s="415"/>
      <c r="P451" s="415"/>
      <c r="Q451" s="415"/>
      <c r="R451" s="415"/>
      <c r="S451" s="415"/>
      <c r="T451" s="433"/>
      <c r="U451" s="414"/>
      <c r="V451" s="414"/>
      <c r="W451" s="433"/>
      <c r="X451" s="414"/>
      <c r="Y451" s="414"/>
      <c r="Z451" s="414"/>
      <c r="AA451" s="414"/>
    </row>
    <row r="452" spans="1:27" ht="24" x14ac:dyDescent="0.25">
      <c r="A452" s="661"/>
      <c r="B452" s="421"/>
      <c r="C452" s="432"/>
      <c r="D452" s="424"/>
      <c r="E452" s="432"/>
      <c r="F452" s="414"/>
      <c r="G452" s="414"/>
      <c r="H452" s="414"/>
      <c r="I452" s="415"/>
      <c r="J452" s="415"/>
      <c r="K452" s="415"/>
      <c r="L452" s="415"/>
      <c r="M452" s="424" t="s">
        <v>6499</v>
      </c>
      <c r="N452" s="415"/>
      <c r="O452" s="415">
        <v>0.3</v>
      </c>
      <c r="P452" s="415" t="s">
        <v>4810</v>
      </c>
      <c r="Q452" s="424"/>
      <c r="R452" s="415"/>
      <c r="S452" s="415"/>
      <c r="T452" s="433"/>
      <c r="U452" s="414"/>
      <c r="V452" s="414"/>
      <c r="W452" s="433"/>
      <c r="X452" s="414"/>
      <c r="Y452" s="414"/>
      <c r="Z452" s="414"/>
      <c r="AA452" s="414"/>
    </row>
    <row r="453" spans="1:27" x14ac:dyDescent="0.25">
      <c r="A453" s="662"/>
      <c r="B453" s="421"/>
      <c r="C453" s="414"/>
      <c r="D453" s="415"/>
      <c r="E453" s="414"/>
      <c r="F453" s="414"/>
      <c r="G453" s="414"/>
      <c r="H453" s="414"/>
      <c r="I453" s="415"/>
      <c r="J453" s="415"/>
      <c r="K453" s="415"/>
      <c r="L453" s="415"/>
      <c r="M453" s="424"/>
      <c r="N453" s="415"/>
      <c r="O453" s="415"/>
      <c r="P453" s="415"/>
      <c r="Q453" s="424"/>
      <c r="R453" s="415"/>
      <c r="S453" s="415"/>
      <c r="T453" s="433"/>
      <c r="U453" s="414"/>
      <c r="V453" s="414"/>
      <c r="W453" s="433"/>
      <c r="X453" s="414"/>
      <c r="Y453" s="414"/>
      <c r="Z453" s="414"/>
      <c r="AA453" s="414"/>
    </row>
    <row r="454" spans="1:27" x14ac:dyDescent="0.25">
      <c r="A454" s="660">
        <v>62</v>
      </c>
      <c r="B454" s="421" t="s">
        <v>6500</v>
      </c>
      <c r="C454" s="414" t="s">
        <v>6501</v>
      </c>
      <c r="D454" s="415" t="s">
        <v>5834</v>
      </c>
      <c r="E454" s="414" t="s">
        <v>6502</v>
      </c>
      <c r="F454" s="414">
        <v>2</v>
      </c>
      <c r="G454" s="414" t="s">
        <v>6503</v>
      </c>
      <c r="H454" s="414"/>
      <c r="I454" s="415" t="s">
        <v>6444</v>
      </c>
      <c r="J454" s="415"/>
      <c r="K454" s="415"/>
      <c r="L454" s="415"/>
      <c r="M454" s="424" t="s">
        <v>6501</v>
      </c>
      <c r="N454" s="415"/>
      <c r="O454" s="415"/>
      <c r="P454" s="415"/>
      <c r="Q454" s="424"/>
      <c r="R454" s="415"/>
      <c r="S454" s="415"/>
      <c r="T454" s="433"/>
      <c r="U454" s="414"/>
      <c r="V454" s="414"/>
      <c r="W454" s="433"/>
      <c r="X454" s="414"/>
      <c r="Y454" s="414"/>
      <c r="Z454" s="414"/>
      <c r="AA454" s="414"/>
    </row>
    <row r="455" spans="1:27" ht="24" x14ac:dyDescent="0.25">
      <c r="A455" s="661"/>
      <c r="B455" s="421"/>
      <c r="C455" s="414"/>
      <c r="D455" s="415"/>
      <c r="E455" s="414"/>
      <c r="F455" s="414"/>
      <c r="G455" s="414"/>
      <c r="H455" s="414"/>
      <c r="I455" s="415"/>
      <c r="J455" s="415"/>
      <c r="K455" s="415"/>
      <c r="L455" s="415"/>
      <c r="M455" s="424" t="s">
        <v>6504</v>
      </c>
      <c r="N455" s="415"/>
      <c r="O455" s="415">
        <v>0.25</v>
      </c>
      <c r="P455" s="415" t="s">
        <v>6444</v>
      </c>
      <c r="Q455" s="415">
        <v>12</v>
      </c>
      <c r="R455" s="415"/>
      <c r="S455" s="415"/>
      <c r="T455" s="433" t="s">
        <v>6505</v>
      </c>
      <c r="U455" s="414"/>
      <c r="V455" s="414">
        <v>0.3</v>
      </c>
      <c r="W455" s="433" t="s">
        <v>6113</v>
      </c>
      <c r="X455" s="414"/>
      <c r="Y455" s="414"/>
      <c r="Z455" s="414"/>
      <c r="AA455" s="414"/>
    </row>
    <row r="456" spans="1:27" ht="24" x14ac:dyDescent="0.25">
      <c r="A456" s="661"/>
      <c r="B456" s="421"/>
      <c r="C456" s="414"/>
      <c r="D456" s="415"/>
      <c r="E456" s="414"/>
      <c r="F456" s="414"/>
      <c r="G456" s="414"/>
      <c r="H456" s="414"/>
      <c r="I456" s="415"/>
      <c r="J456" s="415"/>
      <c r="K456" s="415"/>
      <c r="L456" s="415"/>
      <c r="M456" s="424"/>
      <c r="N456" s="415"/>
      <c r="O456" s="415"/>
      <c r="P456" s="415"/>
      <c r="Q456" s="415"/>
      <c r="R456" s="415"/>
      <c r="S456" s="415"/>
      <c r="T456" s="415"/>
      <c r="U456" s="414"/>
      <c r="V456" s="414"/>
      <c r="W456" s="415"/>
      <c r="X456" s="414" t="s">
        <v>6506</v>
      </c>
      <c r="Y456" s="414"/>
      <c r="Z456" s="414"/>
      <c r="AA456" s="414"/>
    </row>
    <row r="457" spans="1:27" ht="24" x14ac:dyDescent="0.25">
      <c r="A457" s="661"/>
      <c r="B457" s="421"/>
      <c r="C457" s="414"/>
      <c r="D457" s="415"/>
      <c r="E457" s="414"/>
      <c r="F457" s="414"/>
      <c r="G457" s="414"/>
      <c r="H457" s="414"/>
      <c r="I457" s="415"/>
      <c r="J457" s="415"/>
      <c r="K457" s="415"/>
      <c r="L457" s="415"/>
      <c r="M457" s="434"/>
      <c r="N457" s="415"/>
      <c r="O457" s="415"/>
      <c r="P457" s="424"/>
      <c r="Q457" s="415"/>
      <c r="R457" s="415"/>
      <c r="S457" s="415"/>
      <c r="T457" s="415"/>
      <c r="U457" s="414"/>
      <c r="V457" s="414"/>
      <c r="W457" s="415"/>
      <c r="X457" s="414" t="s">
        <v>6507</v>
      </c>
      <c r="Y457" s="414"/>
      <c r="Z457" s="414"/>
      <c r="AA457" s="414"/>
    </row>
    <row r="458" spans="1:27" x14ac:dyDescent="0.25">
      <c r="A458" s="662"/>
      <c r="B458" s="421"/>
      <c r="C458" s="414"/>
      <c r="D458" s="415"/>
      <c r="E458" s="435"/>
      <c r="F458" s="414"/>
      <c r="G458" s="414"/>
      <c r="H458" s="414"/>
      <c r="I458" s="415"/>
      <c r="J458" s="415"/>
      <c r="K458" s="415"/>
      <c r="L458" s="415"/>
      <c r="M458" s="424"/>
      <c r="N458" s="436"/>
      <c r="O458" s="415"/>
      <c r="P458" s="415"/>
      <c r="Q458" s="415"/>
      <c r="R458" s="415"/>
      <c r="S458" s="415"/>
      <c r="T458" s="415"/>
      <c r="U458" s="414"/>
      <c r="V458" s="414"/>
      <c r="W458" s="415"/>
      <c r="X458" s="414" t="s">
        <v>6508</v>
      </c>
      <c r="Y458" s="414">
        <v>2014</v>
      </c>
      <c r="Z458" s="414">
        <v>0.18</v>
      </c>
      <c r="AA458" s="414" t="s">
        <v>6509</v>
      </c>
    </row>
    <row r="459" spans="1:27" ht="24" x14ac:dyDescent="0.25">
      <c r="A459" s="660">
        <v>63</v>
      </c>
      <c r="B459" s="421" t="s">
        <v>6510</v>
      </c>
      <c r="C459" s="414" t="s">
        <v>6511</v>
      </c>
      <c r="D459" s="415" t="s">
        <v>5834</v>
      </c>
      <c r="E459" s="414" t="s">
        <v>6512</v>
      </c>
      <c r="F459" s="414">
        <v>2</v>
      </c>
      <c r="G459" s="414" t="s">
        <v>6513</v>
      </c>
      <c r="H459" s="414" t="s">
        <v>6514</v>
      </c>
      <c r="I459" s="415" t="s">
        <v>6515</v>
      </c>
      <c r="J459" s="415"/>
      <c r="K459" s="415"/>
      <c r="L459" s="415"/>
      <c r="M459" s="437"/>
      <c r="N459" s="415"/>
      <c r="O459" s="415"/>
      <c r="P459" s="415"/>
      <c r="Q459" s="415"/>
      <c r="R459" s="415"/>
      <c r="S459" s="433"/>
      <c r="T459" s="415" t="s">
        <v>6472</v>
      </c>
      <c r="U459" s="414"/>
      <c r="V459" s="414"/>
      <c r="W459" s="415"/>
      <c r="X459" s="414"/>
      <c r="Y459" s="414"/>
      <c r="Z459" s="414"/>
      <c r="AA459" s="414"/>
    </row>
    <row r="460" spans="1:27" x14ac:dyDescent="0.25">
      <c r="A460" s="661"/>
      <c r="B460" s="421"/>
      <c r="C460" s="414"/>
      <c r="D460" s="415"/>
      <c r="E460" s="414"/>
      <c r="F460" s="414"/>
      <c r="G460" s="414"/>
      <c r="H460" s="414"/>
      <c r="I460" s="415"/>
      <c r="J460" s="415"/>
      <c r="K460" s="415"/>
      <c r="L460" s="415"/>
      <c r="M460" s="424"/>
      <c r="N460" s="415"/>
      <c r="O460" s="433"/>
      <c r="P460" s="415"/>
      <c r="Q460" s="415"/>
      <c r="R460" s="415"/>
      <c r="S460" s="430"/>
      <c r="T460" s="415" t="s">
        <v>6516</v>
      </c>
      <c r="U460" s="414"/>
      <c r="V460" s="414">
        <v>0.35</v>
      </c>
      <c r="W460" s="415" t="s">
        <v>6120</v>
      </c>
      <c r="X460" s="414"/>
      <c r="Y460" s="414"/>
      <c r="Z460" s="414"/>
      <c r="AA460" s="414"/>
    </row>
    <row r="461" spans="1:27" x14ac:dyDescent="0.25">
      <c r="A461" s="662"/>
      <c r="B461" s="421"/>
      <c r="C461" s="414"/>
      <c r="D461" s="415"/>
      <c r="E461" s="414"/>
      <c r="F461" s="414"/>
      <c r="G461" s="414"/>
      <c r="H461" s="414"/>
      <c r="I461" s="415"/>
      <c r="J461" s="415"/>
      <c r="K461" s="415"/>
      <c r="L461" s="415"/>
      <c r="M461" s="424"/>
      <c r="N461" s="415"/>
      <c r="O461" s="430"/>
      <c r="P461" s="415"/>
      <c r="Q461" s="415"/>
      <c r="R461" s="415"/>
      <c r="S461" s="415"/>
      <c r="T461" s="415"/>
      <c r="U461" s="414"/>
      <c r="V461" s="414"/>
      <c r="W461" s="415"/>
      <c r="X461" s="414"/>
      <c r="Y461" s="414"/>
      <c r="Z461" s="414"/>
      <c r="AA461" s="414"/>
    </row>
    <row r="462" spans="1:27" x14ac:dyDescent="0.25">
      <c r="A462" s="660">
        <v>64</v>
      </c>
      <c r="B462" s="421" t="s">
        <v>6441</v>
      </c>
      <c r="C462" s="414" t="s">
        <v>6517</v>
      </c>
      <c r="D462" s="415" t="s">
        <v>5834</v>
      </c>
      <c r="E462" s="414" t="s">
        <v>6518</v>
      </c>
      <c r="F462" s="414">
        <v>2</v>
      </c>
      <c r="G462" s="414" t="s">
        <v>6519</v>
      </c>
      <c r="H462" s="414"/>
      <c r="I462" s="415"/>
      <c r="J462" s="415"/>
      <c r="K462" s="415"/>
      <c r="L462" s="415"/>
      <c r="M462" s="424"/>
      <c r="N462" s="415"/>
      <c r="O462" s="415"/>
      <c r="P462" s="415"/>
      <c r="Q462" s="415"/>
      <c r="R462" s="415"/>
      <c r="S462" s="415"/>
      <c r="T462" s="415" t="s">
        <v>6520</v>
      </c>
      <c r="U462" s="414"/>
      <c r="V462" s="414">
        <v>0.11</v>
      </c>
      <c r="W462" s="415" t="s">
        <v>6017</v>
      </c>
      <c r="X462" s="414"/>
      <c r="Y462" s="414"/>
      <c r="Z462" s="414"/>
      <c r="AA462" s="414"/>
    </row>
    <row r="463" spans="1:27" x14ac:dyDescent="0.25">
      <c r="A463" s="662"/>
      <c r="B463" s="421" t="s">
        <v>6521</v>
      </c>
      <c r="C463" s="414"/>
      <c r="D463" s="415"/>
      <c r="E463" s="414"/>
      <c r="F463" s="414"/>
      <c r="G463" s="414"/>
      <c r="H463" s="414"/>
      <c r="I463" s="415"/>
      <c r="J463" s="415"/>
      <c r="K463" s="415"/>
      <c r="L463" s="415"/>
      <c r="M463" s="424"/>
      <c r="N463" s="415"/>
      <c r="O463" s="415"/>
      <c r="P463" s="415"/>
      <c r="Q463" s="415"/>
      <c r="R463" s="415"/>
      <c r="S463" s="415"/>
      <c r="T463" s="415"/>
      <c r="U463" s="414"/>
      <c r="V463" s="414"/>
      <c r="W463" s="415"/>
      <c r="X463" s="414"/>
      <c r="Y463" s="414"/>
      <c r="Z463" s="414"/>
      <c r="AA463" s="414"/>
    </row>
    <row r="464" spans="1:27" ht="24" x14ac:dyDescent="0.25">
      <c r="A464" s="660">
        <v>65</v>
      </c>
      <c r="B464" s="421" t="s">
        <v>6522</v>
      </c>
      <c r="C464" s="414" t="s">
        <v>6523</v>
      </c>
      <c r="D464" s="415" t="s">
        <v>2657</v>
      </c>
      <c r="E464" s="414" t="s">
        <v>6356</v>
      </c>
      <c r="F464" s="414">
        <v>1</v>
      </c>
      <c r="G464" s="414" t="s">
        <v>6524</v>
      </c>
      <c r="H464" s="414">
        <v>0.2</v>
      </c>
      <c r="I464" s="415" t="s">
        <v>56</v>
      </c>
      <c r="J464" s="415"/>
      <c r="K464" s="415"/>
      <c r="L464" s="415"/>
      <c r="M464" s="424" t="s">
        <v>6525</v>
      </c>
      <c r="N464" s="415">
        <v>2015</v>
      </c>
      <c r="O464" s="415">
        <v>0.45</v>
      </c>
      <c r="P464" s="415" t="s">
        <v>718</v>
      </c>
      <c r="Q464" s="415"/>
      <c r="R464" s="415">
        <v>10</v>
      </c>
      <c r="S464" s="433">
        <v>10</v>
      </c>
      <c r="T464" s="415"/>
      <c r="U464" s="414"/>
      <c r="V464" s="414"/>
      <c r="W464" s="415"/>
      <c r="X464" s="414"/>
      <c r="Y464" s="414"/>
      <c r="Z464" s="414"/>
      <c r="AA464" s="414"/>
    </row>
    <row r="465" spans="1:27" x14ac:dyDescent="0.25">
      <c r="A465" s="661"/>
      <c r="B465" s="421"/>
      <c r="C465" s="414"/>
      <c r="D465" s="415"/>
      <c r="E465" s="414"/>
      <c r="F465" s="414"/>
      <c r="G465" s="414"/>
      <c r="H465" s="414"/>
      <c r="I465" s="415"/>
      <c r="J465" s="415"/>
      <c r="K465" s="415"/>
      <c r="L465" s="415"/>
      <c r="M465" s="424"/>
      <c r="N465" s="415"/>
      <c r="O465" s="415"/>
      <c r="P465" s="415"/>
      <c r="Q465" s="415"/>
      <c r="R465" s="415"/>
      <c r="S465" s="433"/>
      <c r="T465" s="415"/>
      <c r="U465" s="414"/>
      <c r="V465" s="414"/>
      <c r="W465" s="415"/>
      <c r="X465" s="414"/>
      <c r="Y465" s="414"/>
      <c r="Z465" s="414"/>
      <c r="AA465" s="414"/>
    </row>
    <row r="466" spans="1:27" x14ac:dyDescent="0.25">
      <c r="A466" s="661"/>
      <c r="B466" s="421" t="s">
        <v>6526</v>
      </c>
      <c r="C466" s="414"/>
      <c r="D466" s="415"/>
      <c r="E466" s="414"/>
      <c r="F466" s="414"/>
      <c r="G466" s="414"/>
      <c r="H466" s="414"/>
      <c r="I466" s="415"/>
      <c r="J466" s="415"/>
      <c r="K466" s="415"/>
      <c r="L466" s="415"/>
      <c r="M466" s="424"/>
      <c r="N466" s="415"/>
      <c r="O466" s="415"/>
      <c r="P466" s="415"/>
      <c r="Q466" s="415"/>
      <c r="R466" s="415"/>
      <c r="S466" s="415"/>
      <c r="T466" s="415"/>
      <c r="U466" s="414"/>
      <c r="V466" s="414"/>
      <c r="W466" s="415"/>
      <c r="X466" s="414"/>
      <c r="Y466" s="414"/>
      <c r="Z466" s="414"/>
      <c r="AA466" s="414"/>
    </row>
    <row r="467" spans="1:27" x14ac:dyDescent="0.25">
      <c r="A467" s="662"/>
      <c r="B467" s="421"/>
      <c r="C467" s="414"/>
      <c r="D467" s="415"/>
      <c r="E467" s="414"/>
      <c r="F467" s="414"/>
      <c r="G467" s="414"/>
      <c r="H467" s="414"/>
      <c r="I467" s="415"/>
      <c r="J467" s="415"/>
      <c r="K467" s="415"/>
      <c r="L467" s="415"/>
      <c r="M467" s="424"/>
      <c r="N467" s="415"/>
      <c r="O467" s="415"/>
      <c r="P467" s="415"/>
      <c r="Q467" s="415"/>
      <c r="R467" s="415"/>
      <c r="S467" s="415"/>
      <c r="T467" s="415" t="s">
        <v>6527</v>
      </c>
      <c r="U467" s="414"/>
      <c r="V467" s="414">
        <v>0.13500000000000001</v>
      </c>
      <c r="W467" s="415" t="s">
        <v>6528</v>
      </c>
      <c r="X467" s="414"/>
      <c r="Y467" s="414"/>
      <c r="Z467" s="414"/>
      <c r="AA467" s="414"/>
    </row>
    <row r="468" spans="1:27" ht="24" x14ac:dyDescent="0.25">
      <c r="A468" s="660">
        <v>66</v>
      </c>
      <c r="B468" s="421" t="s">
        <v>6529</v>
      </c>
      <c r="C468" s="414" t="s">
        <v>1962</v>
      </c>
      <c r="D468" s="415" t="s">
        <v>6530</v>
      </c>
      <c r="E468" s="414" t="s">
        <v>5864</v>
      </c>
      <c r="F468" s="414">
        <v>2</v>
      </c>
      <c r="G468" s="414"/>
      <c r="H468" s="414"/>
      <c r="I468" s="433"/>
      <c r="J468" s="415"/>
      <c r="K468" s="415"/>
      <c r="L468" s="415"/>
      <c r="M468" s="415" t="s">
        <v>1962</v>
      </c>
      <c r="N468" s="415"/>
      <c r="O468" s="415"/>
      <c r="P468" s="415"/>
      <c r="Q468" s="415"/>
      <c r="R468" s="415"/>
      <c r="S468" s="415"/>
      <c r="T468" s="415"/>
      <c r="U468" s="414"/>
      <c r="V468" s="414"/>
      <c r="W468" s="415"/>
      <c r="X468" s="414"/>
      <c r="Y468" s="414"/>
      <c r="Z468" s="414"/>
      <c r="AA468" s="414"/>
    </row>
    <row r="469" spans="1:27" x14ac:dyDescent="0.25">
      <c r="A469" s="661"/>
      <c r="B469" s="421"/>
      <c r="C469" s="414"/>
      <c r="D469" s="415"/>
      <c r="E469" s="431"/>
      <c r="F469" s="414"/>
      <c r="G469" s="414"/>
      <c r="H469" s="414"/>
      <c r="I469" s="430"/>
      <c r="J469" s="415"/>
      <c r="K469" s="415"/>
      <c r="L469" s="415"/>
      <c r="M469" s="415" t="s">
        <v>6531</v>
      </c>
      <c r="N469" s="430"/>
      <c r="O469" s="415">
        <v>0.86</v>
      </c>
      <c r="P469" s="415" t="s">
        <v>6444</v>
      </c>
      <c r="Q469" s="415"/>
      <c r="R469" s="415">
        <v>15</v>
      </c>
      <c r="S469" s="415"/>
      <c r="T469" s="415" t="s">
        <v>6532</v>
      </c>
      <c r="U469" s="414"/>
      <c r="V469" s="414">
        <v>0.2</v>
      </c>
      <c r="W469" s="415" t="s">
        <v>6528</v>
      </c>
      <c r="X469" s="414"/>
      <c r="Y469" s="414"/>
      <c r="Z469" s="414"/>
      <c r="AA469" s="414"/>
    </row>
    <row r="470" spans="1:27" x14ac:dyDescent="0.25">
      <c r="A470" s="661"/>
      <c r="B470" s="421"/>
      <c r="C470" s="414"/>
      <c r="D470" s="415"/>
      <c r="E470" s="414"/>
      <c r="F470" s="414"/>
      <c r="G470" s="414"/>
      <c r="H470" s="414"/>
      <c r="I470" s="415"/>
      <c r="J470" s="415"/>
      <c r="K470" s="415"/>
      <c r="L470" s="415"/>
      <c r="M470" s="415" t="s">
        <v>6533</v>
      </c>
      <c r="N470" s="415"/>
      <c r="O470" s="415"/>
      <c r="P470" s="415"/>
      <c r="Q470" s="415"/>
      <c r="R470" s="415"/>
      <c r="S470" s="415"/>
      <c r="T470" s="415" t="s">
        <v>6534</v>
      </c>
      <c r="U470" s="414">
        <v>1977</v>
      </c>
      <c r="V470" s="414">
        <v>0.2</v>
      </c>
      <c r="W470" s="415" t="s">
        <v>6528</v>
      </c>
      <c r="X470" s="414"/>
      <c r="Y470" s="414"/>
      <c r="Z470" s="414"/>
      <c r="AA470" s="414"/>
    </row>
    <row r="471" spans="1:27" ht="24" x14ac:dyDescent="0.25">
      <c r="A471" s="661"/>
      <c r="B471" s="421"/>
      <c r="C471" s="414"/>
      <c r="D471" s="415"/>
      <c r="E471" s="414"/>
      <c r="F471" s="414"/>
      <c r="G471" s="414"/>
      <c r="H471" s="414"/>
      <c r="I471" s="415"/>
      <c r="J471" s="415"/>
      <c r="K471" s="415"/>
      <c r="L471" s="415"/>
      <c r="M471" s="415"/>
      <c r="N471" s="415"/>
      <c r="O471" s="415"/>
      <c r="P471" s="415"/>
      <c r="Q471" s="415"/>
      <c r="R471" s="415"/>
      <c r="S471" s="415"/>
      <c r="T471" s="415"/>
      <c r="U471" s="414"/>
      <c r="V471" s="414"/>
      <c r="W471" s="415"/>
      <c r="X471" s="414" t="s">
        <v>6535</v>
      </c>
      <c r="Y471" s="414"/>
      <c r="Z471" s="414"/>
      <c r="AA471" s="414"/>
    </row>
    <row r="472" spans="1:27" x14ac:dyDescent="0.25">
      <c r="A472" s="661"/>
      <c r="B472" s="421"/>
      <c r="C472" s="414"/>
      <c r="D472" s="415"/>
      <c r="E472" s="414"/>
      <c r="F472" s="414"/>
      <c r="G472" s="414"/>
      <c r="H472" s="414"/>
      <c r="I472" s="415"/>
      <c r="J472" s="415"/>
      <c r="K472" s="415"/>
      <c r="L472" s="415"/>
      <c r="M472" s="415"/>
      <c r="N472" s="415"/>
      <c r="O472" s="415"/>
      <c r="P472" s="415"/>
      <c r="Q472" s="415"/>
      <c r="R472" s="415"/>
      <c r="S472" s="415"/>
      <c r="T472" s="415"/>
      <c r="U472" s="414"/>
      <c r="V472" s="414"/>
      <c r="W472" s="415"/>
      <c r="X472" s="414" t="s">
        <v>6536</v>
      </c>
      <c r="Y472" s="414">
        <v>1970</v>
      </c>
      <c r="Z472" s="414">
        <v>7.0000000000000007E-2</v>
      </c>
      <c r="AA472" s="414" t="s">
        <v>6212</v>
      </c>
    </row>
    <row r="473" spans="1:27" x14ac:dyDescent="0.25">
      <c r="A473" s="661"/>
      <c r="B473" s="421"/>
      <c r="C473" s="414"/>
      <c r="D473" s="415"/>
      <c r="E473" s="414"/>
      <c r="F473" s="414"/>
      <c r="G473" s="414"/>
      <c r="H473" s="414"/>
      <c r="I473" s="415"/>
      <c r="J473" s="415"/>
      <c r="K473" s="415"/>
      <c r="L473" s="415"/>
      <c r="M473" s="415"/>
      <c r="N473" s="415"/>
      <c r="O473" s="415"/>
      <c r="P473" s="415"/>
      <c r="Q473" s="415"/>
      <c r="R473" s="415"/>
      <c r="S473" s="415"/>
      <c r="T473" s="415"/>
      <c r="U473" s="414"/>
      <c r="V473" s="414"/>
      <c r="W473" s="415"/>
      <c r="X473" s="414" t="s">
        <v>6537</v>
      </c>
      <c r="Y473" s="414">
        <v>1970</v>
      </c>
      <c r="Z473" s="414">
        <v>0.04</v>
      </c>
      <c r="AA473" s="414" t="s">
        <v>6538</v>
      </c>
    </row>
    <row r="474" spans="1:27" ht="24" x14ac:dyDescent="0.25">
      <c r="A474" s="661"/>
      <c r="B474" s="421"/>
      <c r="C474" s="414"/>
      <c r="D474" s="415"/>
      <c r="E474" s="414"/>
      <c r="F474" s="414"/>
      <c r="G474" s="414"/>
      <c r="H474" s="414"/>
      <c r="I474" s="415"/>
      <c r="J474" s="415"/>
      <c r="K474" s="415"/>
      <c r="L474" s="415"/>
      <c r="M474" s="424"/>
      <c r="N474" s="415"/>
      <c r="O474" s="415"/>
      <c r="P474" s="415"/>
      <c r="Q474" s="415"/>
      <c r="R474" s="415"/>
      <c r="S474" s="415"/>
      <c r="T474" s="415"/>
      <c r="U474" s="414"/>
      <c r="V474" s="414"/>
      <c r="W474" s="415"/>
      <c r="X474" s="414" t="s">
        <v>6539</v>
      </c>
      <c r="Y474" s="414">
        <v>1970</v>
      </c>
      <c r="Z474" s="414">
        <v>0.12</v>
      </c>
      <c r="AA474" s="414" t="s">
        <v>6223</v>
      </c>
    </row>
    <row r="475" spans="1:27" x14ac:dyDescent="0.25">
      <c r="A475" s="661"/>
      <c r="B475" s="421"/>
      <c r="C475" s="414"/>
      <c r="D475" s="415"/>
      <c r="E475" s="414"/>
      <c r="F475" s="414"/>
      <c r="G475" s="414"/>
      <c r="H475" s="414"/>
      <c r="I475" s="415"/>
      <c r="J475" s="415"/>
      <c r="K475" s="415"/>
      <c r="L475" s="415"/>
      <c r="M475" s="424"/>
      <c r="N475" s="415"/>
      <c r="O475" s="415"/>
      <c r="P475" s="415"/>
      <c r="Q475" s="415"/>
      <c r="R475" s="415"/>
      <c r="S475" s="415"/>
      <c r="T475" s="415"/>
      <c r="U475" s="414"/>
      <c r="V475" s="414"/>
      <c r="W475" s="415"/>
      <c r="X475" s="414" t="s">
        <v>6540</v>
      </c>
      <c r="Y475" s="414"/>
      <c r="Z475" s="414"/>
      <c r="AA475" s="414"/>
    </row>
    <row r="476" spans="1:27" x14ac:dyDescent="0.25">
      <c r="A476" s="662"/>
      <c r="B476" s="421"/>
      <c r="C476" s="414"/>
      <c r="D476" s="415"/>
      <c r="E476" s="414"/>
      <c r="F476" s="414"/>
      <c r="G476" s="414"/>
      <c r="H476" s="414"/>
      <c r="I476" s="415"/>
      <c r="J476" s="415"/>
      <c r="K476" s="415"/>
      <c r="L476" s="415"/>
      <c r="M476" s="424"/>
      <c r="N476" s="415"/>
      <c r="O476" s="415"/>
      <c r="P476" s="415"/>
      <c r="Q476" s="415"/>
      <c r="R476" s="415"/>
      <c r="S476" s="415"/>
      <c r="T476" s="415"/>
      <c r="U476" s="414"/>
      <c r="V476" s="414"/>
      <c r="W476" s="415"/>
      <c r="X476" s="414" t="s">
        <v>6541</v>
      </c>
      <c r="Y476" s="414"/>
      <c r="Z476" s="414"/>
      <c r="AA476" s="414"/>
    </row>
    <row r="477" spans="1:27" ht="24" x14ac:dyDescent="0.25">
      <c r="A477" s="660">
        <v>67</v>
      </c>
      <c r="B477" s="421" t="s">
        <v>6529</v>
      </c>
      <c r="C477" s="414" t="s">
        <v>3877</v>
      </c>
      <c r="D477" s="415" t="s">
        <v>5834</v>
      </c>
      <c r="E477" s="414" t="s">
        <v>6518</v>
      </c>
      <c r="F477" s="414">
        <v>2</v>
      </c>
      <c r="G477" s="414"/>
      <c r="H477" s="414"/>
      <c r="I477" s="415"/>
      <c r="J477" s="415"/>
      <c r="K477" s="415"/>
      <c r="L477" s="415"/>
      <c r="M477" s="424"/>
      <c r="N477" s="415"/>
      <c r="O477" s="415"/>
      <c r="P477" s="415"/>
      <c r="Q477" s="415"/>
      <c r="R477" s="415"/>
      <c r="S477" s="415"/>
      <c r="T477" s="415"/>
      <c r="U477" s="414"/>
      <c r="V477" s="414"/>
      <c r="W477" s="430"/>
      <c r="X477" s="414"/>
      <c r="Y477" s="414"/>
      <c r="Z477" s="414"/>
      <c r="AA477" s="431"/>
    </row>
    <row r="478" spans="1:27" x14ac:dyDescent="0.25">
      <c r="A478" s="661"/>
      <c r="B478" s="421"/>
      <c r="C478" s="414"/>
      <c r="D478" s="415"/>
      <c r="E478" s="414"/>
      <c r="F478" s="414"/>
      <c r="G478" s="414"/>
      <c r="H478" s="414"/>
      <c r="I478" s="415"/>
      <c r="J478" s="415"/>
      <c r="K478" s="415"/>
      <c r="L478" s="415"/>
      <c r="M478" s="424"/>
      <c r="N478" s="415"/>
      <c r="O478" s="415"/>
      <c r="P478" s="415"/>
      <c r="Q478" s="415"/>
      <c r="R478" s="415"/>
      <c r="S478" s="415"/>
      <c r="T478" s="415" t="s">
        <v>6542</v>
      </c>
      <c r="U478" s="414">
        <v>1995</v>
      </c>
      <c r="V478" s="431">
        <v>0.2</v>
      </c>
      <c r="W478" s="415" t="s">
        <v>6120</v>
      </c>
      <c r="X478" s="414"/>
      <c r="Y478" s="414"/>
      <c r="Z478" s="431"/>
      <c r="AA478" s="414"/>
    </row>
    <row r="479" spans="1:27" x14ac:dyDescent="0.25">
      <c r="A479" s="661"/>
      <c r="B479" s="421"/>
      <c r="C479" s="414"/>
      <c r="D479" s="415"/>
      <c r="E479" s="414"/>
      <c r="F479" s="414"/>
      <c r="G479" s="414"/>
      <c r="H479" s="414"/>
      <c r="I479" s="415"/>
      <c r="J479" s="415"/>
      <c r="K479" s="415"/>
      <c r="L479" s="415"/>
      <c r="M479" s="424"/>
      <c r="N479" s="415"/>
      <c r="O479" s="415"/>
      <c r="P479" s="415"/>
      <c r="Q479" s="415"/>
      <c r="R479" s="415"/>
      <c r="S479" s="415"/>
      <c r="T479" s="415"/>
      <c r="U479" s="414"/>
      <c r="V479" s="414"/>
      <c r="W479" s="415"/>
      <c r="X479" s="414" t="s">
        <v>6543</v>
      </c>
      <c r="Y479" s="414"/>
      <c r="Z479" s="414"/>
      <c r="AA479" s="414"/>
    </row>
    <row r="480" spans="1:27" ht="24" x14ac:dyDescent="0.25">
      <c r="A480" s="661"/>
      <c r="B480" s="421"/>
      <c r="C480" s="414"/>
      <c r="D480" s="415"/>
      <c r="E480" s="414"/>
      <c r="F480" s="414"/>
      <c r="G480" s="414"/>
      <c r="H480" s="414"/>
      <c r="I480" s="415"/>
      <c r="J480" s="415"/>
      <c r="K480" s="415"/>
      <c r="L480" s="415"/>
      <c r="M480" s="424"/>
      <c r="N480" s="415"/>
      <c r="O480" s="415"/>
      <c r="P480" s="415"/>
      <c r="Q480" s="415"/>
      <c r="R480" s="415"/>
      <c r="S480" s="415"/>
      <c r="T480" s="415"/>
      <c r="U480" s="414"/>
      <c r="V480" s="414"/>
      <c r="W480" s="415"/>
      <c r="X480" s="414" t="s">
        <v>6544</v>
      </c>
      <c r="Y480" s="414">
        <v>2006</v>
      </c>
      <c r="Z480" s="414">
        <v>0.37</v>
      </c>
      <c r="AA480" s="414" t="s">
        <v>6545</v>
      </c>
    </row>
    <row r="481" spans="1:27" x14ac:dyDescent="0.25">
      <c r="A481" s="662"/>
      <c r="B481" s="421"/>
      <c r="C481" s="414"/>
      <c r="D481" s="415"/>
      <c r="E481" s="414"/>
      <c r="F481" s="414"/>
      <c r="G481" s="414"/>
      <c r="H481" s="414"/>
      <c r="I481" s="415"/>
      <c r="J481" s="415"/>
      <c r="K481" s="415"/>
      <c r="L481" s="415"/>
      <c r="M481" s="415"/>
      <c r="N481" s="415"/>
      <c r="O481" s="415"/>
      <c r="P481" s="415"/>
      <c r="Q481" s="415"/>
      <c r="R481" s="415"/>
      <c r="S481" s="415"/>
      <c r="T481" s="415"/>
      <c r="U481" s="414"/>
      <c r="V481" s="414"/>
      <c r="W481" s="415"/>
      <c r="X481" s="414"/>
      <c r="Y481" s="414"/>
      <c r="Z481" s="414"/>
      <c r="AA481" s="414"/>
    </row>
    <row r="482" spans="1:27" ht="24" x14ac:dyDescent="0.25">
      <c r="A482" s="660">
        <v>68</v>
      </c>
      <c r="B482" s="421" t="s">
        <v>6546</v>
      </c>
      <c r="C482" s="414" t="s">
        <v>2333</v>
      </c>
      <c r="D482" s="415" t="s">
        <v>5834</v>
      </c>
      <c r="E482" s="414" t="s">
        <v>6356</v>
      </c>
      <c r="F482" s="414">
        <v>1</v>
      </c>
      <c r="G482" s="414"/>
      <c r="H482" s="414"/>
      <c r="I482" s="415"/>
      <c r="J482" s="415"/>
      <c r="K482" s="415"/>
      <c r="L482" s="415"/>
      <c r="M482" s="415" t="s">
        <v>2333</v>
      </c>
      <c r="N482" s="415"/>
      <c r="O482" s="415"/>
      <c r="P482" s="415"/>
      <c r="Q482" s="415"/>
      <c r="R482" s="415"/>
      <c r="S482" s="415"/>
      <c r="T482" s="415" t="s">
        <v>6547</v>
      </c>
      <c r="U482" s="414"/>
      <c r="V482" s="414"/>
      <c r="W482" s="415"/>
      <c r="X482" s="414"/>
      <c r="Y482" s="414"/>
      <c r="Z482" s="414"/>
      <c r="AA482" s="414"/>
    </row>
    <row r="483" spans="1:27" ht="24" x14ac:dyDescent="0.25">
      <c r="A483" s="661"/>
      <c r="B483" s="421"/>
      <c r="C483" s="414"/>
      <c r="D483" s="415"/>
      <c r="E483" s="414" t="s">
        <v>6188</v>
      </c>
      <c r="F483" s="414">
        <v>1</v>
      </c>
      <c r="G483" s="414"/>
      <c r="H483" s="414"/>
      <c r="I483" s="415"/>
      <c r="J483" s="415"/>
      <c r="K483" s="415"/>
      <c r="L483" s="415"/>
      <c r="M483" s="424" t="s">
        <v>6548</v>
      </c>
      <c r="N483" s="415">
        <v>2014</v>
      </c>
      <c r="O483" s="415">
        <v>0.2</v>
      </c>
      <c r="P483" s="415" t="s">
        <v>6549</v>
      </c>
      <c r="Q483" s="415" t="s">
        <v>6550</v>
      </c>
      <c r="R483" s="415"/>
      <c r="S483" s="415"/>
      <c r="T483" s="415"/>
      <c r="U483" s="414"/>
      <c r="V483" s="414"/>
      <c r="W483" s="415"/>
      <c r="X483" s="414" t="s">
        <v>6551</v>
      </c>
      <c r="Y483" s="414"/>
      <c r="Z483" s="414"/>
      <c r="AA483" s="414"/>
    </row>
    <row r="484" spans="1:27" ht="24" x14ac:dyDescent="0.25">
      <c r="A484" s="661"/>
      <c r="B484" s="421"/>
      <c r="C484" s="414"/>
      <c r="D484" s="415"/>
      <c r="E484" s="414"/>
      <c r="F484" s="414"/>
      <c r="G484" s="414"/>
      <c r="H484" s="414"/>
      <c r="I484" s="415"/>
      <c r="J484" s="415"/>
      <c r="K484" s="415"/>
      <c r="L484" s="415"/>
      <c r="M484" s="424"/>
      <c r="N484" s="415"/>
      <c r="O484" s="415"/>
      <c r="P484" s="415"/>
      <c r="Q484" s="415"/>
      <c r="R484" s="415"/>
      <c r="S484" s="415"/>
      <c r="T484" s="415"/>
      <c r="U484" s="414"/>
      <c r="V484" s="414"/>
      <c r="W484" s="415"/>
      <c r="X484" s="414" t="s">
        <v>6552</v>
      </c>
      <c r="Y484" s="414">
        <v>2010</v>
      </c>
      <c r="Z484" s="414"/>
      <c r="AA484" s="414" t="s">
        <v>6553</v>
      </c>
    </row>
    <row r="485" spans="1:27" ht="24" x14ac:dyDescent="0.25">
      <c r="A485" s="661"/>
      <c r="B485" s="421"/>
      <c r="C485" s="414"/>
      <c r="D485" s="415"/>
      <c r="E485" s="414"/>
      <c r="F485" s="414"/>
      <c r="G485" s="414"/>
      <c r="H485" s="414"/>
      <c r="I485" s="415"/>
      <c r="J485" s="415"/>
      <c r="K485" s="415"/>
      <c r="L485" s="415"/>
      <c r="M485" s="424"/>
      <c r="N485" s="415"/>
      <c r="O485" s="415"/>
      <c r="P485" s="415"/>
      <c r="Q485" s="415"/>
      <c r="R485" s="415"/>
      <c r="S485" s="415"/>
      <c r="T485" s="415"/>
      <c r="U485" s="414"/>
      <c r="V485" s="414"/>
      <c r="W485" s="415"/>
      <c r="X485" s="414" t="s">
        <v>6554</v>
      </c>
      <c r="Y485" s="414">
        <v>2010</v>
      </c>
      <c r="Z485" s="414"/>
      <c r="AA485" s="414" t="s">
        <v>6555</v>
      </c>
    </row>
    <row r="486" spans="1:27" ht="48" x14ac:dyDescent="0.25">
      <c r="A486" s="661"/>
      <c r="B486" s="421"/>
      <c r="C486" s="414"/>
      <c r="D486" s="415"/>
      <c r="E486" s="414"/>
      <c r="F486" s="414"/>
      <c r="G486" s="414"/>
      <c r="H486" s="414"/>
      <c r="I486" s="415"/>
      <c r="J486" s="415"/>
      <c r="K486" s="415"/>
      <c r="L486" s="415"/>
      <c r="M486" s="424"/>
      <c r="N486" s="415"/>
      <c r="O486" s="415"/>
      <c r="P486" s="415"/>
      <c r="Q486" s="415"/>
      <c r="R486" s="415"/>
      <c r="S486" s="415"/>
      <c r="T486" s="415"/>
      <c r="U486" s="414"/>
      <c r="V486" s="414"/>
      <c r="W486" s="415"/>
      <c r="X486" s="414" t="s">
        <v>6556</v>
      </c>
      <c r="Y486" s="414"/>
      <c r="Z486" s="414"/>
      <c r="AA486" s="414"/>
    </row>
    <row r="487" spans="1:27" x14ac:dyDescent="0.25">
      <c r="A487" s="661"/>
      <c r="B487" s="421"/>
      <c r="C487" s="414"/>
      <c r="D487" s="415"/>
      <c r="E487" s="414"/>
      <c r="F487" s="414"/>
      <c r="G487" s="414"/>
      <c r="H487" s="414"/>
      <c r="I487" s="415"/>
      <c r="J487" s="415"/>
      <c r="K487" s="415"/>
      <c r="L487" s="415"/>
      <c r="M487" s="424"/>
      <c r="N487" s="415"/>
      <c r="O487" s="415"/>
      <c r="P487" s="415"/>
      <c r="Q487" s="415"/>
      <c r="R487" s="415"/>
      <c r="S487" s="415"/>
      <c r="T487" s="415"/>
      <c r="U487" s="414"/>
      <c r="V487" s="414"/>
      <c r="W487" s="415"/>
      <c r="X487" s="414" t="s">
        <v>6557</v>
      </c>
      <c r="Y487" s="414"/>
      <c r="Z487" s="414"/>
      <c r="AA487" s="414"/>
    </row>
    <row r="488" spans="1:27" ht="36" x14ac:dyDescent="0.25">
      <c r="A488" s="661"/>
      <c r="B488" s="421"/>
      <c r="C488" s="414"/>
      <c r="D488" s="415"/>
      <c r="E488" s="414"/>
      <c r="F488" s="414"/>
      <c r="G488" s="414"/>
      <c r="H488" s="414"/>
      <c r="I488" s="415"/>
      <c r="J488" s="415"/>
      <c r="K488" s="415"/>
      <c r="L488" s="415"/>
      <c r="M488" s="424"/>
      <c r="N488" s="415"/>
      <c r="O488" s="415"/>
      <c r="P488" s="415"/>
      <c r="Q488" s="415"/>
      <c r="R488" s="415"/>
      <c r="S488" s="415"/>
      <c r="T488" s="415"/>
      <c r="U488" s="414"/>
      <c r="V488" s="414"/>
      <c r="W488" s="415"/>
      <c r="X488" s="414" t="s">
        <v>6558</v>
      </c>
      <c r="Y488" s="414">
        <v>2015</v>
      </c>
      <c r="Z488" s="414">
        <v>0.11899999999999999</v>
      </c>
      <c r="AA488" s="414" t="s">
        <v>6559</v>
      </c>
    </row>
    <row r="489" spans="1:27" ht="36" x14ac:dyDescent="0.25">
      <c r="A489" s="662"/>
      <c r="B489" s="421"/>
      <c r="C489" s="414"/>
      <c r="D489" s="415"/>
      <c r="E489" s="414"/>
      <c r="F489" s="414"/>
      <c r="G489" s="414"/>
      <c r="H489" s="414"/>
      <c r="I489" s="415"/>
      <c r="J489" s="415"/>
      <c r="K489" s="415"/>
      <c r="L489" s="415"/>
      <c r="M489" s="424"/>
      <c r="N489" s="415"/>
      <c r="O489" s="415"/>
      <c r="P489" s="415"/>
      <c r="Q489" s="415"/>
      <c r="R489" s="415"/>
      <c r="S489" s="415"/>
      <c r="T489" s="415"/>
      <c r="U489" s="414"/>
      <c r="V489" s="414"/>
      <c r="W489" s="415"/>
      <c r="X489" s="414" t="s">
        <v>6560</v>
      </c>
      <c r="Y489" s="414">
        <v>2015</v>
      </c>
      <c r="Z489" s="414">
        <v>0.121</v>
      </c>
      <c r="AA489" s="414" t="s">
        <v>6559</v>
      </c>
    </row>
    <row r="490" spans="1:27" ht="24" x14ac:dyDescent="0.25">
      <c r="A490" s="660">
        <v>69</v>
      </c>
      <c r="B490" s="421" t="s">
        <v>6529</v>
      </c>
      <c r="C490" s="414" t="s">
        <v>1729</v>
      </c>
      <c r="D490" s="415" t="s">
        <v>5834</v>
      </c>
      <c r="E490" s="414" t="s">
        <v>6457</v>
      </c>
      <c r="F490" s="414">
        <v>1</v>
      </c>
      <c r="G490" s="414"/>
      <c r="H490" s="414"/>
      <c r="I490" s="415"/>
      <c r="J490" s="415"/>
      <c r="K490" s="415"/>
      <c r="L490" s="415"/>
      <c r="M490" s="424"/>
      <c r="N490" s="415"/>
      <c r="O490" s="415"/>
      <c r="P490" s="415"/>
      <c r="Q490" s="415"/>
      <c r="R490" s="415"/>
      <c r="S490" s="415"/>
      <c r="T490" s="415"/>
      <c r="U490" s="414"/>
      <c r="V490" s="414"/>
      <c r="W490" s="415"/>
      <c r="X490" s="414"/>
      <c r="Y490" s="414"/>
      <c r="Z490" s="414"/>
      <c r="AA490" s="414"/>
    </row>
    <row r="491" spans="1:27" x14ac:dyDescent="0.25">
      <c r="A491" s="661"/>
      <c r="B491" s="421"/>
      <c r="C491" s="414"/>
      <c r="D491" s="415"/>
      <c r="E491" s="414" t="s">
        <v>6356</v>
      </c>
      <c r="F491" s="414">
        <v>1</v>
      </c>
      <c r="G491" s="414"/>
      <c r="H491" s="414"/>
      <c r="I491" s="415"/>
      <c r="J491" s="415"/>
      <c r="K491" s="415"/>
      <c r="L491" s="415"/>
      <c r="M491" s="424"/>
      <c r="N491" s="415"/>
      <c r="O491" s="415"/>
      <c r="P491" s="415"/>
      <c r="Q491" s="415"/>
      <c r="R491" s="415"/>
      <c r="S491" s="415"/>
      <c r="T491" s="415" t="s">
        <v>6561</v>
      </c>
      <c r="U491" s="414"/>
      <c r="V491" s="414"/>
      <c r="W491" s="415"/>
      <c r="X491" s="414"/>
      <c r="Y491" s="414"/>
      <c r="Z491" s="414"/>
      <c r="AA491" s="414"/>
    </row>
    <row r="492" spans="1:27" x14ac:dyDescent="0.25">
      <c r="A492" s="661"/>
      <c r="B492" s="421"/>
      <c r="C492" s="414"/>
      <c r="D492" s="415"/>
      <c r="E492" s="432"/>
      <c r="F492" s="414"/>
      <c r="G492" s="414"/>
      <c r="H492" s="414"/>
      <c r="I492" s="415"/>
      <c r="J492" s="415"/>
      <c r="K492" s="415"/>
      <c r="L492" s="415"/>
      <c r="M492" s="424"/>
      <c r="N492" s="415"/>
      <c r="O492" s="415"/>
      <c r="P492" s="415"/>
      <c r="Q492" s="415"/>
      <c r="R492" s="415"/>
      <c r="S492" s="415"/>
      <c r="T492" s="415" t="s">
        <v>6562</v>
      </c>
      <c r="U492" s="414"/>
      <c r="V492" s="414"/>
      <c r="W492" s="415"/>
      <c r="X492" s="414" t="s">
        <v>6562</v>
      </c>
      <c r="Y492" s="414"/>
      <c r="Z492" s="414"/>
      <c r="AA492" s="414"/>
    </row>
    <row r="493" spans="1:27" ht="24" x14ac:dyDescent="0.25">
      <c r="A493" s="661"/>
      <c r="B493" s="421"/>
      <c r="C493" s="414"/>
      <c r="D493" s="415"/>
      <c r="E493" s="414"/>
      <c r="F493" s="414"/>
      <c r="G493" s="414"/>
      <c r="H493" s="414"/>
      <c r="I493" s="415"/>
      <c r="J493" s="415"/>
      <c r="K493" s="415"/>
      <c r="L493" s="415"/>
      <c r="M493" s="424"/>
      <c r="N493" s="415"/>
      <c r="O493" s="415"/>
      <c r="P493" s="415"/>
      <c r="Q493" s="415"/>
      <c r="R493" s="415"/>
      <c r="S493" s="415"/>
      <c r="T493" s="415"/>
      <c r="U493" s="414"/>
      <c r="V493" s="414"/>
      <c r="W493" s="415"/>
      <c r="X493" s="414" t="s">
        <v>6563</v>
      </c>
      <c r="Y493" s="414"/>
      <c r="Z493" s="414">
        <v>0.03</v>
      </c>
      <c r="AA493" s="414" t="s">
        <v>6564</v>
      </c>
    </row>
    <row r="494" spans="1:27" ht="24" x14ac:dyDescent="0.25">
      <c r="A494" s="661"/>
      <c r="B494" s="421"/>
      <c r="C494" s="414"/>
      <c r="D494" s="415"/>
      <c r="E494" s="414"/>
      <c r="F494" s="414"/>
      <c r="G494" s="414"/>
      <c r="H494" s="414"/>
      <c r="I494" s="415"/>
      <c r="J494" s="415"/>
      <c r="K494" s="415"/>
      <c r="L494" s="415"/>
      <c r="M494" s="424"/>
      <c r="N494" s="415"/>
      <c r="O494" s="415"/>
      <c r="P494" s="415"/>
      <c r="Q494" s="415"/>
      <c r="R494" s="415"/>
      <c r="S494" s="415"/>
      <c r="T494" s="415"/>
      <c r="U494" s="414"/>
      <c r="V494" s="414"/>
      <c r="W494" s="415"/>
      <c r="X494" s="414" t="s">
        <v>6565</v>
      </c>
      <c r="Y494" s="414"/>
      <c r="Z494" s="414">
        <v>0.08</v>
      </c>
      <c r="AA494" s="414" t="s">
        <v>6175</v>
      </c>
    </row>
    <row r="495" spans="1:27" x14ac:dyDescent="0.25">
      <c r="A495" s="661"/>
      <c r="B495" s="421"/>
      <c r="C495" s="414"/>
      <c r="D495" s="415"/>
      <c r="E495" s="414"/>
      <c r="F495" s="414"/>
      <c r="G495" s="414"/>
      <c r="H495" s="414"/>
      <c r="I495" s="415"/>
      <c r="J495" s="415"/>
      <c r="K495" s="415"/>
      <c r="L495" s="415"/>
      <c r="M495" s="424"/>
      <c r="N495" s="415"/>
      <c r="O495" s="415"/>
      <c r="P495" s="415"/>
      <c r="Q495" s="415"/>
      <c r="R495" s="415"/>
      <c r="S495" s="415"/>
      <c r="T495" s="433"/>
      <c r="U495" s="414"/>
      <c r="V495" s="414"/>
      <c r="W495" s="433"/>
      <c r="X495" s="414" t="s">
        <v>6566</v>
      </c>
      <c r="Y495" s="414">
        <v>1974</v>
      </c>
      <c r="Z495" s="414">
        <v>0.08</v>
      </c>
      <c r="AA495" s="414" t="s">
        <v>6175</v>
      </c>
    </row>
    <row r="496" spans="1:27" x14ac:dyDescent="0.25">
      <c r="A496" s="661"/>
      <c r="B496" s="421"/>
      <c r="C496" s="414"/>
      <c r="D496" s="415"/>
      <c r="E496" s="414"/>
      <c r="F496" s="414"/>
      <c r="G496" s="414"/>
      <c r="H496" s="414"/>
      <c r="I496" s="415"/>
      <c r="J496" s="415"/>
      <c r="K496" s="415"/>
      <c r="L496" s="415"/>
      <c r="M496" s="424"/>
      <c r="N496" s="415"/>
      <c r="O496" s="415"/>
      <c r="P496" s="415"/>
      <c r="Q496" s="415"/>
      <c r="R496" s="415"/>
      <c r="S496" s="415"/>
      <c r="T496" s="433"/>
      <c r="U496" s="414"/>
      <c r="V496" s="414"/>
      <c r="W496" s="433"/>
      <c r="X496" s="414" t="s">
        <v>6567</v>
      </c>
      <c r="Y496" s="414"/>
      <c r="Z496" s="414">
        <v>0.13</v>
      </c>
      <c r="AA496" s="414" t="s">
        <v>6175</v>
      </c>
    </row>
    <row r="497" spans="1:27" x14ac:dyDescent="0.25">
      <c r="A497" s="661"/>
      <c r="B497" s="421"/>
      <c r="C497" s="414"/>
      <c r="D497" s="415"/>
      <c r="E497" s="414"/>
      <c r="F497" s="414"/>
      <c r="G497" s="414"/>
      <c r="H497" s="414"/>
      <c r="I497" s="415"/>
      <c r="J497" s="415"/>
      <c r="K497" s="415"/>
      <c r="L497" s="415"/>
      <c r="M497" s="424"/>
      <c r="N497" s="415"/>
      <c r="O497" s="415"/>
      <c r="P497" s="415"/>
      <c r="Q497" s="415"/>
      <c r="R497" s="415"/>
      <c r="S497" s="415"/>
      <c r="T497" s="433"/>
      <c r="U497" s="414"/>
      <c r="V497" s="414"/>
      <c r="W497" s="433"/>
      <c r="X497" s="414"/>
      <c r="Y497" s="414"/>
      <c r="Z497" s="414"/>
      <c r="AA497" s="414"/>
    </row>
    <row r="498" spans="1:27" x14ac:dyDescent="0.25">
      <c r="A498" s="661"/>
      <c r="B498" s="421"/>
      <c r="C498" s="414"/>
      <c r="D498" s="415"/>
      <c r="E498" s="414"/>
      <c r="F498" s="414"/>
      <c r="G498" s="414"/>
      <c r="H498" s="414"/>
      <c r="I498" s="415"/>
      <c r="J498" s="415"/>
      <c r="K498" s="415"/>
      <c r="L498" s="415"/>
      <c r="M498" s="424"/>
      <c r="N498" s="415"/>
      <c r="O498" s="415"/>
      <c r="P498" s="415"/>
      <c r="Q498" s="415"/>
      <c r="R498" s="415"/>
      <c r="S498" s="415"/>
      <c r="T498" s="433"/>
      <c r="U498" s="414"/>
      <c r="V498" s="414"/>
      <c r="W498" s="433"/>
      <c r="X498" s="414"/>
      <c r="Y498" s="414"/>
      <c r="Z498" s="414"/>
      <c r="AA498" s="414"/>
    </row>
    <row r="499" spans="1:27" x14ac:dyDescent="0.25">
      <c r="A499" s="661"/>
      <c r="B499" s="421"/>
      <c r="C499" s="414"/>
      <c r="D499" s="415"/>
      <c r="E499" s="414"/>
      <c r="F499" s="414"/>
      <c r="G499" s="414"/>
      <c r="H499" s="414"/>
      <c r="I499" s="415"/>
      <c r="J499" s="415"/>
      <c r="K499" s="415"/>
      <c r="L499" s="415"/>
      <c r="M499" s="424"/>
      <c r="N499" s="415"/>
      <c r="O499" s="415"/>
      <c r="P499" s="415"/>
      <c r="Q499" s="415"/>
      <c r="R499" s="415"/>
      <c r="S499" s="415"/>
      <c r="T499" s="433"/>
      <c r="U499" s="414"/>
      <c r="V499" s="414"/>
      <c r="W499" s="433"/>
      <c r="X499" s="414"/>
      <c r="Y499" s="414"/>
      <c r="Z499" s="414"/>
      <c r="AA499" s="414"/>
    </row>
    <row r="500" spans="1:27" ht="24" x14ac:dyDescent="0.25">
      <c r="A500" s="661"/>
      <c r="B500" s="421" t="s">
        <v>6568</v>
      </c>
      <c r="C500" s="414" t="s">
        <v>2244</v>
      </c>
      <c r="D500" s="415" t="s">
        <v>5834</v>
      </c>
      <c r="E500" s="414" t="s">
        <v>6569</v>
      </c>
      <c r="F500" s="414">
        <v>2</v>
      </c>
      <c r="G500" s="414"/>
      <c r="H500" s="414"/>
      <c r="I500" s="415"/>
      <c r="J500" s="415"/>
      <c r="K500" s="415"/>
      <c r="L500" s="415"/>
      <c r="M500" s="424" t="s">
        <v>6570</v>
      </c>
      <c r="N500" s="415">
        <v>2018</v>
      </c>
      <c r="O500" s="415">
        <v>0.315</v>
      </c>
      <c r="P500" s="415" t="s">
        <v>6571</v>
      </c>
      <c r="Q500" s="415">
        <v>2</v>
      </c>
      <c r="R500" s="415"/>
      <c r="S500" s="415">
        <v>2</v>
      </c>
      <c r="T500" s="433" t="s">
        <v>6572</v>
      </c>
      <c r="U500" s="414">
        <v>1965</v>
      </c>
      <c r="V500" s="414">
        <v>0.17</v>
      </c>
      <c r="W500" s="433" t="s">
        <v>6418</v>
      </c>
      <c r="X500" s="414"/>
      <c r="Y500" s="414"/>
      <c r="Z500" s="414"/>
      <c r="AA500" s="414"/>
    </row>
    <row r="501" spans="1:27" x14ac:dyDescent="0.25">
      <c r="A501" s="661"/>
      <c r="B501" s="421"/>
      <c r="C501" s="432"/>
      <c r="D501" s="424"/>
      <c r="E501" s="432"/>
      <c r="F501" s="414"/>
      <c r="G501" s="414"/>
      <c r="H501" s="414"/>
      <c r="I501" s="415"/>
      <c r="J501" s="415"/>
      <c r="K501" s="415"/>
      <c r="L501" s="415"/>
      <c r="M501" s="424"/>
      <c r="N501" s="415"/>
      <c r="O501" s="415"/>
      <c r="P501" s="415"/>
      <c r="Q501" s="424"/>
      <c r="R501" s="415"/>
      <c r="S501" s="415"/>
      <c r="T501" s="433"/>
      <c r="U501" s="414"/>
      <c r="V501" s="414"/>
      <c r="W501" s="433"/>
      <c r="X501" s="414"/>
      <c r="Y501" s="414"/>
      <c r="Z501" s="414"/>
      <c r="AA501" s="414"/>
    </row>
    <row r="502" spans="1:27" x14ac:dyDescent="0.25">
      <c r="A502" s="661"/>
      <c r="B502" s="421"/>
      <c r="C502" s="414"/>
      <c r="D502" s="415"/>
      <c r="E502" s="414"/>
      <c r="F502" s="414"/>
      <c r="G502" s="414"/>
      <c r="H502" s="414"/>
      <c r="I502" s="415"/>
      <c r="J502" s="415"/>
      <c r="K502" s="415"/>
      <c r="L502" s="415"/>
      <c r="M502" s="424"/>
      <c r="N502" s="415"/>
      <c r="O502" s="415"/>
      <c r="P502" s="415"/>
      <c r="Q502" s="424"/>
      <c r="R502" s="415"/>
      <c r="S502" s="415"/>
      <c r="T502" s="433"/>
      <c r="U502" s="414"/>
      <c r="V502" s="414"/>
      <c r="W502" s="433"/>
      <c r="X502" s="414"/>
      <c r="Y502" s="414"/>
      <c r="Z502" s="414"/>
      <c r="AA502" s="414"/>
    </row>
    <row r="503" spans="1:27" x14ac:dyDescent="0.25">
      <c r="A503" s="661"/>
      <c r="B503" s="421"/>
      <c r="C503" s="414"/>
      <c r="D503" s="415"/>
      <c r="E503" s="414"/>
      <c r="F503" s="414"/>
      <c r="G503" s="414"/>
      <c r="H503" s="414"/>
      <c r="I503" s="415"/>
      <c r="J503" s="415"/>
      <c r="K503" s="415"/>
      <c r="L503" s="415"/>
      <c r="M503" s="424"/>
      <c r="N503" s="415"/>
      <c r="O503" s="415"/>
      <c r="P503" s="415"/>
      <c r="Q503" s="424"/>
      <c r="R503" s="415"/>
      <c r="S503" s="415"/>
      <c r="T503" s="433"/>
      <c r="U503" s="414"/>
      <c r="V503" s="414"/>
      <c r="W503" s="433"/>
      <c r="X503" s="414"/>
      <c r="Y503" s="414"/>
      <c r="Z503" s="414"/>
      <c r="AA503" s="414"/>
    </row>
    <row r="504" spans="1:27" x14ac:dyDescent="0.25">
      <c r="A504" s="661"/>
      <c r="B504" s="421"/>
      <c r="C504" s="414"/>
      <c r="D504" s="415"/>
      <c r="E504" s="414"/>
      <c r="F504" s="414"/>
      <c r="G504" s="414"/>
      <c r="H504" s="414"/>
      <c r="I504" s="415"/>
      <c r="J504" s="415"/>
      <c r="K504" s="415"/>
      <c r="L504" s="415"/>
      <c r="M504" s="424"/>
      <c r="N504" s="415"/>
      <c r="O504" s="415"/>
      <c r="P504" s="415"/>
      <c r="Q504" s="415"/>
      <c r="R504" s="415"/>
      <c r="S504" s="415"/>
      <c r="T504" s="433"/>
      <c r="U504" s="414"/>
      <c r="V504" s="414"/>
      <c r="W504" s="433"/>
      <c r="X504" s="414"/>
      <c r="Y504" s="414"/>
      <c r="Z504" s="414"/>
      <c r="AA504" s="414"/>
    </row>
    <row r="505" spans="1:27" x14ac:dyDescent="0.25">
      <c r="A505" s="661"/>
      <c r="B505" s="421"/>
      <c r="C505" s="414"/>
      <c r="D505" s="415"/>
      <c r="E505" s="414"/>
      <c r="F505" s="414"/>
      <c r="G505" s="414"/>
      <c r="H505" s="414"/>
      <c r="I505" s="415"/>
      <c r="J505" s="415"/>
      <c r="K505" s="415"/>
      <c r="L505" s="415"/>
      <c r="M505" s="424"/>
      <c r="N505" s="415"/>
      <c r="O505" s="415"/>
      <c r="P505" s="415"/>
      <c r="Q505" s="415"/>
      <c r="R505" s="415"/>
      <c r="S505" s="415"/>
      <c r="T505" s="415"/>
      <c r="U505" s="414"/>
      <c r="V505" s="414"/>
      <c r="W505" s="415"/>
      <c r="X505" s="414"/>
      <c r="Y505" s="414"/>
      <c r="Z505" s="414"/>
      <c r="AA505" s="414"/>
    </row>
    <row r="506" spans="1:27" x14ac:dyDescent="0.25">
      <c r="A506" s="662"/>
      <c r="B506" s="421"/>
      <c r="C506" s="414"/>
      <c r="D506" s="415"/>
      <c r="E506" s="414"/>
      <c r="F506" s="414"/>
      <c r="G506" s="414"/>
      <c r="H506" s="414"/>
      <c r="I506" s="415"/>
      <c r="J506" s="415"/>
      <c r="K506" s="415"/>
      <c r="L506" s="415"/>
      <c r="M506" s="434"/>
      <c r="N506" s="415"/>
      <c r="O506" s="415"/>
      <c r="P506" s="424"/>
      <c r="Q506" s="415"/>
      <c r="R506" s="415"/>
      <c r="S506" s="415"/>
      <c r="T506" s="415"/>
      <c r="U506" s="414"/>
      <c r="V506" s="414"/>
      <c r="W506" s="415"/>
      <c r="X506" s="414"/>
      <c r="Y506" s="414"/>
      <c r="Z506" s="414"/>
      <c r="AA506" s="414"/>
    </row>
    <row r="507" spans="1:27" ht="24" x14ac:dyDescent="0.25">
      <c r="A507" s="660">
        <v>70</v>
      </c>
      <c r="B507" s="421" t="s">
        <v>6529</v>
      </c>
      <c r="C507" s="414" t="s">
        <v>3799</v>
      </c>
      <c r="D507" s="415" t="s">
        <v>5834</v>
      </c>
      <c r="E507" s="435" t="s">
        <v>6133</v>
      </c>
      <c r="F507" s="414">
        <v>1</v>
      </c>
      <c r="G507" s="414"/>
      <c r="H507" s="414"/>
      <c r="I507" s="415"/>
      <c r="J507" s="415"/>
      <c r="K507" s="415"/>
      <c r="L507" s="415"/>
      <c r="M507" s="424"/>
      <c r="N507" s="436"/>
      <c r="O507" s="415"/>
      <c r="P507" s="415"/>
      <c r="Q507" s="415"/>
      <c r="R507" s="415"/>
      <c r="S507" s="415"/>
      <c r="T507" s="415" t="s">
        <v>6573</v>
      </c>
      <c r="U507" s="414">
        <v>1988</v>
      </c>
      <c r="V507" s="414">
        <v>0.5</v>
      </c>
      <c r="W507" s="415" t="s">
        <v>6574</v>
      </c>
      <c r="X507" s="414"/>
      <c r="Y507" s="414"/>
      <c r="Z507" s="414"/>
      <c r="AA507" s="414"/>
    </row>
    <row r="508" spans="1:27" x14ac:dyDescent="0.25">
      <c r="A508" s="661"/>
      <c r="B508" s="421"/>
      <c r="C508" s="414"/>
      <c r="D508" s="415"/>
      <c r="E508" s="414"/>
      <c r="F508" s="414"/>
      <c r="G508" s="414"/>
      <c r="H508" s="414"/>
      <c r="I508" s="415"/>
      <c r="J508" s="415"/>
      <c r="K508" s="415"/>
      <c r="L508" s="415"/>
      <c r="M508" s="437"/>
      <c r="N508" s="415"/>
      <c r="O508" s="415"/>
      <c r="P508" s="415"/>
      <c r="Q508" s="415"/>
      <c r="R508" s="415"/>
      <c r="S508" s="415"/>
      <c r="T508" s="415" t="s">
        <v>6575</v>
      </c>
      <c r="U508" s="414"/>
      <c r="V508" s="414">
        <v>0.98</v>
      </c>
      <c r="W508" s="415" t="s">
        <v>6576</v>
      </c>
      <c r="X508" s="414"/>
      <c r="Y508" s="414"/>
      <c r="Z508" s="414"/>
      <c r="AA508" s="414"/>
    </row>
    <row r="509" spans="1:27" x14ac:dyDescent="0.25">
      <c r="A509" s="661"/>
      <c r="B509" s="421"/>
      <c r="C509" s="414"/>
      <c r="D509" s="415"/>
      <c r="E509" s="414"/>
      <c r="F509" s="414"/>
      <c r="G509" s="414"/>
      <c r="H509" s="414"/>
      <c r="I509" s="415"/>
      <c r="J509" s="415"/>
      <c r="K509" s="415"/>
      <c r="L509" s="415"/>
      <c r="M509" s="424"/>
      <c r="N509" s="415"/>
      <c r="O509" s="415"/>
      <c r="P509" s="415"/>
      <c r="Q509" s="415"/>
      <c r="R509" s="415"/>
      <c r="S509" s="415"/>
      <c r="T509" s="415"/>
      <c r="U509" s="414"/>
      <c r="V509" s="414"/>
      <c r="W509" s="415"/>
      <c r="X509" s="414"/>
      <c r="Y509" s="414"/>
      <c r="Z509" s="414"/>
      <c r="AA509" s="414"/>
    </row>
    <row r="510" spans="1:27" x14ac:dyDescent="0.25">
      <c r="A510" s="662"/>
      <c r="B510" s="421"/>
      <c r="C510" s="414"/>
      <c r="D510" s="415"/>
      <c r="E510" s="414"/>
      <c r="F510" s="414"/>
      <c r="G510" s="414"/>
      <c r="H510" s="414"/>
      <c r="I510" s="415"/>
      <c r="J510" s="415"/>
      <c r="K510" s="415"/>
      <c r="L510" s="415"/>
      <c r="M510" s="424"/>
      <c r="N510" s="415"/>
      <c r="O510" s="415"/>
      <c r="P510" s="415"/>
      <c r="Q510" s="415"/>
      <c r="R510" s="415"/>
      <c r="S510" s="415"/>
      <c r="T510" s="415"/>
      <c r="U510" s="414"/>
      <c r="V510" s="414"/>
      <c r="W510" s="415"/>
      <c r="X510" s="414"/>
      <c r="Y510" s="414"/>
      <c r="Z510" s="414"/>
      <c r="AA510" s="414"/>
    </row>
    <row r="511" spans="1:27" ht="24" x14ac:dyDescent="0.25">
      <c r="A511" s="660">
        <v>71</v>
      </c>
      <c r="B511" s="421" t="s">
        <v>6529</v>
      </c>
      <c r="C511" s="414" t="s">
        <v>2861</v>
      </c>
      <c r="D511" s="415" t="s">
        <v>5834</v>
      </c>
      <c r="E511" s="414" t="s">
        <v>6306</v>
      </c>
      <c r="F511" s="414">
        <v>2</v>
      </c>
      <c r="G511" s="414"/>
      <c r="H511" s="414"/>
      <c r="I511" s="415"/>
      <c r="J511" s="415"/>
      <c r="K511" s="415"/>
      <c r="L511" s="415"/>
      <c r="M511" s="424"/>
      <c r="N511" s="415"/>
      <c r="O511" s="415"/>
      <c r="P511" s="415"/>
      <c r="Q511" s="415"/>
      <c r="R511" s="415"/>
      <c r="S511" s="415"/>
      <c r="T511" s="415" t="s">
        <v>6577</v>
      </c>
      <c r="U511" s="414">
        <v>2014</v>
      </c>
      <c r="V511" s="414">
        <v>0.59</v>
      </c>
      <c r="W511" s="415" t="s">
        <v>6578</v>
      </c>
      <c r="X511" s="414"/>
      <c r="Y511" s="414"/>
      <c r="Z511" s="414"/>
      <c r="AA511" s="414"/>
    </row>
    <row r="512" spans="1:27" x14ac:dyDescent="0.25">
      <c r="A512" s="661"/>
      <c r="B512" s="421"/>
      <c r="C512" s="414"/>
      <c r="D512" s="415"/>
      <c r="E512" s="414"/>
      <c r="F512" s="414"/>
      <c r="G512" s="414"/>
      <c r="H512" s="414"/>
      <c r="I512" s="415"/>
      <c r="J512" s="415"/>
      <c r="K512" s="415"/>
      <c r="L512" s="415"/>
      <c r="M512" s="424"/>
      <c r="N512" s="415"/>
      <c r="O512" s="415"/>
      <c r="P512" s="415"/>
      <c r="Q512" s="415"/>
      <c r="R512" s="415"/>
      <c r="S512" s="415"/>
      <c r="T512" s="415"/>
      <c r="U512" s="414"/>
      <c r="V512" s="414"/>
      <c r="W512" s="415"/>
      <c r="X512" s="414"/>
      <c r="Y512" s="414"/>
      <c r="Z512" s="414"/>
      <c r="AA512" s="414"/>
    </row>
    <row r="513" spans="1:27" ht="24" x14ac:dyDescent="0.25">
      <c r="A513" s="661"/>
      <c r="B513" s="421"/>
      <c r="C513" s="414"/>
      <c r="D513" s="415"/>
      <c r="E513" s="414"/>
      <c r="F513" s="414"/>
      <c r="G513" s="414"/>
      <c r="H513" s="414"/>
      <c r="I513" s="415"/>
      <c r="J513" s="415"/>
      <c r="K513" s="415"/>
      <c r="L513" s="415"/>
      <c r="M513" s="424"/>
      <c r="N513" s="415"/>
      <c r="O513" s="415"/>
      <c r="P513" s="415"/>
      <c r="Q513" s="415"/>
      <c r="R513" s="415"/>
      <c r="S513" s="415"/>
      <c r="T513" s="415"/>
      <c r="U513" s="414"/>
      <c r="V513" s="414"/>
      <c r="W513" s="415"/>
      <c r="X513" s="414" t="s">
        <v>6579</v>
      </c>
      <c r="Y513" s="414"/>
      <c r="Z513" s="414"/>
      <c r="AA513" s="414"/>
    </row>
    <row r="514" spans="1:27" x14ac:dyDescent="0.25">
      <c r="A514" s="661"/>
      <c r="B514" s="421"/>
      <c r="C514" s="414"/>
      <c r="D514" s="415"/>
      <c r="E514" s="414"/>
      <c r="F514" s="414"/>
      <c r="G514" s="414"/>
      <c r="H514" s="414"/>
      <c r="I514" s="415"/>
      <c r="J514" s="415"/>
      <c r="K514" s="415"/>
      <c r="L514" s="415"/>
      <c r="M514" s="424"/>
      <c r="N514" s="415"/>
      <c r="O514" s="415"/>
      <c r="P514" s="415"/>
      <c r="Q514" s="415"/>
      <c r="R514" s="415"/>
      <c r="S514" s="415"/>
      <c r="T514" s="415"/>
      <c r="U514" s="414"/>
      <c r="V514" s="414"/>
      <c r="W514" s="415"/>
      <c r="X514" s="414"/>
      <c r="Y514" s="414"/>
      <c r="Z514" s="414"/>
      <c r="AA514" s="414"/>
    </row>
    <row r="515" spans="1:27" ht="24" x14ac:dyDescent="0.25">
      <c r="A515" s="661"/>
      <c r="B515" s="421"/>
      <c r="C515" s="414"/>
      <c r="D515" s="415"/>
      <c r="E515" s="414"/>
      <c r="F515" s="414"/>
      <c r="G515" s="414"/>
      <c r="H515" s="414"/>
      <c r="I515" s="415"/>
      <c r="J515" s="415"/>
      <c r="K515" s="415"/>
      <c r="L515" s="415"/>
      <c r="M515" s="424"/>
      <c r="N515" s="415"/>
      <c r="O515" s="415"/>
      <c r="P515" s="415"/>
      <c r="Q515" s="415"/>
      <c r="R515" s="415"/>
      <c r="S515" s="415"/>
      <c r="T515" s="415"/>
      <c r="U515" s="414"/>
      <c r="V515" s="414"/>
      <c r="W515" s="415"/>
      <c r="X515" s="414" t="s">
        <v>6580</v>
      </c>
      <c r="Y515" s="414">
        <v>1978</v>
      </c>
      <c r="Z515" s="414">
        <v>0.3</v>
      </c>
      <c r="AA515" s="414" t="s">
        <v>6581</v>
      </c>
    </row>
    <row r="516" spans="1:27" ht="24" x14ac:dyDescent="0.25">
      <c r="A516" s="661"/>
      <c r="B516" s="421"/>
      <c r="C516" s="414"/>
      <c r="D516" s="415"/>
      <c r="E516" s="414"/>
      <c r="F516" s="414"/>
      <c r="G516" s="414"/>
      <c r="H516" s="414"/>
      <c r="I516" s="415"/>
      <c r="J516" s="415"/>
      <c r="K516" s="415"/>
      <c r="L516" s="415"/>
      <c r="M516" s="424"/>
      <c r="N516" s="415"/>
      <c r="O516" s="415"/>
      <c r="P516" s="415"/>
      <c r="Q516" s="415"/>
      <c r="R516" s="415"/>
      <c r="S516" s="415"/>
      <c r="T516" s="415"/>
      <c r="U516" s="414"/>
      <c r="V516" s="414"/>
      <c r="W516" s="415"/>
      <c r="X516" s="414" t="s">
        <v>6582</v>
      </c>
      <c r="Y516" s="414">
        <v>1982</v>
      </c>
      <c r="Z516" s="414">
        <v>0.18</v>
      </c>
      <c r="AA516" s="414" t="s">
        <v>5987</v>
      </c>
    </row>
    <row r="517" spans="1:27" ht="24" x14ac:dyDescent="0.25">
      <c r="A517" s="661"/>
      <c r="B517" s="421"/>
      <c r="C517" s="414"/>
      <c r="D517" s="415"/>
      <c r="E517" s="414"/>
      <c r="F517" s="414"/>
      <c r="G517" s="414"/>
      <c r="H517" s="414"/>
      <c r="I517" s="415"/>
      <c r="J517" s="415"/>
      <c r="K517" s="415"/>
      <c r="L517" s="415"/>
      <c r="M517" s="424"/>
      <c r="N517" s="415"/>
      <c r="O517" s="415"/>
      <c r="P517" s="415"/>
      <c r="Q517" s="415"/>
      <c r="R517" s="415"/>
      <c r="S517" s="415"/>
      <c r="T517" s="415"/>
      <c r="U517" s="414"/>
      <c r="V517" s="414"/>
      <c r="W517" s="415"/>
      <c r="X517" s="414" t="s">
        <v>6583</v>
      </c>
      <c r="Y517" s="414">
        <v>1982</v>
      </c>
      <c r="Z517" s="414">
        <v>0.04</v>
      </c>
      <c r="AA517" s="414" t="s">
        <v>5987</v>
      </c>
    </row>
    <row r="518" spans="1:27" x14ac:dyDescent="0.25">
      <c r="A518" s="661"/>
      <c r="B518" s="421"/>
      <c r="C518" s="414"/>
      <c r="D518" s="415"/>
      <c r="E518" s="414"/>
      <c r="F518" s="414"/>
      <c r="G518" s="414"/>
      <c r="H518" s="414"/>
      <c r="I518" s="415"/>
      <c r="J518" s="415"/>
      <c r="K518" s="415"/>
      <c r="L518" s="415"/>
      <c r="M518" s="424"/>
      <c r="N518" s="415"/>
      <c r="O518" s="415"/>
      <c r="P518" s="415"/>
      <c r="Q518" s="415"/>
      <c r="R518" s="415"/>
      <c r="S518" s="415"/>
      <c r="T518" s="415"/>
      <c r="U518" s="414"/>
      <c r="V518" s="414"/>
      <c r="W518" s="415"/>
      <c r="X518" s="414" t="s">
        <v>6584</v>
      </c>
      <c r="Y518" s="414">
        <v>1984</v>
      </c>
      <c r="Z518" s="414">
        <v>0.11</v>
      </c>
      <c r="AA518" s="414" t="s">
        <v>6585</v>
      </c>
    </row>
    <row r="519" spans="1:27" ht="24" x14ac:dyDescent="0.25">
      <c r="A519" s="661"/>
      <c r="B519" s="421"/>
      <c r="C519" s="414"/>
      <c r="D519" s="415"/>
      <c r="E519" s="414"/>
      <c r="F519" s="414"/>
      <c r="G519" s="414"/>
      <c r="H519" s="414"/>
      <c r="I519" s="415"/>
      <c r="J519" s="415"/>
      <c r="K519" s="415"/>
      <c r="L519" s="415"/>
      <c r="M519" s="424"/>
      <c r="N519" s="415"/>
      <c r="O519" s="415"/>
      <c r="P519" s="415"/>
      <c r="Q519" s="415"/>
      <c r="R519" s="415"/>
      <c r="S519" s="415"/>
      <c r="T519" s="415"/>
      <c r="U519" s="414"/>
      <c r="V519" s="414"/>
      <c r="W519" s="415"/>
      <c r="X519" s="414" t="s">
        <v>6586</v>
      </c>
      <c r="Y519" s="414">
        <v>1985</v>
      </c>
      <c r="Z519" s="414">
        <v>0.1</v>
      </c>
      <c r="AA519" s="414" t="s">
        <v>6538</v>
      </c>
    </row>
    <row r="520" spans="1:27" ht="24" x14ac:dyDescent="0.25">
      <c r="A520" s="661"/>
      <c r="B520" s="421"/>
      <c r="C520" s="414"/>
      <c r="D520" s="421"/>
      <c r="E520" s="414"/>
      <c r="F520" s="414"/>
      <c r="G520" s="414"/>
      <c r="H520" s="414"/>
      <c r="I520" s="421"/>
      <c r="J520" s="421"/>
      <c r="K520" s="421"/>
      <c r="L520" s="421"/>
      <c r="M520" s="421"/>
      <c r="N520" s="421"/>
      <c r="O520" s="421"/>
      <c r="P520" s="421"/>
      <c r="Q520" s="421"/>
      <c r="R520" s="421"/>
      <c r="S520" s="421"/>
      <c r="T520" s="421"/>
      <c r="U520" s="414"/>
      <c r="V520" s="414"/>
      <c r="W520" s="421"/>
      <c r="X520" s="414" t="s">
        <v>6587</v>
      </c>
      <c r="Y520" s="414">
        <v>1987</v>
      </c>
      <c r="Z520" s="414">
        <v>0.19</v>
      </c>
      <c r="AA520" s="414" t="s">
        <v>6588</v>
      </c>
    </row>
    <row r="521" spans="1:27" ht="24" x14ac:dyDescent="0.25">
      <c r="A521" s="662"/>
      <c r="B521" s="421"/>
      <c r="C521" s="414"/>
      <c r="D521" s="433"/>
      <c r="E521" s="414"/>
      <c r="F521" s="666"/>
      <c r="G521" s="666"/>
      <c r="H521" s="666"/>
      <c r="I521" s="666"/>
      <c r="J521" s="666"/>
      <c r="K521" s="433"/>
      <c r="L521" s="433"/>
      <c r="M521" s="433"/>
      <c r="N521" s="433"/>
      <c r="O521" s="433"/>
      <c r="P521" s="433"/>
      <c r="Q521" s="433"/>
      <c r="R521" s="433"/>
      <c r="S521" s="433"/>
      <c r="T521" s="433"/>
      <c r="U521" s="414"/>
      <c r="V521" s="414"/>
      <c r="W521" s="433"/>
      <c r="X521" s="414" t="s">
        <v>6589</v>
      </c>
      <c r="Y521" s="414">
        <v>1996</v>
      </c>
      <c r="Z521" s="414">
        <v>0.17</v>
      </c>
      <c r="AA521" s="414" t="s">
        <v>6590</v>
      </c>
    </row>
    <row r="522" spans="1:27" x14ac:dyDescent="0.25">
      <c r="A522" s="663">
        <v>72</v>
      </c>
      <c r="B522" s="439" t="s">
        <v>6591</v>
      </c>
      <c r="C522" s="440" t="s">
        <v>3825</v>
      </c>
      <c r="D522" s="441" t="s">
        <v>5834</v>
      </c>
      <c r="E522" s="440" t="s">
        <v>6133</v>
      </c>
      <c r="F522" s="440">
        <v>1</v>
      </c>
      <c r="G522" s="440"/>
      <c r="H522" s="440"/>
      <c r="I522" s="441"/>
      <c r="J522" s="441"/>
      <c r="K522" s="441"/>
      <c r="L522" s="441"/>
      <c r="M522" s="441"/>
      <c r="N522" s="441"/>
      <c r="O522" s="441"/>
      <c r="P522" s="441"/>
      <c r="Q522" s="441"/>
      <c r="R522" s="441"/>
      <c r="S522" s="441"/>
      <c r="T522" s="441" t="s">
        <v>1187</v>
      </c>
      <c r="U522" s="440"/>
      <c r="V522" s="440"/>
      <c r="W522" s="441"/>
      <c r="X522" s="440"/>
      <c r="Y522" s="440"/>
      <c r="Z522" s="440"/>
      <c r="AA522" s="440"/>
    </row>
    <row r="523" spans="1:27" x14ac:dyDescent="0.25">
      <c r="A523" s="664"/>
      <c r="B523" s="439"/>
      <c r="C523" s="440"/>
      <c r="D523" s="441"/>
      <c r="E523" s="440" t="s">
        <v>6188</v>
      </c>
      <c r="F523" s="440">
        <v>1</v>
      </c>
      <c r="G523" s="440"/>
      <c r="H523" s="440"/>
      <c r="I523" s="441"/>
      <c r="J523" s="441"/>
      <c r="K523" s="441"/>
      <c r="L523" s="441"/>
      <c r="M523" s="441"/>
      <c r="N523" s="441"/>
      <c r="O523" s="441"/>
      <c r="P523" s="441"/>
      <c r="Q523" s="441"/>
      <c r="R523" s="441"/>
      <c r="S523" s="441"/>
      <c r="T523" s="441" t="s">
        <v>6592</v>
      </c>
      <c r="U523" s="440">
        <v>1989</v>
      </c>
      <c r="V523" s="440">
        <v>0.3</v>
      </c>
      <c r="W523" s="441" t="s">
        <v>6593</v>
      </c>
      <c r="X523" s="440"/>
      <c r="Y523" s="440"/>
      <c r="Z523" s="440"/>
      <c r="AA523" s="440"/>
    </row>
    <row r="524" spans="1:27" x14ac:dyDescent="0.25">
      <c r="A524" s="664"/>
      <c r="B524" s="439"/>
      <c r="C524" s="440"/>
      <c r="D524" s="441"/>
      <c r="E524" s="440"/>
      <c r="F524" s="440"/>
      <c r="G524" s="440"/>
      <c r="H524" s="440"/>
      <c r="I524" s="441"/>
      <c r="J524" s="441"/>
      <c r="K524" s="441"/>
      <c r="L524" s="441"/>
      <c r="M524" s="441"/>
      <c r="N524" s="441"/>
      <c r="O524" s="441"/>
      <c r="P524" s="441"/>
      <c r="Q524" s="441"/>
      <c r="R524" s="441"/>
      <c r="S524" s="441"/>
      <c r="T524" s="441" t="s">
        <v>6594</v>
      </c>
      <c r="U524" s="440">
        <v>1981</v>
      </c>
      <c r="V524" s="440">
        <v>0.3</v>
      </c>
      <c r="W524" s="441" t="s">
        <v>6205</v>
      </c>
      <c r="X524" s="440"/>
      <c r="Y524" s="440"/>
      <c r="Z524" s="440"/>
      <c r="AA524" s="440"/>
    </row>
    <row r="525" spans="1:27" x14ac:dyDescent="0.25">
      <c r="A525" s="664"/>
      <c r="B525" s="439"/>
      <c r="C525" s="440"/>
      <c r="D525" s="441"/>
      <c r="E525" s="440"/>
      <c r="F525" s="440"/>
      <c r="G525" s="440"/>
      <c r="H525" s="440"/>
      <c r="I525" s="441"/>
      <c r="J525" s="441"/>
      <c r="K525" s="441"/>
      <c r="L525" s="441"/>
      <c r="M525" s="441"/>
      <c r="N525" s="441"/>
      <c r="O525" s="441"/>
      <c r="P525" s="441"/>
      <c r="Q525" s="441"/>
      <c r="R525" s="441"/>
      <c r="S525" s="441"/>
      <c r="T525" s="441"/>
      <c r="U525" s="440"/>
      <c r="V525" s="440"/>
      <c r="W525" s="441"/>
      <c r="X525" s="440"/>
      <c r="Y525" s="440"/>
      <c r="Z525" s="440"/>
      <c r="AA525" s="440"/>
    </row>
    <row r="526" spans="1:27" x14ac:dyDescent="0.25">
      <c r="A526" s="664"/>
      <c r="B526" s="439"/>
      <c r="C526" s="440"/>
      <c r="D526" s="441"/>
      <c r="E526" s="440"/>
      <c r="F526" s="440"/>
      <c r="G526" s="440"/>
      <c r="H526" s="440"/>
      <c r="I526" s="441"/>
      <c r="J526" s="441"/>
      <c r="K526" s="441"/>
      <c r="L526" s="441"/>
      <c r="M526" s="441"/>
      <c r="N526" s="441"/>
      <c r="O526" s="441"/>
      <c r="P526" s="441"/>
      <c r="Q526" s="441"/>
      <c r="R526" s="441"/>
      <c r="S526" s="441"/>
      <c r="T526" s="441"/>
      <c r="U526" s="440"/>
      <c r="V526" s="440"/>
      <c r="W526" s="441"/>
      <c r="X526" s="440" t="s">
        <v>1188</v>
      </c>
      <c r="Y526" s="440"/>
      <c r="Z526" s="440"/>
      <c r="AA526" s="440"/>
    </row>
    <row r="527" spans="1:27" x14ac:dyDescent="0.25">
      <c r="A527" s="664"/>
      <c r="B527" s="439"/>
      <c r="C527" s="440"/>
      <c r="D527" s="441"/>
      <c r="E527" s="440"/>
      <c r="F527" s="440"/>
      <c r="G527" s="440"/>
      <c r="H527" s="440"/>
      <c r="I527" s="441"/>
      <c r="J527" s="441"/>
      <c r="K527" s="441"/>
      <c r="L527" s="441"/>
      <c r="M527" s="441"/>
      <c r="N527" s="441"/>
      <c r="O527" s="441"/>
      <c r="P527" s="441"/>
      <c r="Q527" s="441"/>
      <c r="R527" s="441"/>
      <c r="S527" s="441"/>
      <c r="T527" s="441"/>
      <c r="U527" s="440"/>
      <c r="V527" s="440"/>
      <c r="W527" s="441"/>
      <c r="X527" s="440" t="s">
        <v>6595</v>
      </c>
      <c r="Y527" s="440">
        <v>1982</v>
      </c>
      <c r="Z527" s="440"/>
      <c r="AA527" s="440" t="s">
        <v>6596</v>
      </c>
    </row>
    <row r="528" spans="1:27" ht="24" x14ac:dyDescent="0.25">
      <c r="A528" s="664"/>
      <c r="B528" s="439"/>
      <c r="C528" s="440"/>
      <c r="D528" s="441"/>
      <c r="E528" s="440"/>
      <c r="F528" s="440"/>
      <c r="G528" s="440"/>
      <c r="H528" s="440"/>
      <c r="I528" s="441"/>
      <c r="J528" s="441"/>
      <c r="K528" s="441"/>
      <c r="L528" s="441"/>
      <c r="M528" s="441"/>
      <c r="N528" s="441"/>
      <c r="O528" s="441"/>
      <c r="P528" s="441"/>
      <c r="Q528" s="441"/>
      <c r="R528" s="441"/>
      <c r="S528" s="441"/>
      <c r="T528" s="441"/>
      <c r="U528" s="440"/>
      <c r="V528" s="440"/>
      <c r="W528" s="441"/>
      <c r="X528" s="440" t="s">
        <v>6597</v>
      </c>
      <c r="Y528" s="440">
        <v>1982</v>
      </c>
      <c r="Z528" s="440"/>
      <c r="AA528" s="440" t="s">
        <v>6598</v>
      </c>
    </row>
    <row r="529" spans="1:27" x14ac:dyDescent="0.25">
      <c r="A529" s="664"/>
      <c r="B529" s="439"/>
      <c r="C529" s="440"/>
      <c r="D529" s="441"/>
      <c r="E529" s="440"/>
      <c r="F529" s="440"/>
      <c r="G529" s="440"/>
      <c r="H529" s="440"/>
      <c r="I529" s="441"/>
      <c r="J529" s="441"/>
      <c r="K529" s="441"/>
      <c r="L529" s="441"/>
      <c r="M529" s="441"/>
      <c r="N529" s="441"/>
      <c r="O529" s="441"/>
      <c r="P529" s="441"/>
      <c r="Q529" s="441"/>
      <c r="R529" s="441"/>
      <c r="S529" s="441"/>
      <c r="T529" s="441"/>
      <c r="U529" s="440"/>
      <c r="V529" s="440"/>
      <c r="W529" s="441"/>
      <c r="X529" s="440" t="s">
        <v>6597</v>
      </c>
      <c r="Y529" s="440">
        <v>1996</v>
      </c>
      <c r="Z529" s="440"/>
      <c r="AA529" s="440" t="s">
        <v>6596</v>
      </c>
    </row>
    <row r="530" spans="1:27" x14ac:dyDescent="0.25">
      <c r="A530" s="664"/>
      <c r="B530" s="439"/>
      <c r="C530" s="440"/>
      <c r="D530" s="441"/>
      <c r="E530" s="440"/>
      <c r="F530" s="440"/>
      <c r="G530" s="440"/>
      <c r="H530" s="440"/>
      <c r="I530" s="441"/>
      <c r="J530" s="441"/>
      <c r="K530" s="441"/>
      <c r="L530" s="441"/>
      <c r="M530" s="441"/>
      <c r="N530" s="441"/>
      <c r="O530" s="441"/>
      <c r="P530" s="441"/>
      <c r="Q530" s="441"/>
      <c r="R530" s="441"/>
      <c r="S530" s="441"/>
      <c r="T530" s="441"/>
      <c r="U530" s="440"/>
      <c r="V530" s="440"/>
      <c r="W530" s="441"/>
      <c r="X530" s="440"/>
      <c r="Y530" s="440"/>
      <c r="Z530" s="440"/>
      <c r="AA530" s="440"/>
    </row>
    <row r="531" spans="1:27" x14ac:dyDescent="0.25">
      <c r="A531" s="665"/>
      <c r="B531" s="439"/>
      <c r="C531" s="440"/>
      <c r="D531" s="442"/>
      <c r="E531" s="440"/>
      <c r="F531" s="440"/>
      <c r="G531" s="440"/>
      <c r="H531" s="440"/>
      <c r="I531" s="442"/>
      <c r="J531" s="442"/>
      <c r="K531" s="442"/>
      <c r="L531" s="442"/>
      <c r="M531" s="442"/>
      <c r="N531" s="442"/>
      <c r="O531" s="442"/>
      <c r="P531" s="442"/>
      <c r="Q531" s="442"/>
      <c r="R531" s="442"/>
      <c r="S531" s="442"/>
      <c r="T531" s="442"/>
      <c r="U531" s="440"/>
      <c r="V531" s="440"/>
      <c r="W531" s="442"/>
      <c r="X531" s="440"/>
      <c r="Y531" s="440"/>
      <c r="Z531" s="440"/>
      <c r="AA531" s="440"/>
    </row>
    <row r="532" spans="1:27" ht="24" x14ac:dyDescent="0.25">
      <c r="A532" s="663">
        <v>73</v>
      </c>
      <c r="B532" s="439" t="s">
        <v>6529</v>
      </c>
      <c r="C532" s="440" t="s">
        <v>3872</v>
      </c>
      <c r="D532" s="442" t="s">
        <v>5834</v>
      </c>
      <c r="E532" s="440" t="s">
        <v>6133</v>
      </c>
      <c r="F532" s="440">
        <v>1</v>
      </c>
      <c r="G532" s="440"/>
      <c r="H532" s="440"/>
      <c r="I532" s="443"/>
      <c r="J532" s="442"/>
      <c r="K532" s="442"/>
      <c r="L532" s="442"/>
      <c r="M532" s="442"/>
      <c r="N532" s="442"/>
      <c r="O532" s="442"/>
      <c r="P532" s="442"/>
      <c r="Q532" s="442"/>
      <c r="R532" s="442"/>
      <c r="S532" s="442"/>
      <c r="T532" s="442" t="s">
        <v>6392</v>
      </c>
      <c r="U532" s="440"/>
      <c r="V532" s="440"/>
      <c r="W532" s="442"/>
      <c r="X532" s="440"/>
      <c r="Y532" s="440"/>
      <c r="Z532" s="440"/>
      <c r="AA532" s="440"/>
    </row>
    <row r="533" spans="1:27" x14ac:dyDescent="0.25">
      <c r="A533" s="664"/>
      <c r="B533" s="439"/>
      <c r="C533" s="440"/>
      <c r="D533" s="442"/>
      <c r="E533" s="444" t="s">
        <v>6457</v>
      </c>
      <c r="F533" s="440">
        <v>1</v>
      </c>
      <c r="G533" s="440"/>
      <c r="H533" s="440"/>
      <c r="I533" s="445"/>
      <c r="J533" s="442"/>
      <c r="K533" s="442"/>
      <c r="L533" s="442"/>
      <c r="M533" s="442"/>
      <c r="N533" s="443"/>
      <c r="O533" s="442"/>
      <c r="P533" s="442"/>
      <c r="Q533" s="442"/>
      <c r="R533" s="442"/>
      <c r="S533" s="442"/>
      <c r="T533" s="442" t="s">
        <v>6599</v>
      </c>
      <c r="U533" s="440">
        <v>1989</v>
      </c>
      <c r="V533" s="440">
        <v>0.3</v>
      </c>
      <c r="W533" s="442" t="s">
        <v>6593</v>
      </c>
      <c r="X533" s="440"/>
      <c r="Y533" s="440"/>
      <c r="Z533" s="440"/>
      <c r="AA533" s="440"/>
    </row>
    <row r="534" spans="1:27" x14ac:dyDescent="0.25">
      <c r="A534" s="664"/>
      <c r="B534" s="439"/>
      <c r="C534" s="440"/>
      <c r="D534" s="442"/>
      <c r="E534" s="440"/>
      <c r="F534" s="440"/>
      <c r="G534" s="440"/>
      <c r="H534" s="440"/>
      <c r="I534" s="442"/>
      <c r="J534" s="442"/>
      <c r="K534" s="442"/>
      <c r="L534" s="442"/>
      <c r="M534" s="442"/>
      <c r="N534" s="442"/>
      <c r="O534" s="442"/>
      <c r="P534" s="442"/>
      <c r="Q534" s="442"/>
      <c r="R534" s="442"/>
      <c r="S534" s="442"/>
      <c r="T534" s="442" t="s">
        <v>6600</v>
      </c>
      <c r="U534" s="440">
        <v>1989</v>
      </c>
      <c r="V534" s="440"/>
      <c r="W534" s="442" t="s">
        <v>6601</v>
      </c>
      <c r="X534" s="440"/>
      <c r="Y534" s="440"/>
      <c r="Z534" s="440"/>
      <c r="AA534" s="440"/>
    </row>
    <row r="535" spans="1:27" x14ac:dyDescent="0.25">
      <c r="A535" s="664"/>
      <c r="B535" s="439"/>
      <c r="C535" s="440"/>
      <c r="D535" s="442"/>
      <c r="E535" s="440"/>
      <c r="F535" s="440"/>
      <c r="G535" s="440"/>
      <c r="H535" s="440"/>
      <c r="I535" s="442"/>
      <c r="J535" s="442"/>
      <c r="K535" s="442"/>
      <c r="L535" s="442"/>
      <c r="M535" s="442"/>
      <c r="N535" s="442"/>
      <c r="O535" s="442"/>
      <c r="P535" s="442"/>
      <c r="Q535" s="442"/>
      <c r="R535" s="442"/>
      <c r="S535" s="442"/>
      <c r="T535" s="442" t="s">
        <v>6602</v>
      </c>
      <c r="U535" s="440">
        <v>1989</v>
      </c>
      <c r="V535" s="440"/>
      <c r="W535" s="442" t="s">
        <v>6601</v>
      </c>
      <c r="X535" s="440"/>
      <c r="Y535" s="440"/>
      <c r="Z535" s="440"/>
      <c r="AA535" s="440"/>
    </row>
    <row r="536" spans="1:27" ht="24" x14ac:dyDescent="0.25">
      <c r="A536" s="664"/>
      <c r="B536" s="439"/>
      <c r="C536" s="440"/>
      <c r="D536" s="442"/>
      <c r="E536" s="440"/>
      <c r="F536" s="440"/>
      <c r="G536" s="440"/>
      <c r="H536" s="440"/>
      <c r="I536" s="442"/>
      <c r="J536" s="442"/>
      <c r="K536" s="442"/>
      <c r="L536" s="442"/>
      <c r="M536" s="442"/>
      <c r="N536" s="442"/>
      <c r="O536" s="442"/>
      <c r="P536" s="442"/>
      <c r="Q536" s="442"/>
      <c r="R536" s="442"/>
      <c r="S536" s="442"/>
      <c r="T536" s="442"/>
      <c r="U536" s="440"/>
      <c r="V536" s="440"/>
      <c r="W536" s="442"/>
      <c r="X536" s="440" t="s">
        <v>6603</v>
      </c>
      <c r="Y536" s="440"/>
      <c r="Z536" s="440"/>
      <c r="AA536" s="440"/>
    </row>
    <row r="537" spans="1:27" x14ac:dyDescent="0.25">
      <c r="A537" s="664"/>
      <c r="B537" s="439"/>
      <c r="C537" s="440"/>
      <c r="D537" s="442"/>
      <c r="E537" s="440"/>
      <c r="F537" s="440"/>
      <c r="G537" s="440"/>
      <c r="H537" s="440"/>
      <c r="I537" s="442"/>
      <c r="J537" s="442"/>
      <c r="K537" s="442"/>
      <c r="L537" s="442"/>
      <c r="M537" s="442"/>
      <c r="N537" s="442"/>
      <c r="O537" s="442"/>
      <c r="P537" s="442"/>
      <c r="Q537" s="442"/>
      <c r="R537" s="442"/>
      <c r="S537" s="442"/>
      <c r="T537" s="442"/>
      <c r="U537" s="440"/>
      <c r="V537" s="440"/>
      <c r="W537" s="442"/>
      <c r="X537" s="440" t="s">
        <v>6604</v>
      </c>
      <c r="Y537" s="440">
        <v>1989</v>
      </c>
      <c r="Z537" s="440"/>
      <c r="AA537" s="440" t="s">
        <v>6605</v>
      </c>
    </row>
    <row r="538" spans="1:27" ht="24" x14ac:dyDescent="0.25">
      <c r="A538" s="664"/>
      <c r="B538" s="439"/>
      <c r="C538" s="440"/>
      <c r="D538" s="442"/>
      <c r="E538" s="440"/>
      <c r="F538" s="440"/>
      <c r="G538" s="440"/>
      <c r="H538" s="440"/>
      <c r="I538" s="442"/>
      <c r="J538" s="442"/>
      <c r="K538" s="442"/>
      <c r="L538" s="442"/>
      <c r="M538" s="446"/>
      <c r="N538" s="442"/>
      <c r="O538" s="442"/>
      <c r="P538" s="442"/>
      <c r="Q538" s="442"/>
      <c r="R538" s="442"/>
      <c r="S538" s="442"/>
      <c r="T538" s="442"/>
      <c r="U538" s="440"/>
      <c r="V538" s="440"/>
      <c r="W538" s="442"/>
      <c r="X538" s="440" t="s">
        <v>6606</v>
      </c>
      <c r="Y538" s="440"/>
      <c r="Z538" s="440"/>
      <c r="AA538" s="440" t="s">
        <v>6605</v>
      </c>
    </row>
    <row r="539" spans="1:27" ht="24" x14ac:dyDescent="0.25">
      <c r="A539" s="664"/>
      <c r="B539" s="439"/>
      <c r="C539" s="440"/>
      <c r="D539" s="442"/>
      <c r="E539" s="440"/>
      <c r="F539" s="440"/>
      <c r="G539" s="440"/>
      <c r="H539" s="440"/>
      <c r="I539" s="442"/>
      <c r="J539" s="442"/>
      <c r="K539" s="442"/>
      <c r="L539" s="442"/>
      <c r="M539" s="446"/>
      <c r="N539" s="442"/>
      <c r="O539" s="442"/>
      <c r="P539" s="442"/>
      <c r="Q539" s="442"/>
      <c r="R539" s="442"/>
      <c r="S539" s="442"/>
      <c r="T539" s="442"/>
      <c r="U539" s="440"/>
      <c r="V539" s="440"/>
      <c r="W539" s="442"/>
      <c r="X539" s="440" t="s">
        <v>6607</v>
      </c>
      <c r="Y539" s="440"/>
      <c r="Z539" s="440"/>
      <c r="AA539" s="440" t="s">
        <v>6605</v>
      </c>
    </row>
    <row r="540" spans="1:27" x14ac:dyDescent="0.25">
      <c r="A540" s="665"/>
      <c r="B540" s="439"/>
      <c r="C540" s="440"/>
      <c r="D540" s="442"/>
      <c r="E540" s="440"/>
      <c r="F540" s="440"/>
      <c r="G540" s="440"/>
      <c r="H540" s="440"/>
      <c r="I540" s="442"/>
      <c r="J540" s="442"/>
      <c r="K540" s="442"/>
      <c r="L540" s="442"/>
      <c r="M540" s="446"/>
      <c r="N540" s="442"/>
      <c r="O540" s="442"/>
      <c r="P540" s="442"/>
      <c r="Q540" s="442"/>
      <c r="R540" s="442"/>
      <c r="S540" s="442"/>
      <c r="T540" s="442"/>
      <c r="U540" s="440"/>
      <c r="V540" s="440"/>
      <c r="W540" s="443"/>
      <c r="X540" s="440"/>
      <c r="Y540" s="440"/>
      <c r="Z540" s="440"/>
      <c r="AA540" s="444"/>
    </row>
    <row r="541" spans="1:27" ht="24" x14ac:dyDescent="0.25">
      <c r="A541" s="663">
        <v>74</v>
      </c>
      <c r="B541" s="439" t="s">
        <v>6608</v>
      </c>
      <c r="C541" s="440" t="s">
        <v>2071</v>
      </c>
      <c r="D541" s="442" t="s">
        <v>5834</v>
      </c>
      <c r="E541" s="440" t="s">
        <v>6133</v>
      </c>
      <c r="F541" s="440">
        <v>1</v>
      </c>
      <c r="G541" s="440"/>
      <c r="H541" s="440"/>
      <c r="I541" s="442"/>
      <c r="J541" s="442"/>
      <c r="K541" s="442"/>
      <c r="L541" s="442"/>
      <c r="M541" s="446" t="s">
        <v>6609</v>
      </c>
      <c r="N541" s="442"/>
      <c r="O541" s="442"/>
      <c r="P541" s="442"/>
      <c r="Q541" s="442"/>
      <c r="R541" s="442"/>
      <c r="S541" s="442"/>
      <c r="T541" s="442" t="s">
        <v>6392</v>
      </c>
      <c r="U541" s="440"/>
      <c r="V541" s="444"/>
      <c r="W541" s="442"/>
      <c r="X541" s="440"/>
      <c r="Y541" s="440"/>
      <c r="Z541" s="444"/>
      <c r="AA541" s="440"/>
    </row>
    <row r="542" spans="1:27" ht="24" x14ac:dyDescent="0.25">
      <c r="A542" s="664"/>
      <c r="B542" s="439"/>
      <c r="C542" s="440"/>
      <c r="D542" s="442"/>
      <c r="E542" s="440"/>
      <c r="F542" s="440"/>
      <c r="G542" s="440"/>
      <c r="H542" s="440"/>
      <c r="I542" s="442"/>
      <c r="J542" s="442"/>
      <c r="K542" s="442"/>
      <c r="L542" s="442"/>
      <c r="M542" s="446" t="s">
        <v>6610</v>
      </c>
      <c r="N542" s="442"/>
      <c r="O542" s="442">
        <v>0.1</v>
      </c>
      <c r="P542" s="442" t="s">
        <v>6263</v>
      </c>
      <c r="Q542" s="442">
        <v>3</v>
      </c>
      <c r="R542" s="442"/>
      <c r="S542" s="442"/>
      <c r="T542" s="442" t="s">
        <v>6611</v>
      </c>
      <c r="U542" s="440">
        <v>1969</v>
      </c>
      <c r="V542" s="440">
        <v>0.3</v>
      </c>
      <c r="W542" s="442" t="s">
        <v>6017</v>
      </c>
      <c r="X542" s="440"/>
      <c r="Y542" s="440"/>
      <c r="Z542" s="440"/>
      <c r="AA542" s="440"/>
    </row>
    <row r="543" spans="1:27" ht="24" x14ac:dyDescent="0.25">
      <c r="A543" s="664"/>
      <c r="B543" s="439"/>
      <c r="C543" s="440"/>
      <c r="D543" s="442"/>
      <c r="E543" s="440"/>
      <c r="F543" s="440"/>
      <c r="G543" s="440"/>
      <c r="H543" s="440"/>
      <c r="I543" s="442"/>
      <c r="J543" s="442"/>
      <c r="K543" s="442"/>
      <c r="L543" s="442"/>
      <c r="M543" s="446" t="s">
        <v>6612</v>
      </c>
      <c r="N543" s="442"/>
      <c r="O543" s="442"/>
      <c r="P543" s="442" t="s">
        <v>6263</v>
      </c>
      <c r="Q543" s="442"/>
      <c r="R543" s="442"/>
      <c r="S543" s="442"/>
      <c r="T543" s="442"/>
      <c r="U543" s="440"/>
      <c r="V543" s="440"/>
      <c r="W543" s="442"/>
      <c r="X543" s="440" t="s">
        <v>6613</v>
      </c>
      <c r="Y543" s="440"/>
      <c r="Z543" s="440"/>
      <c r="AA543" s="440"/>
    </row>
    <row r="544" spans="1:27" ht="24" x14ac:dyDescent="0.25">
      <c r="A544" s="664"/>
      <c r="B544" s="439"/>
      <c r="C544" s="440"/>
      <c r="D544" s="442"/>
      <c r="E544" s="440"/>
      <c r="F544" s="440"/>
      <c r="G544" s="440"/>
      <c r="H544" s="440"/>
      <c r="I544" s="442"/>
      <c r="J544" s="442"/>
      <c r="K544" s="442"/>
      <c r="L544" s="442"/>
      <c r="M544" s="442"/>
      <c r="N544" s="442"/>
      <c r="O544" s="442"/>
      <c r="P544" s="442"/>
      <c r="Q544" s="442"/>
      <c r="R544" s="442"/>
      <c r="S544" s="442"/>
      <c r="T544" s="442"/>
      <c r="U544" s="440"/>
      <c r="V544" s="440"/>
      <c r="W544" s="442"/>
      <c r="X544" s="440" t="s">
        <v>6614</v>
      </c>
      <c r="Y544" s="440">
        <v>2010</v>
      </c>
      <c r="Z544" s="440">
        <v>0.05</v>
      </c>
      <c r="AA544" s="440" t="s">
        <v>6615</v>
      </c>
    </row>
    <row r="545" spans="1:27" x14ac:dyDescent="0.25">
      <c r="A545" s="664"/>
      <c r="B545" s="439"/>
      <c r="C545" s="440"/>
      <c r="D545" s="442"/>
      <c r="E545" s="440"/>
      <c r="F545" s="440"/>
      <c r="G545" s="440"/>
      <c r="H545" s="440"/>
      <c r="I545" s="442"/>
      <c r="J545" s="442"/>
      <c r="K545" s="442"/>
      <c r="L545" s="442"/>
      <c r="M545" s="446"/>
      <c r="N545" s="442"/>
      <c r="O545" s="442"/>
      <c r="P545" s="442"/>
      <c r="Q545" s="442"/>
      <c r="R545" s="442"/>
      <c r="S545" s="442"/>
      <c r="T545" s="442"/>
      <c r="U545" s="440"/>
      <c r="V545" s="440"/>
      <c r="W545" s="442"/>
      <c r="X545" s="440" t="s">
        <v>6616</v>
      </c>
      <c r="Y545" s="440"/>
      <c r="Z545" s="440">
        <v>7.0000000000000007E-2</v>
      </c>
      <c r="AA545" s="440" t="s">
        <v>6173</v>
      </c>
    </row>
    <row r="546" spans="1:27" x14ac:dyDescent="0.25">
      <c r="A546" s="664"/>
      <c r="B546" s="439"/>
      <c r="C546" s="440"/>
      <c r="D546" s="442"/>
      <c r="E546" s="440"/>
      <c r="F546" s="440"/>
      <c r="G546" s="440"/>
      <c r="H546" s="440"/>
      <c r="I546" s="442"/>
      <c r="J546" s="442"/>
      <c r="K546" s="442"/>
      <c r="L546" s="442"/>
      <c r="M546" s="446"/>
      <c r="N546" s="442"/>
      <c r="O546" s="442"/>
      <c r="P546" s="442"/>
      <c r="Q546" s="442"/>
      <c r="R546" s="442"/>
      <c r="S546" s="442"/>
      <c r="T546" s="442"/>
      <c r="U546" s="440"/>
      <c r="V546" s="440"/>
      <c r="W546" s="442"/>
      <c r="X546" s="440" t="s">
        <v>6616</v>
      </c>
      <c r="Y546" s="440"/>
      <c r="Z546" s="440">
        <v>7.0000000000000007E-2</v>
      </c>
      <c r="AA546" s="440" t="s">
        <v>6617</v>
      </c>
    </row>
    <row r="547" spans="1:27" x14ac:dyDescent="0.25">
      <c r="A547" s="665"/>
      <c r="B547" s="439"/>
      <c r="C547" s="440"/>
      <c r="D547" s="442"/>
      <c r="E547" s="440"/>
      <c r="F547" s="440"/>
      <c r="G547" s="440"/>
      <c r="H547" s="440"/>
      <c r="I547" s="442"/>
      <c r="J547" s="442"/>
      <c r="K547" s="442"/>
      <c r="L547" s="442"/>
      <c r="M547" s="446"/>
      <c r="N547" s="442"/>
      <c r="O547" s="442"/>
      <c r="P547" s="442"/>
      <c r="Q547" s="442"/>
      <c r="R547" s="442"/>
      <c r="S547" s="442"/>
      <c r="T547" s="442"/>
      <c r="U547" s="440"/>
      <c r="V547" s="440"/>
      <c r="W547" s="442"/>
      <c r="X547" s="440"/>
      <c r="Y547" s="440"/>
      <c r="Z547" s="440"/>
      <c r="AA547" s="440"/>
    </row>
    <row r="548" spans="1:27" ht="24" x14ac:dyDescent="0.25">
      <c r="A548" s="447"/>
      <c r="B548" s="439" t="s">
        <v>6618</v>
      </c>
      <c r="C548" s="440" t="s">
        <v>3724</v>
      </c>
      <c r="D548" s="442" t="s">
        <v>5834</v>
      </c>
      <c r="E548" s="440" t="s">
        <v>6619</v>
      </c>
      <c r="F548" s="440">
        <v>1</v>
      </c>
      <c r="G548" s="440"/>
      <c r="H548" s="440"/>
      <c r="I548" s="442"/>
      <c r="J548" s="442"/>
      <c r="K548" s="442"/>
      <c r="L548" s="442"/>
      <c r="M548" s="446"/>
      <c r="N548" s="442"/>
      <c r="O548" s="442"/>
      <c r="P548" s="442"/>
      <c r="Q548" s="442"/>
      <c r="R548" s="442"/>
      <c r="S548" s="442"/>
      <c r="T548" s="442" t="s">
        <v>6392</v>
      </c>
      <c r="U548" s="440"/>
      <c r="V548" s="440"/>
      <c r="W548" s="442"/>
      <c r="X548" s="440"/>
      <c r="Y548" s="440"/>
      <c r="Z548" s="440"/>
      <c r="AA548" s="440"/>
    </row>
    <row r="549" spans="1:27" x14ac:dyDescent="0.25">
      <c r="A549" s="447"/>
      <c r="B549" s="439"/>
      <c r="C549" s="440"/>
      <c r="D549" s="442"/>
      <c r="E549" s="444" t="s">
        <v>6133</v>
      </c>
      <c r="F549" s="440">
        <v>1</v>
      </c>
      <c r="G549" s="440"/>
      <c r="H549" s="440"/>
      <c r="I549" s="442"/>
      <c r="J549" s="442"/>
      <c r="K549" s="442"/>
      <c r="L549" s="442"/>
      <c r="M549" s="446"/>
      <c r="N549" s="442"/>
      <c r="O549" s="442"/>
      <c r="P549" s="442"/>
      <c r="Q549" s="442"/>
      <c r="R549" s="442"/>
      <c r="S549" s="442"/>
      <c r="T549" s="442" t="s">
        <v>6620</v>
      </c>
      <c r="U549" s="440">
        <v>1972</v>
      </c>
      <c r="V549" s="440">
        <v>0.24</v>
      </c>
      <c r="W549" s="442" t="s">
        <v>1652</v>
      </c>
      <c r="X549" s="440"/>
      <c r="Y549" s="440"/>
      <c r="Z549" s="440"/>
      <c r="AA549" s="440"/>
    </row>
    <row r="550" spans="1:27" x14ac:dyDescent="0.25">
      <c r="A550" s="447">
        <v>75</v>
      </c>
      <c r="B550" s="439"/>
      <c r="C550" s="440"/>
      <c r="D550" s="442"/>
      <c r="E550" s="440"/>
      <c r="F550" s="440"/>
      <c r="G550" s="440"/>
      <c r="H550" s="440"/>
      <c r="I550" s="442"/>
      <c r="J550" s="442"/>
      <c r="K550" s="442"/>
      <c r="L550" s="442"/>
      <c r="M550" s="446"/>
      <c r="N550" s="442"/>
      <c r="O550" s="442"/>
      <c r="P550" s="442"/>
      <c r="Q550" s="442"/>
      <c r="R550" s="442"/>
      <c r="S550" s="442"/>
      <c r="T550" s="442"/>
      <c r="U550" s="440"/>
      <c r="V550" s="440"/>
      <c r="W550" s="442"/>
      <c r="X550" s="440"/>
      <c r="Y550" s="440"/>
      <c r="Z550" s="440"/>
      <c r="AA550" s="440"/>
    </row>
    <row r="551" spans="1:27" x14ac:dyDescent="0.25">
      <c r="A551" s="447"/>
      <c r="B551" s="439"/>
      <c r="C551" s="440"/>
      <c r="D551" s="442"/>
      <c r="E551" s="440"/>
      <c r="F551" s="440"/>
      <c r="G551" s="440"/>
      <c r="H551" s="440"/>
      <c r="I551" s="442"/>
      <c r="J551" s="442"/>
      <c r="K551" s="442"/>
      <c r="L551" s="442"/>
      <c r="M551" s="446"/>
      <c r="N551" s="442"/>
      <c r="O551" s="442"/>
      <c r="P551" s="442"/>
      <c r="Q551" s="442"/>
      <c r="R551" s="442"/>
      <c r="S551" s="442"/>
      <c r="T551" s="442"/>
      <c r="U551" s="440"/>
      <c r="V551" s="440"/>
      <c r="W551" s="442"/>
      <c r="X551" s="440"/>
      <c r="Y551" s="440"/>
      <c r="Z551" s="440"/>
      <c r="AA551" s="440"/>
    </row>
    <row r="552" spans="1:27" ht="24" x14ac:dyDescent="0.25">
      <c r="A552" s="663">
        <v>76</v>
      </c>
      <c r="B552" s="439" t="s">
        <v>6608</v>
      </c>
      <c r="C552" s="440" t="s">
        <v>6621</v>
      </c>
      <c r="D552" s="442" t="s">
        <v>2819</v>
      </c>
      <c r="E552" s="440" t="s">
        <v>6109</v>
      </c>
      <c r="F552" s="440">
        <v>2</v>
      </c>
      <c r="G552" s="440"/>
      <c r="H552" s="440"/>
      <c r="I552" s="442"/>
      <c r="J552" s="442"/>
      <c r="K552" s="442"/>
      <c r="L552" s="442"/>
      <c r="M552" s="446"/>
      <c r="N552" s="442"/>
      <c r="O552" s="442"/>
      <c r="P552" s="442"/>
      <c r="Q552" s="442"/>
      <c r="R552" s="442"/>
      <c r="S552" s="442"/>
      <c r="T552" s="442"/>
      <c r="U552" s="440"/>
      <c r="V552" s="440"/>
      <c r="W552" s="442"/>
      <c r="X552" s="440"/>
      <c r="Y552" s="440"/>
      <c r="Z552" s="440"/>
      <c r="AA552" s="440"/>
    </row>
    <row r="553" spans="1:27" x14ac:dyDescent="0.25">
      <c r="A553" s="664"/>
      <c r="B553" s="439"/>
      <c r="C553" s="440"/>
      <c r="D553" s="442"/>
      <c r="E553" s="440"/>
      <c r="F553" s="440"/>
      <c r="G553" s="440"/>
      <c r="H553" s="440"/>
      <c r="I553" s="442"/>
      <c r="J553" s="442"/>
      <c r="K553" s="442"/>
      <c r="L553" s="442"/>
      <c r="M553" s="446"/>
      <c r="N553" s="442"/>
      <c r="O553" s="442"/>
      <c r="P553" s="442"/>
      <c r="Q553" s="442"/>
      <c r="R553" s="442"/>
      <c r="S553" s="442"/>
      <c r="T553" s="442"/>
      <c r="U553" s="440"/>
      <c r="V553" s="440"/>
      <c r="W553" s="442"/>
      <c r="X553" s="440"/>
      <c r="Y553" s="440"/>
      <c r="Z553" s="440"/>
      <c r="AA553" s="440"/>
    </row>
    <row r="554" spans="1:27" x14ac:dyDescent="0.25">
      <c r="A554" s="664"/>
      <c r="B554" s="439"/>
      <c r="C554" s="440"/>
      <c r="D554" s="442"/>
      <c r="E554" s="440"/>
      <c r="F554" s="440"/>
      <c r="G554" s="440"/>
      <c r="H554" s="440"/>
      <c r="I554" s="442"/>
      <c r="J554" s="442"/>
      <c r="K554" s="442"/>
      <c r="L554" s="442"/>
      <c r="M554" s="446"/>
      <c r="N554" s="442"/>
      <c r="O554" s="442"/>
      <c r="P554" s="442"/>
      <c r="Q554" s="442"/>
      <c r="R554" s="442"/>
      <c r="S554" s="442"/>
      <c r="T554" s="442"/>
      <c r="U554" s="440"/>
      <c r="V554" s="440"/>
      <c r="W554" s="442"/>
      <c r="X554" s="440"/>
      <c r="Y554" s="440"/>
      <c r="Z554" s="440"/>
      <c r="AA554" s="440"/>
    </row>
    <row r="555" spans="1:27" x14ac:dyDescent="0.25">
      <c r="A555" s="664"/>
      <c r="B555" s="439"/>
      <c r="C555" s="440"/>
      <c r="D555" s="442"/>
      <c r="E555" s="440"/>
      <c r="F555" s="440"/>
      <c r="G555" s="440"/>
      <c r="H555" s="440"/>
      <c r="I555" s="442"/>
      <c r="J555" s="442"/>
      <c r="K555" s="442"/>
      <c r="L555" s="442"/>
      <c r="M555" s="442"/>
      <c r="N555" s="442"/>
      <c r="O555" s="442"/>
      <c r="P555" s="442"/>
      <c r="Q555" s="442"/>
      <c r="R555" s="442"/>
      <c r="S555" s="442"/>
      <c r="T555" s="442"/>
      <c r="U555" s="440"/>
      <c r="V555" s="440"/>
      <c r="W555" s="442"/>
      <c r="X555" s="440"/>
      <c r="Y555" s="440"/>
      <c r="Z555" s="440"/>
      <c r="AA555" s="440"/>
    </row>
    <row r="556" spans="1:27" x14ac:dyDescent="0.25">
      <c r="A556" s="664"/>
      <c r="B556" s="439"/>
      <c r="C556" s="440"/>
      <c r="D556" s="442"/>
      <c r="E556" s="440"/>
      <c r="F556" s="440"/>
      <c r="G556" s="440"/>
      <c r="H556" s="440"/>
      <c r="I556" s="442"/>
      <c r="J556" s="442"/>
      <c r="K556" s="442"/>
      <c r="L556" s="442"/>
      <c r="M556" s="446"/>
      <c r="N556" s="442"/>
      <c r="O556" s="442"/>
      <c r="P556" s="442"/>
      <c r="Q556" s="442"/>
      <c r="R556" s="442"/>
      <c r="S556" s="442"/>
      <c r="T556" s="442"/>
      <c r="U556" s="440"/>
      <c r="V556" s="440"/>
      <c r="W556" s="442"/>
      <c r="X556" s="440"/>
      <c r="Y556" s="440"/>
      <c r="Z556" s="440"/>
      <c r="AA556" s="440"/>
    </row>
    <row r="557" spans="1:27" x14ac:dyDescent="0.25">
      <c r="A557" s="664"/>
      <c r="B557" s="439"/>
      <c r="C557" s="440"/>
      <c r="D557" s="442"/>
      <c r="E557" s="440"/>
      <c r="F557" s="440"/>
      <c r="G557" s="440"/>
      <c r="H557" s="440"/>
      <c r="I557" s="442"/>
      <c r="J557" s="442"/>
      <c r="K557" s="442"/>
      <c r="L557" s="442"/>
      <c r="M557" s="446"/>
      <c r="N557" s="442"/>
      <c r="O557" s="442"/>
      <c r="P557" s="442"/>
      <c r="Q557" s="442"/>
      <c r="R557" s="442"/>
      <c r="S557" s="442"/>
      <c r="T557" s="442"/>
      <c r="U557" s="440"/>
      <c r="V557" s="440"/>
      <c r="W557" s="442"/>
      <c r="X557" s="440"/>
      <c r="Y557" s="440"/>
      <c r="Z557" s="440"/>
      <c r="AA557" s="440"/>
    </row>
    <row r="558" spans="1:27" x14ac:dyDescent="0.25">
      <c r="A558" s="664"/>
      <c r="B558" s="439"/>
      <c r="C558" s="440"/>
      <c r="D558" s="442"/>
      <c r="E558" s="440"/>
      <c r="F558" s="440"/>
      <c r="G558" s="440"/>
      <c r="H558" s="440"/>
      <c r="I558" s="442"/>
      <c r="J558" s="442"/>
      <c r="K558" s="442"/>
      <c r="L558" s="442"/>
      <c r="M558" s="446"/>
      <c r="N558" s="442"/>
      <c r="O558" s="442"/>
      <c r="P558" s="442"/>
      <c r="Q558" s="442"/>
      <c r="R558" s="442"/>
      <c r="S558" s="442"/>
      <c r="T558" s="442"/>
      <c r="U558" s="440"/>
      <c r="V558" s="440"/>
      <c r="W558" s="442"/>
      <c r="X558" s="440"/>
      <c r="Y558" s="440"/>
      <c r="Z558" s="440"/>
      <c r="AA558" s="440"/>
    </row>
    <row r="559" spans="1:27" x14ac:dyDescent="0.25">
      <c r="A559" s="664"/>
      <c r="B559" s="439"/>
      <c r="C559" s="440"/>
      <c r="D559" s="442"/>
      <c r="E559" s="440"/>
      <c r="F559" s="440"/>
      <c r="G559" s="440"/>
      <c r="H559" s="440"/>
      <c r="I559" s="442"/>
      <c r="J559" s="442"/>
      <c r="K559" s="442"/>
      <c r="L559" s="442"/>
      <c r="M559" s="446"/>
      <c r="N559" s="442"/>
      <c r="O559" s="442"/>
      <c r="P559" s="442"/>
      <c r="Q559" s="442"/>
      <c r="R559" s="442"/>
      <c r="S559" s="442"/>
      <c r="T559" s="442"/>
      <c r="U559" s="440"/>
      <c r="V559" s="440"/>
      <c r="W559" s="442"/>
      <c r="X559" s="440"/>
      <c r="Y559" s="440"/>
      <c r="Z559" s="440"/>
      <c r="AA559" s="440"/>
    </row>
    <row r="560" spans="1:27" x14ac:dyDescent="0.25">
      <c r="A560" s="664"/>
      <c r="B560" s="439"/>
      <c r="C560" s="440"/>
      <c r="D560" s="442"/>
      <c r="E560" s="440"/>
      <c r="F560" s="440"/>
      <c r="G560" s="440"/>
      <c r="H560" s="440"/>
      <c r="I560" s="442"/>
      <c r="J560" s="442"/>
      <c r="K560" s="442"/>
      <c r="L560" s="442"/>
      <c r="M560" s="446"/>
      <c r="N560" s="442"/>
      <c r="O560" s="442"/>
      <c r="P560" s="442"/>
      <c r="Q560" s="442"/>
      <c r="R560" s="442"/>
      <c r="S560" s="442"/>
      <c r="T560" s="442"/>
      <c r="U560" s="440"/>
      <c r="V560" s="440"/>
      <c r="W560" s="442"/>
      <c r="X560" s="440"/>
      <c r="Y560" s="440"/>
      <c r="Z560" s="440"/>
      <c r="AA560" s="440"/>
    </row>
    <row r="561" spans="1:27" x14ac:dyDescent="0.25">
      <c r="A561" s="664"/>
      <c r="B561" s="439"/>
      <c r="C561" s="440"/>
      <c r="D561" s="442"/>
      <c r="E561" s="440"/>
      <c r="F561" s="440"/>
      <c r="G561" s="440"/>
      <c r="H561" s="440"/>
      <c r="I561" s="442"/>
      <c r="J561" s="442"/>
      <c r="K561" s="442"/>
      <c r="L561" s="442"/>
      <c r="M561" s="446"/>
      <c r="N561" s="442"/>
      <c r="O561" s="442"/>
      <c r="P561" s="442"/>
      <c r="Q561" s="442"/>
      <c r="R561" s="442"/>
      <c r="S561" s="442"/>
      <c r="T561" s="445"/>
      <c r="U561" s="440"/>
      <c r="V561" s="440"/>
      <c r="W561" s="445"/>
      <c r="X561" s="440"/>
      <c r="Y561" s="440"/>
      <c r="Z561" s="440"/>
      <c r="AA561" s="440"/>
    </row>
    <row r="562" spans="1:27" x14ac:dyDescent="0.25">
      <c r="A562" s="665"/>
      <c r="B562" s="439"/>
      <c r="C562" s="440"/>
      <c r="D562" s="442"/>
      <c r="E562" s="440"/>
      <c r="F562" s="440"/>
      <c r="G562" s="440"/>
      <c r="H562" s="440"/>
      <c r="I562" s="442"/>
      <c r="J562" s="442"/>
      <c r="K562" s="442"/>
      <c r="L562" s="442"/>
      <c r="M562" s="446"/>
      <c r="N562" s="442"/>
      <c r="O562" s="442"/>
      <c r="P562" s="442"/>
      <c r="Q562" s="442"/>
      <c r="R562" s="442"/>
      <c r="S562" s="442"/>
      <c r="T562" s="445"/>
      <c r="U562" s="440"/>
      <c r="V562" s="440"/>
      <c r="W562" s="445"/>
      <c r="X562" s="440"/>
      <c r="Y562" s="440"/>
      <c r="Z562" s="440"/>
      <c r="AA562" s="440"/>
    </row>
    <row r="563" spans="1:27" ht="24" x14ac:dyDescent="0.25">
      <c r="A563" s="663">
        <v>77</v>
      </c>
      <c r="B563" s="439" t="s">
        <v>6622</v>
      </c>
      <c r="C563" s="440" t="s">
        <v>3807</v>
      </c>
      <c r="D563" s="442" t="s">
        <v>5834</v>
      </c>
      <c r="E563" s="440" t="s">
        <v>6133</v>
      </c>
      <c r="F563" s="440">
        <v>1</v>
      </c>
      <c r="G563" s="440"/>
      <c r="H563" s="440"/>
      <c r="I563" s="442"/>
      <c r="J563" s="442"/>
      <c r="K563" s="442"/>
      <c r="L563" s="442"/>
      <c r="M563" s="446" t="s">
        <v>6623</v>
      </c>
      <c r="N563" s="442"/>
      <c r="O563" s="442"/>
      <c r="P563" s="442"/>
      <c r="Q563" s="442"/>
      <c r="R563" s="442"/>
      <c r="S563" s="442"/>
      <c r="T563" s="445" t="s">
        <v>6624</v>
      </c>
      <c r="U563" s="440"/>
      <c r="V563" s="440"/>
      <c r="W563" s="445"/>
      <c r="X563" s="440"/>
      <c r="Y563" s="440"/>
      <c r="Z563" s="440"/>
      <c r="AA563" s="440"/>
    </row>
    <row r="564" spans="1:27" ht="24" x14ac:dyDescent="0.25">
      <c r="A564" s="664"/>
      <c r="B564" s="439"/>
      <c r="C564" s="440"/>
      <c r="D564" s="442"/>
      <c r="E564" s="440" t="s">
        <v>6188</v>
      </c>
      <c r="F564" s="440">
        <v>1</v>
      </c>
      <c r="G564" s="440"/>
      <c r="H564" s="440"/>
      <c r="I564" s="442"/>
      <c r="J564" s="442"/>
      <c r="K564" s="442"/>
      <c r="L564" s="442"/>
      <c r="M564" s="446" t="s">
        <v>6612</v>
      </c>
      <c r="N564" s="442"/>
      <c r="O564" s="442"/>
      <c r="P564" s="442" t="s">
        <v>6625</v>
      </c>
      <c r="Q564" s="442"/>
      <c r="R564" s="442"/>
      <c r="S564" s="442"/>
      <c r="T564" s="445" t="s">
        <v>6626</v>
      </c>
      <c r="U564" s="440">
        <v>1984</v>
      </c>
      <c r="V564" s="440">
        <v>0.5</v>
      </c>
      <c r="W564" s="445" t="s">
        <v>6627</v>
      </c>
      <c r="X564" s="440"/>
      <c r="Y564" s="440"/>
      <c r="Z564" s="440"/>
      <c r="AA564" s="440"/>
    </row>
    <row r="565" spans="1:27" x14ac:dyDescent="0.25">
      <c r="A565" s="664"/>
      <c r="B565" s="439"/>
      <c r="C565" s="440"/>
      <c r="D565" s="442"/>
      <c r="E565" s="440"/>
      <c r="F565" s="440"/>
      <c r="G565" s="440"/>
      <c r="H565" s="440"/>
      <c r="I565" s="442"/>
      <c r="J565" s="442"/>
      <c r="K565" s="442"/>
      <c r="L565" s="442"/>
      <c r="M565" s="446"/>
      <c r="N565" s="442"/>
      <c r="O565" s="442"/>
      <c r="P565" s="442"/>
      <c r="Q565" s="442"/>
      <c r="R565" s="442"/>
      <c r="S565" s="442"/>
      <c r="T565" s="445" t="s">
        <v>6628</v>
      </c>
      <c r="U565" s="440">
        <v>1984</v>
      </c>
      <c r="V565" s="440">
        <v>0.57999999999999996</v>
      </c>
      <c r="W565" s="445" t="s">
        <v>6629</v>
      </c>
      <c r="X565" s="440"/>
      <c r="Y565" s="440"/>
      <c r="Z565" s="440"/>
      <c r="AA565" s="440"/>
    </row>
    <row r="566" spans="1:27" x14ac:dyDescent="0.25">
      <c r="A566" s="664"/>
      <c r="B566" s="439"/>
      <c r="C566" s="440"/>
      <c r="D566" s="442"/>
      <c r="E566" s="440"/>
      <c r="F566" s="440"/>
      <c r="G566" s="440"/>
      <c r="H566" s="440"/>
      <c r="I566" s="442"/>
      <c r="J566" s="442"/>
      <c r="K566" s="442"/>
      <c r="L566" s="442"/>
      <c r="M566" s="442"/>
      <c r="N566" s="442"/>
      <c r="O566" s="442"/>
      <c r="P566" s="442"/>
      <c r="Q566" s="442"/>
      <c r="R566" s="442"/>
      <c r="S566" s="442"/>
      <c r="T566" s="445" t="s">
        <v>6630</v>
      </c>
      <c r="U566" s="440">
        <v>1988</v>
      </c>
      <c r="V566" s="440">
        <v>0.77</v>
      </c>
      <c r="W566" s="445" t="s">
        <v>6631</v>
      </c>
      <c r="X566" s="440"/>
      <c r="Y566" s="440"/>
      <c r="Z566" s="440"/>
      <c r="AA566" s="440"/>
    </row>
    <row r="567" spans="1:27" x14ac:dyDescent="0.25">
      <c r="A567" s="664"/>
      <c r="B567" s="439"/>
      <c r="C567" s="448"/>
      <c r="D567" s="446"/>
      <c r="E567" s="448"/>
      <c r="F567" s="440"/>
      <c r="G567" s="440"/>
      <c r="H567" s="440"/>
      <c r="I567" s="442"/>
      <c r="J567" s="442"/>
      <c r="K567" s="442"/>
      <c r="L567" s="442"/>
      <c r="M567" s="446"/>
      <c r="N567" s="442"/>
      <c r="O567" s="442"/>
      <c r="P567" s="442"/>
      <c r="Q567" s="446"/>
      <c r="R567" s="442"/>
      <c r="S567" s="442"/>
      <c r="T567" s="445" t="s">
        <v>6632</v>
      </c>
      <c r="U567" s="440">
        <v>1972</v>
      </c>
      <c r="V567" s="440">
        <v>1.25</v>
      </c>
      <c r="W567" s="445" t="s">
        <v>6633</v>
      </c>
      <c r="X567" s="440"/>
      <c r="Y567" s="440"/>
      <c r="Z567" s="440"/>
      <c r="AA567" s="440"/>
    </row>
    <row r="568" spans="1:27" ht="24" x14ac:dyDescent="0.25">
      <c r="A568" s="664"/>
      <c r="B568" s="439"/>
      <c r="C568" s="440"/>
      <c r="D568" s="442"/>
      <c r="E568" s="440"/>
      <c r="F568" s="440"/>
      <c r="G568" s="440"/>
      <c r="H568" s="440"/>
      <c r="I568" s="442"/>
      <c r="J568" s="442"/>
      <c r="K568" s="442"/>
      <c r="L568" s="442"/>
      <c r="M568" s="446"/>
      <c r="N568" s="442"/>
      <c r="O568" s="442"/>
      <c r="P568" s="442"/>
      <c r="Q568" s="446"/>
      <c r="R568" s="442"/>
      <c r="S568" s="442"/>
      <c r="T568" s="445"/>
      <c r="U568" s="440"/>
      <c r="V568" s="440"/>
      <c r="W568" s="445"/>
      <c r="X568" s="440" t="s">
        <v>6634</v>
      </c>
      <c r="Y568" s="440"/>
      <c r="Z568" s="440"/>
      <c r="AA568" s="440"/>
    </row>
    <row r="569" spans="1:27" ht="24" x14ac:dyDescent="0.25">
      <c r="A569" s="664"/>
      <c r="B569" s="439"/>
      <c r="C569" s="440"/>
      <c r="D569" s="442"/>
      <c r="E569" s="440"/>
      <c r="F569" s="440"/>
      <c r="G569" s="440"/>
      <c r="H569" s="440"/>
      <c r="I569" s="442"/>
      <c r="J569" s="442"/>
      <c r="K569" s="442"/>
      <c r="L569" s="442"/>
      <c r="M569" s="446"/>
      <c r="N569" s="442"/>
      <c r="O569" s="442"/>
      <c r="P569" s="442"/>
      <c r="Q569" s="446"/>
      <c r="R569" s="442"/>
      <c r="S569" s="442"/>
      <c r="T569" s="445"/>
      <c r="U569" s="440"/>
      <c r="V569" s="440"/>
      <c r="W569" s="445"/>
      <c r="X569" s="440" t="s">
        <v>6635</v>
      </c>
      <c r="Y569" s="440">
        <v>1978</v>
      </c>
      <c r="Z569" s="440">
        <v>0.09</v>
      </c>
      <c r="AA569" s="440" t="s">
        <v>6636</v>
      </c>
    </row>
    <row r="570" spans="1:27" ht="24" x14ac:dyDescent="0.25">
      <c r="A570" s="664"/>
      <c r="B570" s="439"/>
      <c r="C570" s="440"/>
      <c r="D570" s="442"/>
      <c r="E570" s="440"/>
      <c r="F570" s="440"/>
      <c r="G570" s="440"/>
      <c r="H570" s="440"/>
      <c r="I570" s="442"/>
      <c r="J570" s="442"/>
      <c r="K570" s="442"/>
      <c r="L570" s="442"/>
      <c r="M570" s="446"/>
      <c r="N570" s="442"/>
      <c r="O570" s="442"/>
      <c r="P570" s="442"/>
      <c r="Q570" s="442"/>
      <c r="R570" s="442"/>
      <c r="S570" s="442"/>
      <c r="T570" s="445"/>
      <c r="U570" s="440"/>
      <c r="V570" s="440"/>
      <c r="W570" s="445"/>
      <c r="X570" s="440" t="s">
        <v>6637</v>
      </c>
      <c r="Y570" s="440">
        <v>1998</v>
      </c>
      <c r="Z570" s="440">
        <v>0.12</v>
      </c>
      <c r="AA570" s="440" t="s">
        <v>6638</v>
      </c>
    </row>
    <row r="571" spans="1:27" ht="24" x14ac:dyDescent="0.25">
      <c r="A571" s="664"/>
      <c r="B571" s="439"/>
      <c r="C571" s="440"/>
      <c r="D571" s="442"/>
      <c r="E571" s="440"/>
      <c r="F571" s="440"/>
      <c r="G571" s="440"/>
      <c r="H571" s="440"/>
      <c r="I571" s="442"/>
      <c r="J571" s="442"/>
      <c r="K571" s="442"/>
      <c r="L571" s="442"/>
      <c r="M571" s="446"/>
      <c r="N571" s="442"/>
      <c r="O571" s="442"/>
      <c r="P571" s="442"/>
      <c r="Q571" s="442"/>
      <c r="R571" s="442"/>
      <c r="S571" s="442"/>
      <c r="T571" s="442"/>
      <c r="U571" s="440"/>
      <c r="V571" s="440"/>
      <c r="W571" s="442"/>
      <c r="X571" s="440" t="s">
        <v>6291</v>
      </c>
      <c r="Y571" s="440"/>
      <c r="Z571" s="440">
        <v>0.4</v>
      </c>
      <c r="AA571" s="440" t="s">
        <v>6639</v>
      </c>
    </row>
    <row r="572" spans="1:27" ht="24" x14ac:dyDescent="0.25">
      <c r="A572" s="664"/>
      <c r="B572" s="439"/>
      <c r="C572" s="440"/>
      <c r="D572" s="442"/>
      <c r="E572" s="440"/>
      <c r="F572" s="440"/>
      <c r="G572" s="440"/>
      <c r="H572" s="440"/>
      <c r="I572" s="442"/>
      <c r="J572" s="442"/>
      <c r="K572" s="442"/>
      <c r="L572" s="442"/>
      <c r="M572" s="449"/>
      <c r="N572" s="442"/>
      <c r="O572" s="442"/>
      <c r="P572" s="446"/>
      <c r="Q572" s="442"/>
      <c r="R572" s="442"/>
      <c r="S572" s="442"/>
      <c r="T572" s="442"/>
      <c r="U572" s="440"/>
      <c r="V572" s="440"/>
      <c r="W572" s="442"/>
      <c r="X572" s="440" t="s">
        <v>6640</v>
      </c>
      <c r="Y572" s="440"/>
      <c r="Z572" s="440">
        <v>0.15</v>
      </c>
      <c r="AA572" s="440" t="s">
        <v>6641</v>
      </c>
    </row>
    <row r="573" spans="1:27" ht="24" x14ac:dyDescent="0.25">
      <c r="A573" s="664"/>
      <c r="B573" s="439"/>
      <c r="C573" s="440"/>
      <c r="D573" s="442"/>
      <c r="E573" s="450"/>
      <c r="F573" s="440"/>
      <c r="G573" s="440"/>
      <c r="H573" s="440"/>
      <c r="I573" s="442"/>
      <c r="J573" s="442"/>
      <c r="K573" s="442"/>
      <c r="L573" s="442"/>
      <c r="M573" s="446"/>
      <c r="N573" s="451"/>
      <c r="O573" s="442"/>
      <c r="P573" s="442"/>
      <c r="Q573" s="442"/>
      <c r="R573" s="442"/>
      <c r="S573" s="442"/>
      <c r="T573" s="442"/>
      <c r="U573" s="440"/>
      <c r="V573" s="440"/>
      <c r="W573" s="442"/>
      <c r="X573" s="440" t="s">
        <v>6642</v>
      </c>
      <c r="Y573" s="440">
        <v>1994</v>
      </c>
      <c r="Z573" s="440">
        <v>0.3</v>
      </c>
      <c r="AA573" s="440" t="s">
        <v>6643</v>
      </c>
    </row>
    <row r="574" spans="1:27" x14ac:dyDescent="0.25">
      <c r="A574" s="665"/>
      <c r="B574" s="439"/>
      <c r="C574" s="440"/>
      <c r="D574" s="442"/>
      <c r="E574" s="440"/>
      <c r="F574" s="440"/>
      <c r="G574" s="440"/>
      <c r="H574" s="440"/>
      <c r="I574" s="442"/>
      <c r="J574" s="442"/>
      <c r="K574" s="442"/>
      <c r="L574" s="442"/>
      <c r="M574" s="452"/>
      <c r="N574" s="442"/>
      <c r="O574" s="442"/>
      <c r="P574" s="442"/>
      <c r="Q574" s="442"/>
      <c r="R574" s="442"/>
      <c r="S574" s="442"/>
      <c r="T574" s="442"/>
      <c r="U574" s="440"/>
      <c r="V574" s="440"/>
      <c r="W574" s="442"/>
      <c r="X574" s="440"/>
      <c r="Y574" s="440"/>
      <c r="Z574" s="440"/>
      <c r="AA574" s="440"/>
    </row>
    <row r="575" spans="1:27" ht="24" x14ac:dyDescent="0.25">
      <c r="A575" s="663">
        <v>78</v>
      </c>
      <c r="B575" s="439" t="s">
        <v>6622</v>
      </c>
      <c r="C575" s="440" t="s">
        <v>3331</v>
      </c>
      <c r="D575" s="442" t="s">
        <v>5834</v>
      </c>
      <c r="E575" s="440" t="s">
        <v>6306</v>
      </c>
      <c r="F575" s="440">
        <v>2</v>
      </c>
      <c r="G575" s="440"/>
      <c r="H575" s="440"/>
      <c r="I575" s="442"/>
      <c r="J575" s="442"/>
      <c r="K575" s="442"/>
      <c r="L575" s="442"/>
      <c r="M575" s="446" t="s">
        <v>6644</v>
      </c>
      <c r="N575" s="442"/>
      <c r="O575" s="442"/>
      <c r="P575" s="442"/>
      <c r="Q575" s="442"/>
      <c r="R575" s="442"/>
      <c r="S575" s="442"/>
      <c r="T575" s="442" t="s">
        <v>6392</v>
      </c>
      <c r="U575" s="440"/>
      <c r="V575" s="440"/>
      <c r="W575" s="442"/>
      <c r="X575" s="440"/>
      <c r="Y575" s="440"/>
      <c r="Z575" s="440"/>
      <c r="AA575" s="440"/>
    </row>
    <row r="576" spans="1:27" ht="24" x14ac:dyDescent="0.25">
      <c r="A576" s="664"/>
      <c r="B576" s="439"/>
      <c r="C576" s="440"/>
      <c r="D576" s="442"/>
      <c r="E576" s="440"/>
      <c r="F576" s="440"/>
      <c r="G576" s="440"/>
      <c r="H576" s="440"/>
      <c r="I576" s="442"/>
      <c r="J576" s="442"/>
      <c r="K576" s="442"/>
      <c r="L576" s="442"/>
      <c r="M576" s="446" t="s">
        <v>6645</v>
      </c>
      <c r="N576" s="442"/>
      <c r="O576" s="442"/>
      <c r="P576" s="442" t="s">
        <v>6111</v>
      </c>
      <c r="Q576" s="442"/>
      <c r="R576" s="442"/>
      <c r="S576" s="442"/>
      <c r="T576" s="442" t="s">
        <v>6646</v>
      </c>
      <c r="U576" s="440">
        <v>2014</v>
      </c>
      <c r="V576" s="440">
        <v>0.75</v>
      </c>
      <c r="W576" s="442" t="s">
        <v>5836</v>
      </c>
      <c r="X576" s="440"/>
      <c r="Y576" s="440"/>
      <c r="Z576" s="440"/>
      <c r="AA576" s="440"/>
    </row>
    <row r="577" spans="1:27" ht="24" x14ac:dyDescent="0.25">
      <c r="A577" s="664"/>
      <c r="B577" s="439"/>
      <c r="C577" s="440"/>
      <c r="D577" s="442"/>
      <c r="E577" s="440"/>
      <c r="F577" s="440"/>
      <c r="G577" s="440"/>
      <c r="H577" s="440"/>
      <c r="I577" s="442"/>
      <c r="J577" s="442"/>
      <c r="K577" s="442"/>
      <c r="L577" s="442"/>
      <c r="M577" s="446" t="s">
        <v>6647</v>
      </c>
      <c r="N577" s="442"/>
      <c r="O577" s="442"/>
      <c r="P577" s="442" t="s">
        <v>6111</v>
      </c>
      <c r="Q577" s="442"/>
      <c r="R577" s="442"/>
      <c r="S577" s="442"/>
      <c r="T577" s="442"/>
      <c r="U577" s="440"/>
      <c r="V577" s="440"/>
      <c r="W577" s="442"/>
      <c r="X577" s="440" t="s">
        <v>6648</v>
      </c>
      <c r="Y577" s="440"/>
      <c r="Z577" s="440"/>
      <c r="AA577" s="440"/>
    </row>
    <row r="578" spans="1:27" ht="24" x14ac:dyDescent="0.25">
      <c r="A578" s="664"/>
      <c r="B578" s="439"/>
      <c r="C578" s="440"/>
      <c r="D578" s="442"/>
      <c r="E578" s="440"/>
      <c r="F578" s="440"/>
      <c r="G578" s="440"/>
      <c r="H578" s="440"/>
      <c r="I578" s="442"/>
      <c r="J578" s="442"/>
      <c r="K578" s="442"/>
      <c r="L578" s="442"/>
      <c r="M578" s="446" t="s">
        <v>6612</v>
      </c>
      <c r="N578" s="442"/>
      <c r="O578" s="442"/>
      <c r="P578" s="442" t="s">
        <v>6625</v>
      </c>
      <c r="Q578" s="442"/>
      <c r="R578" s="442"/>
      <c r="S578" s="442"/>
      <c r="T578" s="442"/>
      <c r="U578" s="440"/>
      <c r="V578" s="440"/>
      <c r="W578" s="442"/>
      <c r="X578" s="440" t="s">
        <v>6649</v>
      </c>
      <c r="Y578" s="440">
        <v>1980</v>
      </c>
      <c r="Z578" s="440">
        <v>0.2</v>
      </c>
      <c r="AA578" s="440" t="s">
        <v>6650</v>
      </c>
    </row>
    <row r="579" spans="1:27" ht="24" x14ac:dyDescent="0.25">
      <c r="A579" s="664"/>
      <c r="B579" s="439"/>
      <c r="C579" s="440"/>
      <c r="D579" s="442"/>
      <c r="E579" s="440"/>
      <c r="F579" s="440"/>
      <c r="G579" s="440"/>
      <c r="H579" s="440"/>
      <c r="I579" s="442"/>
      <c r="J579" s="442"/>
      <c r="K579" s="442"/>
      <c r="L579" s="442"/>
      <c r="M579" s="446"/>
      <c r="N579" s="442"/>
      <c r="O579" s="442"/>
      <c r="P579" s="442"/>
      <c r="Q579" s="442"/>
      <c r="R579" s="442"/>
      <c r="S579" s="442"/>
      <c r="T579" s="442"/>
      <c r="U579" s="440"/>
      <c r="V579" s="440"/>
      <c r="W579" s="442"/>
      <c r="X579" s="440" t="s">
        <v>6427</v>
      </c>
      <c r="Y579" s="440">
        <v>1980</v>
      </c>
      <c r="Z579" s="440">
        <v>0.2</v>
      </c>
      <c r="AA579" s="440" t="s">
        <v>6650</v>
      </c>
    </row>
    <row r="580" spans="1:27" ht="24" x14ac:dyDescent="0.25">
      <c r="A580" s="664"/>
      <c r="B580" s="439"/>
      <c r="C580" s="440"/>
      <c r="D580" s="442"/>
      <c r="E580" s="440"/>
      <c r="F580" s="440"/>
      <c r="G580" s="440"/>
      <c r="H580" s="440"/>
      <c r="I580" s="442"/>
      <c r="J580" s="442"/>
      <c r="K580" s="442"/>
      <c r="L580" s="442"/>
      <c r="M580" s="446"/>
      <c r="N580" s="442"/>
      <c r="O580" s="442"/>
      <c r="P580" s="442"/>
      <c r="Q580" s="442"/>
      <c r="R580" s="442"/>
      <c r="S580" s="442"/>
      <c r="T580" s="442"/>
      <c r="U580" s="440"/>
      <c r="V580" s="440"/>
      <c r="W580" s="442"/>
      <c r="X580" s="440" t="s">
        <v>6651</v>
      </c>
      <c r="Y580" s="440"/>
      <c r="Z580" s="440">
        <v>0.04</v>
      </c>
      <c r="AA580" s="440" t="s">
        <v>6652</v>
      </c>
    </row>
    <row r="581" spans="1:27" ht="24" x14ac:dyDescent="0.25">
      <c r="A581" s="664"/>
      <c r="B581" s="439"/>
      <c r="C581" s="440"/>
      <c r="D581" s="442"/>
      <c r="E581" s="440"/>
      <c r="F581" s="440"/>
      <c r="G581" s="440"/>
      <c r="H581" s="440"/>
      <c r="I581" s="442"/>
      <c r="J581" s="442"/>
      <c r="K581" s="442"/>
      <c r="L581" s="442"/>
      <c r="M581" s="446"/>
      <c r="N581" s="442"/>
      <c r="O581" s="442"/>
      <c r="P581" s="442"/>
      <c r="Q581" s="442"/>
      <c r="R581" s="442"/>
      <c r="S581" s="442"/>
      <c r="T581" s="442"/>
      <c r="U581" s="440"/>
      <c r="V581" s="440"/>
      <c r="W581" s="442"/>
      <c r="X581" s="440" t="s">
        <v>6653</v>
      </c>
      <c r="Y581" s="440"/>
      <c r="Z581" s="440">
        <v>0.05</v>
      </c>
      <c r="AA581" s="440" t="s">
        <v>6652</v>
      </c>
    </row>
    <row r="582" spans="1:27" ht="24" x14ac:dyDescent="0.25">
      <c r="A582" s="664"/>
      <c r="B582" s="439"/>
      <c r="C582" s="440"/>
      <c r="D582" s="442"/>
      <c r="E582" s="440"/>
      <c r="F582" s="440"/>
      <c r="G582" s="440"/>
      <c r="H582" s="440"/>
      <c r="I582" s="442"/>
      <c r="J582" s="442"/>
      <c r="K582" s="442"/>
      <c r="L582" s="442"/>
      <c r="M582" s="446"/>
      <c r="N582" s="442"/>
      <c r="O582" s="442"/>
      <c r="P582" s="442"/>
      <c r="Q582" s="442"/>
      <c r="R582" s="442"/>
      <c r="S582" s="442"/>
      <c r="T582" s="442"/>
      <c r="U582" s="440"/>
      <c r="V582" s="440"/>
      <c r="W582" s="442"/>
      <c r="X582" s="440" t="s">
        <v>6654</v>
      </c>
      <c r="Y582" s="440">
        <v>1980</v>
      </c>
      <c r="Z582" s="440">
        <v>0.18</v>
      </c>
      <c r="AA582" s="440" t="s">
        <v>6652</v>
      </c>
    </row>
    <row r="583" spans="1:27" x14ac:dyDescent="0.25">
      <c r="A583" s="664"/>
      <c r="B583" s="439"/>
      <c r="C583" s="440"/>
      <c r="D583" s="442"/>
      <c r="E583" s="440"/>
      <c r="F583" s="440"/>
      <c r="G583" s="440"/>
      <c r="H583" s="440"/>
      <c r="I583" s="442"/>
      <c r="J583" s="442"/>
      <c r="K583" s="442"/>
      <c r="L583" s="442"/>
      <c r="M583" s="446"/>
      <c r="N583" s="442"/>
      <c r="O583" s="442"/>
      <c r="P583" s="442"/>
      <c r="Q583" s="442"/>
      <c r="R583" s="442"/>
      <c r="S583" s="442"/>
      <c r="T583" s="442"/>
      <c r="U583" s="440"/>
      <c r="V583" s="440"/>
      <c r="W583" s="442"/>
      <c r="X583" s="440" t="s">
        <v>6616</v>
      </c>
      <c r="Y583" s="440"/>
      <c r="Z583" s="440">
        <v>0.03</v>
      </c>
      <c r="AA583" s="440" t="s">
        <v>6655</v>
      </c>
    </row>
    <row r="584" spans="1:27" x14ac:dyDescent="0.25">
      <c r="A584" s="665"/>
      <c r="B584" s="439"/>
      <c r="C584" s="440"/>
      <c r="D584" s="442"/>
      <c r="E584" s="440"/>
      <c r="F584" s="440"/>
      <c r="G584" s="440"/>
      <c r="H584" s="440"/>
      <c r="I584" s="442"/>
      <c r="J584" s="442"/>
      <c r="K584" s="442"/>
      <c r="L584" s="442"/>
      <c r="M584" s="446"/>
      <c r="N584" s="442"/>
      <c r="O584" s="442"/>
      <c r="P584" s="442"/>
      <c r="Q584" s="442"/>
      <c r="R584" s="442"/>
      <c r="S584" s="442"/>
      <c r="T584" s="442"/>
      <c r="U584" s="440"/>
      <c r="V584" s="440"/>
      <c r="W584" s="442"/>
      <c r="X584" s="440" t="s">
        <v>6616</v>
      </c>
      <c r="Y584" s="440"/>
      <c r="Z584" s="440">
        <v>0.01</v>
      </c>
      <c r="AA584" s="440" t="s">
        <v>6656</v>
      </c>
    </row>
    <row r="585" spans="1:27" ht="24" x14ac:dyDescent="0.25">
      <c r="A585" s="660">
        <v>79</v>
      </c>
      <c r="B585" s="421" t="s">
        <v>6622</v>
      </c>
      <c r="C585" s="414" t="s">
        <v>4578</v>
      </c>
      <c r="D585" s="415" t="s">
        <v>5834</v>
      </c>
      <c r="E585" s="414" t="s">
        <v>6306</v>
      </c>
      <c r="F585" s="414">
        <v>2</v>
      </c>
      <c r="G585" s="414"/>
      <c r="H585" s="414"/>
      <c r="I585" s="430"/>
      <c r="J585" s="415"/>
      <c r="K585" s="415"/>
      <c r="L585" s="415"/>
      <c r="M585" s="415"/>
      <c r="N585" s="415"/>
      <c r="O585" s="415"/>
      <c r="P585" s="415"/>
      <c r="Q585" s="415"/>
      <c r="R585" s="415"/>
      <c r="S585" s="415"/>
      <c r="T585" s="415" t="s">
        <v>6392</v>
      </c>
      <c r="U585" s="414"/>
      <c r="V585" s="414"/>
      <c r="W585" s="415"/>
      <c r="X585" s="414"/>
      <c r="Y585" s="414"/>
      <c r="Z585" s="414"/>
      <c r="AA585" s="414"/>
    </row>
    <row r="586" spans="1:27" x14ac:dyDescent="0.25">
      <c r="A586" s="661"/>
      <c r="B586" s="421"/>
      <c r="C586" s="414"/>
      <c r="D586" s="415"/>
      <c r="E586" s="431"/>
      <c r="F586" s="414"/>
      <c r="G586" s="414"/>
      <c r="H586" s="414"/>
      <c r="I586" s="430"/>
      <c r="J586" s="415"/>
      <c r="K586" s="415"/>
      <c r="L586" s="415"/>
      <c r="M586" s="415"/>
      <c r="N586" s="430"/>
      <c r="O586" s="415"/>
      <c r="P586" s="415"/>
      <c r="Q586" s="415"/>
      <c r="R586" s="415"/>
      <c r="S586" s="415"/>
      <c r="T586" s="415" t="s">
        <v>6657</v>
      </c>
      <c r="U586" s="414">
        <v>1988</v>
      </c>
      <c r="V586" s="414">
        <v>0.2</v>
      </c>
      <c r="W586" s="415" t="s">
        <v>6118</v>
      </c>
      <c r="X586" s="414"/>
      <c r="Y586" s="414"/>
      <c r="Z586" s="414"/>
      <c r="AA586" s="414"/>
    </row>
    <row r="587" spans="1:27" ht="24" x14ac:dyDescent="0.25">
      <c r="A587" s="661"/>
      <c r="B587" s="421"/>
      <c r="C587" s="414"/>
      <c r="D587" s="415"/>
      <c r="E587" s="414"/>
      <c r="F587" s="414"/>
      <c r="G587" s="414"/>
      <c r="H587" s="414"/>
      <c r="I587" s="415"/>
      <c r="J587" s="415"/>
      <c r="K587" s="415"/>
      <c r="L587" s="415"/>
      <c r="M587" s="415"/>
      <c r="N587" s="415"/>
      <c r="O587" s="415"/>
      <c r="P587" s="415"/>
      <c r="Q587" s="415"/>
      <c r="R587" s="415"/>
      <c r="S587" s="415"/>
      <c r="T587" s="415"/>
      <c r="U587" s="414"/>
      <c r="V587" s="414"/>
      <c r="W587" s="415"/>
      <c r="X587" s="414" t="s">
        <v>6658</v>
      </c>
      <c r="Y587" s="414"/>
      <c r="Z587" s="414"/>
      <c r="AA587" s="414"/>
    </row>
    <row r="588" spans="1:27" ht="24" x14ac:dyDescent="0.25">
      <c r="A588" s="661"/>
      <c r="B588" s="421"/>
      <c r="C588" s="414"/>
      <c r="D588" s="415"/>
      <c r="E588" s="414"/>
      <c r="F588" s="414"/>
      <c r="G588" s="414"/>
      <c r="H588" s="414"/>
      <c r="I588" s="415"/>
      <c r="J588" s="415"/>
      <c r="K588" s="415"/>
      <c r="L588" s="415"/>
      <c r="M588" s="415"/>
      <c r="N588" s="415"/>
      <c r="O588" s="415"/>
      <c r="P588" s="415"/>
      <c r="Q588" s="415"/>
      <c r="R588" s="415"/>
      <c r="S588" s="415"/>
      <c r="T588" s="415"/>
      <c r="U588" s="414"/>
      <c r="V588" s="414"/>
      <c r="W588" s="415"/>
      <c r="X588" s="414" t="s">
        <v>6659</v>
      </c>
      <c r="Y588" s="414">
        <v>1988</v>
      </c>
      <c r="Z588" s="414"/>
      <c r="AA588" s="414" t="s">
        <v>6660</v>
      </c>
    </row>
    <row r="589" spans="1:27" x14ac:dyDescent="0.25">
      <c r="A589" s="661"/>
      <c r="B589" s="421"/>
      <c r="C589" s="414"/>
      <c r="D589" s="415"/>
      <c r="E589" s="414"/>
      <c r="F589" s="414"/>
      <c r="G589" s="414"/>
      <c r="H589" s="414"/>
      <c r="I589" s="415"/>
      <c r="J589" s="415"/>
      <c r="K589" s="415"/>
      <c r="L589" s="415"/>
      <c r="M589" s="415"/>
      <c r="N589" s="415"/>
      <c r="O589" s="415"/>
      <c r="P589" s="415"/>
      <c r="Q589" s="415"/>
      <c r="R589" s="415"/>
      <c r="S589" s="415"/>
      <c r="T589" s="415"/>
      <c r="U589" s="414"/>
      <c r="V589" s="414"/>
      <c r="W589" s="415"/>
      <c r="X589" s="414" t="s">
        <v>6661</v>
      </c>
      <c r="Y589" s="414">
        <v>1989</v>
      </c>
      <c r="Z589" s="414">
        <v>0.05</v>
      </c>
      <c r="AA589" s="414" t="s">
        <v>6662</v>
      </c>
    </row>
    <row r="590" spans="1:27" ht="24" x14ac:dyDescent="0.25">
      <c r="A590" s="661"/>
      <c r="B590" s="421"/>
      <c r="C590" s="414"/>
      <c r="D590" s="415"/>
      <c r="E590" s="414"/>
      <c r="F590" s="414"/>
      <c r="G590" s="414"/>
      <c r="H590" s="414"/>
      <c r="I590" s="415"/>
      <c r="J590" s="415"/>
      <c r="K590" s="415"/>
      <c r="L590" s="415"/>
      <c r="M590" s="415"/>
      <c r="N590" s="415"/>
      <c r="O590" s="415"/>
      <c r="P590" s="415"/>
      <c r="Q590" s="415"/>
      <c r="R590" s="415"/>
      <c r="S590" s="415"/>
      <c r="T590" s="415"/>
      <c r="U590" s="414"/>
      <c r="V590" s="414"/>
      <c r="W590" s="415"/>
      <c r="X590" s="414" t="s">
        <v>6663</v>
      </c>
      <c r="Y590" s="414">
        <v>1989</v>
      </c>
      <c r="Z590" s="414">
        <v>0.04</v>
      </c>
      <c r="AA590" s="414" t="s">
        <v>6660</v>
      </c>
    </row>
    <row r="591" spans="1:27" ht="24" x14ac:dyDescent="0.25">
      <c r="A591" s="661"/>
      <c r="B591" s="421"/>
      <c r="C591" s="414"/>
      <c r="D591" s="415"/>
      <c r="E591" s="414"/>
      <c r="F591" s="414"/>
      <c r="G591" s="414"/>
      <c r="H591" s="414"/>
      <c r="I591" s="415"/>
      <c r="J591" s="415"/>
      <c r="K591" s="415"/>
      <c r="L591" s="415"/>
      <c r="M591" s="424"/>
      <c r="N591" s="415"/>
      <c r="O591" s="415"/>
      <c r="P591" s="415"/>
      <c r="Q591" s="415"/>
      <c r="R591" s="415"/>
      <c r="S591" s="415"/>
      <c r="T591" s="415"/>
      <c r="U591" s="414"/>
      <c r="V591" s="414"/>
      <c r="W591" s="415"/>
      <c r="X591" s="414" t="s">
        <v>6664</v>
      </c>
      <c r="Y591" s="414">
        <v>1990</v>
      </c>
      <c r="Z591" s="414">
        <v>0.28000000000000003</v>
      </c>
      <c r="AA591" s="414" t="s">
        <v>6665</v>
      </c>
    </row>
    <row r="592" spans="1:27" ht="24" x14ac:dyDescent="0.25">
      <c r="A592" s="661"/>
      <c r="B592" s="421"/>
      <c r="C592" s="414"/>
      <c r="D592" s="415"/>
      <c r="E592" s="414"/>
      <c r="F592" s="414"/>
      <c r="G592" s="414"/>
      <c r="H592" s="414"/>
      <c r="I592" s="415"/>
      <c r="J592" s="415"/>
      <c r="K592" s="415"/>
      <c r="L592" s="415"/>
      <c r="M592" s="424"/>
      <c r="N592" s="415"/>
      <c r="O592" s="415"/>
      <c r="P592" s="415"/>
      <c r="Q592" s="415"/>
      <c r="R592" s="415"/>
      <c r="S592" s="415"/>
      <c r="T592" s="415"/>
      <c r="U592" s="414"/>
      <c r="V592" s="414"/>
      <c r="W592" s="415"/>
      <c r="X592" s="414" t="s">
        <v>6666</v>
      </c>
      <c r="Y592" s="414">
        <v>1989</v>
      </c>
      <c r="Z592" s="414">
        <v>0.1</v>
      </c>
      <c r="AA592" s="414" t="s">
        <v>6667</v>
      </c>
    </row>
    <row r="593" spans="1:27" ht="24" x14ac:dyDescent="0.25">
      <c r="A593" s="661"/>
      <c r="B593" s="421"/>
      <c r="C593" s="414"/>
      <c r="D593" s="415"/>
      <c r="E593" s="414"/>
      <c r="F593" s="414"/>
      <c r="G593" s="414"/>
      <c r="H593" s="414"/>
      <c r="I593" s="415"/>
      <c r="J593" s="415"/>
      <c r="K593" s="415"/>
      <c r="L593" s="415"/>
      <c r="M593" s="424"/>
      <c r="N593" s="415"/>
      <c r="O593" s="415"/>
      <c r="P593" s="415"/>
      <c r="Q593" s="415"/>
      <c r="R593" s="415"/>
      <c r="S593" s="415"/>
      <c r="T593" s="415"/>
      <c r="U593" s="414"/>
      <c r="V593" s="414"/>
      <c r="W593" s="430"/>
      <c r="X593" s="414" t="s">
        <v>6668</v>
      </c>
      <c r="Y593" s="414">
        <v>1989</v>
      </c>
      <c r="Z593" s="414">
        <v>7.0000000000000007E-2</v>
      </c>
      <c r="AA593" s="431" t="s">
        <v>6669</v>
      </c>
    </row>
    <row r="594" spans="1:27" x14ac:dyDescent="0.25">
      <c r="A594" s="662"/>
      <c r="B594" s="421"/>
      <c r="C594" s="414"/>
      <c r="D594" s="415"/>
      <c r="E594" s="414"/>
      <c r="F594" s="414"/>
      <c r="G594" s="414"/>
      <c r="H594" s="414"/>
      <c r="I594" s="415"/>
      <c r="J594" s="415"/>
      <c r="K594" s="415"/>
      <c r="L594" s="415"/>
      <c r="M594" s="424"/>
      <c r="N594" s="415"/>
      <c r="O594" s="415"/>
      <c r="P594" s="415"/>
      <c r="Q594" s="415"/>
      <c r="R594" s="415"/>
      <c r="S594" s="415"/>
      <c r="T594" s="415"/>
      <c r="U594" s="414"/>
      <c r="V594" s="431"/>
      <c r="W594" s="415"/>
      <c r="X594" s="414"/>
      <c r="Y594" s="414"/>
      <c r="Z594" s="431"/>
      <c r="AA594" s="414"/>
    </row>
    <row r="595" spans="1:27" ht="24" x14ac:dyDescent="0.25">
      <c r="A595" s="660">
        <v>80</v>
      </c>
      <c r="B595" s="421" t="s">
        <v>6670</v>
      </c>
      <c r="C595" s="414" t="s">
        <v>3774</v>
      </c>
      <c r="D595" s="415" t="s">
        <v>5834</v>
      </c>
      <c r="E595" s="414" t="s">
        <v>6306</v>
      </c>
      <c r="F595" s="414">
        <v>2</v>
      </c>
      <c r="G595" s="414"/>
      <c r="H595" s="414"/>
      <c r="I595" s="415"/>
      <c r="J595" s="415"/>
      <c r="K595" s="415"/>
      <c r="L595" s="415"/>
      <c r="M595" s="424" t="s">
        <v>6671</v>
      </c>
      <c r="N595" s="415"/>
      <c r="O595" s="415"/>
      <c r="P595" s="415"/>
      <c r="Q595" s="415"/>
      <c r="R595" s="415"/>
      <c r="S595" s="415"/>
      <c r="T595" s="415" t="s">
        <v>6392</v>
      </c>
      <c r="U595" s="414"/>
      <c r="V595" s="414"/>
      <c r="W595" s="415"/>
      <c r="X595" s="414"/>
      <c r="Y595" s="414"/>
      <c r="Z595" s="414"/>
      <c r="AA595" s="414"/>
    </row>
    <row r="596" spans="1:27" ht="36" x14ac:dyDescent="0.25">
      <c r="A596" s="661"/>
      <c r="B596" s="421"/>
      <c r="C596" s="414"/>
      <c r="D596" s="415"/>
      <c r="E596" s="414"/>
      <c r="F596" s="414"/>
      <c r="G596" s="414"/>
      <c r="H596" s="414"/>
      <c r="I596" s="415"/>
      <c r="J596" s="415"/>
      <c r="K596" s="415"/>
      <c r="L596" s="415"/>
      <c r="M596" s="424" t="s">
        <v>6672</v>
      </c>
      <c r="N596" s="415"/>
      <c r="O596" s="415"/>
      <c r="P596" s="415" t="s">
        <v>6111</v>
      </c>
      <c r="Q596" s="415"/>
      <c r="R596" s="415"/>
      <c r="S596" s="415"/>
      <c r="T596" s="415" t="s">
        <v>6673</v>
      </c>
      <c r="U596" s="414"/>
      <c r="V596" s="414"/>
      <c r="W596" s="415"/>
      <c r="X596" s="414"/>
      <c r="Y596" s="414"/>
      <c r="Z596" s="414"/>
      <c r="AA596" s="414"/>
    </row>
    <row r="597" spans="1:27" ht="24" x14ac:dyDescent="0.25">
      <c r="A597" s="661"/>
      <c r="B597" s="421"/>
      <c r="C597" s="414"/>
      <c r="D597" s="415"/>
      <c r="E597" s="414"/>
      <c r="F597" s="414"/>
      <c r="G597" s="414"/>
      <c r="H597" s="414"/>
      <c r="I597" s="415"/>
      <c r="J597" s="415"/>
      <c r="K597" s="415"/>
      <c r="L597" s="415"/>
      <c r="M597" s="424" t="s">
        <v>6674</v>
      </c>
      <c r="N597" s="415">
        <v>2016</v>
      </c>
      <c r="O597" s="415">
        <v>0.37</v>
      </c>
      <c r="P597" s="415" t="s">
        <v>6675</v>
      </c>
      <c r="Q597" s="415">
        <v>17</v>
      </c>
      <c r="R597" s="415"/>
      <c r="S597" s="415">
        <v>17</v>
      </c>
      <c r="T597" s="415"/>
      <c r="U597" s="414"/>
      <c r="V597" s="414"/>
      <c r="W597" s="415"/>
      <c r="X597" s="414"/>
      <c r="Y597" s="414"/>
      <c r="Z597" s="414"/>
      <c r="AA597" s="414"/>
    </row>
    <row r="598" spans="1:27" x14ac:dyDescent="0.25">
      <c r="A598" s="661"/>
      <c r="B598" s="421"/>
      <c r="C598" s="414"/>
      <c r="D598" s="415"/>
      <c r="E598" s="414"/>
      <c r="F598" s="414"/>
      <c r="G598" s="414"/>
      <c r="H598" s="414"/>
      <c r="I598" s="415"/>
      <c r="J598" s="415"/>
      <c r="K598" s="415"/>
      <c r="L598" s="415"/>
      <c r="M598" s="415"/>
      <c r="N598" s="415"/>
      <c r="O598" s="415"/>
      <c r="P598" s="415"/>
      <c r="Q598" s="415"/>
      <c r="R598" s="415"/>
      <c r="S598" s="415"/>
      <c r="T598" s="415"/>
      <c r="U598" s="414"/>
      <c r="V598" s="414"/>
      <c r="W598" s="415"/>
      <c r="X598" s="414" t="s">
        <v>6676</v>
      </c>
      <c r="Y598" s="414"/>
      <c r="Z598" s="414"/>
      <c r="AA598" s="414"/>
    </row>
    <row r="599" spans="1:27" ht="24" x14ac:dyDescent="0.25">
      <c r="A599" s="661"/>
      <c r="B599" s="421"/>
      <c r="C599" s="414"/>
      <c r="D599" s="415"/>
      <c r="E599" s="414"/>
      <c r="F599" s="414"/>
      <c r="G599" s="414"/>
      <c r="H599" s="414"/>
      <c r="I599" s="415"/>
      <c r="J599" s="415"/>
      <c r="K599" s="415"/>
      <c r="L599" s="415"/>
      <c r="M599" s="424"/>
      <c r="N599" s="415"/>
      <c r="O599" s="415"/>
      <c r="P599" s="415"/>
      <c r="Q599" s="415"/>
      <c r="R599" s="415"/>
      <c r="S599" s="415"/>
      <c r="T599" s="415"/>
      <c r="U599" s="414"/>
      <c r="V599" s="414"/>
      <c r="W599" s="415"/>
      <c r="X599" s="414" t="s">
        <v>6677</v>
      </c>
      <c r="Y599" s="414">
        <v>1983</v>
      </c>
      <c r="Z599" s="414">
        <v>0.2</v>
      </c>
      <c r="AA599" s="414" t="s">
        <v>6660</v>
      </c>
    </row>
    <row r="600" spans="1:27" ht="24" x14ac:dyDescent="0.25">
      <c r="A600" s="661"/>
      <c r="B600" s="421"/>
      <c r="C600" s="414"/>
      <c r="D600" s="415"/>
      <c r="E600" s="414"/>
      <c r="F600" s="414"/>
      <c r="G600" s="414"/>
      <c r="H600" s="414"/>
      <c r="I600" s="415"/>
      <c r="J600" s="415"/>
      <c r="K600" s="415"/>
      <c r="L600" s="415"/>
      <c r="M600" s="424"/>
      <c r="N600" s="415"/>
      <c r="O600" s="415"/>
      <c r="P600" s="415"/>
      <c r="Q600" s="415"/>
      <c r="R600" s="415"/>
      <c r="S600" s="415"/>
      <c r="T600" s="415"/>
      <c r="U600" s="414"/>
      <c r="V600" s="414"/>
      <c r="W600" s="415"/>
      <c r="X600" s="414" t="s">
        <v>6678</v>
      </c>
      <c r="Y600" s="414"/>
      <c r="Z600" s="414"/>
      <c r="AA600" s="414"/>
    </row>
    <row r="601" spans="1:27" ht="24" x14ac:dyDescent="0.25">
      <c r="A601" s="661"/>
      <c r="B601" s="421"/>
      <c r="C601" s="414"/>
      <c r="D601" s="415"/>
      <c r="E601" s="414"/>
      <c r="F601" s="414"/>
      <c r="G601" s="414"/>
      <c r="H601" s="414"/>
      <c r="I601" s="415"/>
      <c r="J601" s="415"/>
      <c r="K601" s="415"/>
      <c r="L601" s="415"/>
      <c r="M601" s="424"/>
      <c r="N601" s="415"/>
      <c r="O601" s="415"/>
      <c r="P601" s="415"/>
      <c r="Q601" s="415"/>
      <c r="R601" s="415"/>
      <c r="S601" s="415"/>
      <c r="T601" s="415"/>
      <c r="U601" s="414"/>
      <c r="V601" s="414"/>
      <c r="W601" s="415"/>
      <c r="X601" s="414" t="s">
        <v>6679</v>
      </c>
      <c r="Y601" s="414"/>
      <c r="Z601" s="414"/>
      <c r="AA601" s="414"/>
    </row>
    <row r="602" spans="1:27" x14ac:dyDescent="0.25">
      <c r="A602" s="662"/>
      <c r="B602" s="421"/>
      <c r="C602" s="414"/>
      <c r="D602" s="415"/>
      <c r="E602" s="414"/>
      <c r="F602" s="414"/>
      <c r="G602" s="414"/>
      <c r="H602" s="414"/>
      <c r="I602" s="415"/>
      <c r="J602" s="415"/>
      <c r="K602" s="415"/>
      <c r="L602" s="415"/>
      <c r="M602" s="424"/>
      <c r="N602" s="415"/>
      <c r="O602" s="415"/>
      <c r="P602" s="415"/>
      <c r="Q602" s="415"/>
      <c r="R602" s="415"/>
      <c r="S602" s="415"/>
      <c r="T602" s="415"/>
      <c r="U602" s="414"/>
      <c r="V602" s="414"/>
      <c r="W602" s="415"/>
      <c r="X602" s="414"/>
      <c r="Y602" s="414"/>
      <c r="Z602" s="414"/>
      <c r="AA602" s="414"/>
    </row>
    <row r="603" spans="1:27" ht="24" x14ac:dyDescent="0.25">
      <c r="A603" s="660">
        <v>81</v>
      </c>
      <c r="B603" s="421" t="s">
        <v>6680</v>
      </c>
      <c r="C603" s="414" t="s">
        <v>2346</v>
      </c>
      <c r="D603" s="415" t="s">
        <v>5834</v>
      </c>
      <c r="E603" s="414" t="s">
        <v>6306</v>
      </c>
      <c r="F603" s="414">
        <v>2</v>
      </c>
      <c r="G603" s="414"/>
      <c r="H603" s="414"/>
      <c r="I603" s="415"/>
      <c r="J603" s="415"/>
      <c r="K603" s="415"/>
      <c r="L603" s="415"/>
      <c r="M603" s="424"/>
      <c r="N603" s="415"/>
      <c r="O603" s="415"/>
      <c r="P603" s="415"/>
      <c r="Q603" s="415"/>
      <c r="R603" s="415"/>
      <c r="S603" s="415"/>
      <c r="T603" s="415" t="s">
        <v>6392</v>
      </c>
      <c r="U603" s="414"/>
      <c r="V603" s="414"/>
      <c r="W603" s="415"/>
      <c r="X603" s="414"/>
      <c r="Y603" s="414"/>
      <c r="Z603" s="414"/>
      <c r="AA603" s="414"/>
    </row>
    <row r="604" spans="1:27" x14ac:dyDescent="0.25">
      <c r="A604" s="661"/>
      <c r="B604" s="421"/>
      <c r="C604" s="414"/>
      <c r="D604" s="415"/>
      <c r="E604" s="414"/>
      <c r="F604" s="414"/>
      <c r="G604" s="414"/>
      <c r="H604" s="414"/>
      <c r="I604" s="415"/>
      <c r="J604" s="415"/>
      <c r="K604" s="415"/>
      <c r="L604" s="415"/>
      <c r="M604" s="424"/>
      <c r="N604" s="415"/>
      <c r="O604" s="415"/>
      <c r="P604" s="415"/>
      <c r="Q604" s="415"/>
      <c r="R604" s="415"/>
      <c r="S604" s="415"/>
      <c r="T604" s="415" t="s">
        <v>6681</v>
      </c>
      <c r="U604" s="414">
        <v>1989</v>
      </c>
      <c r="V604" s="414">
        <v>0.28000000000000003</v>
      </c>
      <c r="W604" s="415" t="s">
        <v>6412</v>
      </c>
      <c r="X604" s="414"/>
      <c r="Y604" s="414"/>
      <c r="Z604" s="414"/>
      <c r="AA604" s="414"/>
    </row>
    <row r="605" spans="1:27" x14ac:dyDescent="0.25">
      <c r="A605" s="661"/>
      <c r="B605" s="421"/>
      <c r="C605" s="414"/>
      <c r="D605" s="415"/>
      <c r="E605" s="414"/>
      <c r="F605" s="414"/>
      <c r="G605" s="414"/>
      <c r="H605" s="414"/>
      <c r="I605" s="415"/>
      <c r="J605" s="415"/>
      <c r="K605" s="415"/>
      <c r="L605" s="415"/>
      <c r="M605" s="424"/>
      <c r="N605" s="415"/>
      <c r="O605" s="415"/>
      <c r="P605" s="415"/>
      <c r="Q605" s="415"/>
      <c r="R605" s="415"/>
      <c r="S605" s="415"/>
      <c r="T605" s="415"/>
      <c r="U605" s="414"/>
      <c r="V605" s="414"/>
      <c r="W605" s="415"/>
      <c r="X605" s="414" t="s">
        <v>6682</v>
      </c>
      <c r="Y605" s="414"/>
      <c r="Z605" s="414"/>
      <c r="AA605" s="414"/>
    </row>
    <row r="606" spans="1:27" x14ac:dyDescent="0.25">
      <c r="A606" s="661"/>
      <c r="B606" s="421"/>
      <c r="C606" s="414"/>
      <c r="D606" s="415"/>
      <c r="E606" s="414"/>
      <c r="F606" s="414"/>
      <c r="G606" s="414"/>
      <c r="H606" s="414"/>
      <c r="I606" s="415"/>
      <c r="J606" s="415"/>
      <c r="K606" s="415"/>
      <c r="L606" s="415"/>
      <c r="M606" s="424"/>
      <c r="N606" s="415"/>
      <c r="O606" s="415"/>
      <c r="P606" s="415"/>
      <c r="Q606" s="415"/>
      <c r="R606" s="415"/>
      <c r="S606" s="415"/>
      <c r="T606" s="415"/>
      <c r="U606" s="414"/>
      <c r="V606" s="414"/>
      <c r="W606" s="415"/>
      <c r="X606" s="414" t="s">
        <v>6683</v>
      </c>
      <c r="Y606" s="414">
        <v>1988</v>
      </c>
      <c r="Z606" s="414">
        <v>0.05</v>
      </c>
      <c r="AA606" s="414" t="s">
        <v>6684</v>
      </c>
    </row>
    <row r="607" spans="1:27" x14ac:dyDescent="0.25">
      <c r="A607" s="661"/>
      <c r="B607" s="421"/>
      <c r="C607" s="414"/>
      <c r="D607" s="415"/>
      <c r="E607" s="414"/>
      <c r="F607" s="414"/>
      <c r="G607" s="414"/>
      <c r="H607" s="414"/>
      <c r="I607" s="415"/>
      <c r="J607" s="415"/>
      <c r="K607" s="415"/>
      <c r="L607" s="415"/>
      <c r="M607" s="424"/>
      <c r="N607" s="415"/>
      <c r="O607" s="415"/>
      <c r="P607" s="415"/>
      <c r="Q607" s="415"/>
      <c r="R607" s="415"/>
      <c r="S607" s="415"/>
      <c r="T607" s="415"/>
      <c r="U607" s="414"/>
      <c r="V607" s="414"/>
      <c r="W607" s="415"/>
      <c r="X607" s="414" t="s">
        <v>6685</v>
      </c>
      <c r="Y607" s="414">
        <v>1988</v>
      </c>
      <c r="Z607" s="414">
        <v>0.1</v>
      </c>
      <c r="AA607" s="414" t="s">
        <v>6684</v>
      </c>
    </row>
    <row r="608" spans="1:27" ht="24" x14ac:dyDescent="0.25">
      <c r="A608" s="661"/>
      <c r="B608" s="421"/>
      <c r="C608" s="414"/>
      <c r="D608" s="415"/>
      <c r="E608" s="432"/>
      <c r="F608" s="414"/>
      <c r="G608" s="414"/>
      <c r="H608" s="414"/>
      <c r="I608" s="415"/>
      <c r="J608" s="415"/>
      <c r="K608" s="415"/>
      <c r="L608" s="415"/>
      <c r="M608" s="424"/>
      <c r="N608" s="415"/>
      <c r="O608" s="415"/>
      <c r="P608" s="415"/>
      <c r="Q608" s="415"/>
      <c r="R608" s="415"/>
      <c r="S608" s="415"/>
      <c r="T608" s="415"/>
      <c r="U608" s="414"/>
      <c r="V608" s="414"/>
      <c r="W608" s="415"/>
      <c r="X608" s="414" t="s">
        <v>6686</v>
      </c>
      <c r="Y608" s="414">
        <v>1990</v>
      </c>
      <c r="Z608" s="414">
        <v>0.08</v>
      </c>
      <c r="AA608" s="414" t="s">
        <v>6687</v>
      </c>
    </row>
    <row r="609" spans="1:27" ht="24" x14ac:dyDescent="0.25">
      <c r="A609" s="661"/>
      <c r="B609" s="421"/>
      <c r="C609" s="414"/>
      <c r="D609" s="415"/>
      <c r="E609" s="414"/>
      <c r="F609" s="414"/>
      <c r="G609" s="414"/>
      <c r="H609" s="414"/>
      <c r="I609" s="415"/>
      <c r="J609" s="415"/>
      <c r="K609" s="415"/>
      <c r="L609" s="415"/>
      <c r="M609" s="424"/>
      <c r="N609" s="415"/>
      <c r="O609" s="415"/>
      <c r="P609" s="415"/>
      <c r="Q609" s="415"/>
      <c r="R609" s="415"/>
      <c r="S609" s="415"/>
      <c r="T609" s="415"/>
      <c r="U609" s="414"/>
      <c r="V609" s="414"/>
      <c r="W609" s="415"/>
      <c r="X609" s="414" t="s">
        <v>6688</v>
      </c>
      <c r="Y609" s="414">
        <v>1991</v>
      </c>
      <c r="Z609" s="414"/>
      <c r="AA609" s="414" t="s">
        <v>6689</v>
      </c>
    </row>
    <row r="610" spans="1:27" x14ac:dyDescent="0.25">
      <c r="A610" s="661"/>
      <c r="B610" s="421"/>
      <c r="C610" s="414"/>
      <c r="D610" s="415"/>
      <c r="E610" s="414"/>
      <c r="F610" s="414"/>
      <c r="G610" s="414"/>
      <c r="H610" s="414"/>
      <c r="I610" s="415"/>
      <c r="J610" s="415"/>
      <c r="K610" s="415"/>
      <c r="L610" s="415"/>
      <c r="M610" s="424"/>
      <c r="N610" s="415"/>
      <c r="O610" s="415"/>
      <c r="P610" s="415"/>
      <c r="Q610" s="415"/>
      <c r="R610" s="415"/>
      <c r="S610" s="415"/>
      <c r="T610" s="415"/>
      <c r="U610" s="414"/>
      <c r="V610" s="414"/>
      <c r="W610" s="415"/>
      <c r="X610" s="414" t="s">
        <v>6690</v>
      </c>
      <c r="Y610" s="414">
        <v>1995</v>
      </c>
      <c r="Z610" s="414">
        <v>0.05</v>
      </c>
      <c r="AA610" s="414" t="s">
        <v>6691</v>
      </c>
    </row>
    <row r="611" spans="1:27" x14ac:dyDescent="0.25">
      <c r="A611" s="661"/>
      <c r="B611" s="421"/>
      <c r="C611" s="414"/>
      <c r="D611" s="415"/>
      <c r="E611" s="414"/>
      <c r="F611" s="414"/>
      <c r="G611" s="414"/>
      <c r="H611" s="414"/>
      <c r="I611" s="415"/>
      <c r="J611" s="415"/>
      <c r="K611" s="415"/>
      <c r="L611" s="415"/>
      <c r="M611" s="424"/>
      <c r="N611" s="415"/>
      <c r="O611" s="415"/>
      <c r="P611" s="415"/>
      <c r="Q611" s="415"/>
      <c r="R611" s="415"/>
      <c r="S611" s="415"/>
      <c r="T611" s="433"/>
      <c r="U611" s="414"/>
      <c r="V611" s="414"/>
      <c r="W611" s="433"/>
      <c r="X611" s="414" t="s">
        <v>6692</v>
      </c>
      <c r="Y611" s="414">
        <v>1988</v>
      </c>
      <c r="Z611" s="414">
        <v>0.1</v>
      </c>
      <c r="AA611" s="414" t="s">
        <v>6693</v>
      </c>
    </row>
    <row r="612" spans="1:27" x14ac:dyDescent="0.25">
      <c r="A612" s="661"/>
      <c r="B612" s="421"/>
      <c r="C612" s="414"/>
      <c r="D612" s="415"/>
      <c r="E612" s="414"/>
      <c r="F612" s="414"/>
      <c r="G612" s="414"/>
      <c r="H612" s="414"/>
      <c r="I612" s="415"/>
      <c r="J612" s="415"/>
      <c r="K612" s="415"/>
      <c r="L612" s="415"/>
      <c r="M612" s="424"/>
      <c r="N612" s="415"/>
      <c r="O612" s="415"/>
      <c r="P612" s="415"/>
      <c r="Q612" s="415"/>
      <c r="R612" s="415"/>
      <c r="S612" s="415"/>
      <c r="T612" s="433"/>
      <c r="U612" s="414"/>
      <c r="V612" s="414"/>
      <c r="W612" s="433"/>
      <c r="X612" s="414" t="s">
        <v>6694</v>
      </c>
      <c r="Y612" s="414">
        <v>1988</v>
      </c>
      <c r="Z612" s="414"/>
      <c r="AA612" s="414" t="s">
        <v>6693</v>
      </c>
    </row>
    <row r="613" spans="1:27" x14ac:dyDescent="0.25">
      <c r="A613" s="662"/>
      <c r="B613" s="421"/>
      <c r="C613" s="414"/>
      <c r="D613" s="415"/>
      <c r="E613" s="414"/>
      <c r="F613" s="414"/>
      <c r="G613" s="414"/>
      <c r="H613" s="414"/>
      <c r="I613" s="415"/>
      <c r="J613" s="415"/>
      <c r="K613" s="415"/>
      <c r="L613" s="415"/>
      <c r="M613" s="424"/>
      <c r="N613" s="415"/>
      <c r="O613" s="415"/>
      <c r="P613" s="415"/>
      <c r="Q613" s="415"/>
      <c r="R613" s="415"/>
      <c r="S613" s="415"/>
      <c r="T613" s="433"/>
      <c r="U613" s="414"/>
      <c r="V613" s="414"/>
      <c r="W613" s="433"/>
      <c r="X613" s="414"/>
      <c r="Y613" s="414"/>
      <c r="Z613" s="414"/>
      <c r="AA613" s="414"/>
    </row>
    <row r="614" spans="1:27" x14ac:dyDescent="0.25">
      <c r="A614" s="660">
        <v>82</v>
      </c>
      <c r="B614" s="421" t="s">
        <v>6695</v>
      </c>
      <c r="C614" s="414" t="s">
        <v>2215</v>
      </c>
      <c r="D614" s="415" t="s">
        <v>5834</v>
      </c>
      <c r="E614" s="414" t="s">
        <v>6518</v>
      </c>
      <c r="F614" s="414">
        <v>2</v>
      </c>
      <c r="G614" s="414"/>
      <c r="H614" s="414"/>
      <c r="I614" s="415"/>
      <c r="J614" s="415"/>
      <c r="K614" s="415"/>
      <c r="L614" s="415"/>
      <c r="M614" s="424" t="s">
        <v>6696</v>
      </c>
      <c r="N614" s="415"/>
      <c r="O614" s="415"/>
      <c r="P614" s="415"/>
      <c r="Q614" s="415"/>
      <c r="R614" s="415"/>
      <c r="S614" s="415"/>
      <c r="T614" s="433" t="s">
        <v>6230</v>
      </c>
      <c r="U614" s="414"/>
      <c r="V614" s="414"/>
      <c r="W614" s="433"/>
      <c r="X614" s="414"/>
      <c r="Y614" s="414"/>
      <c r="Z614" s="414"/>
      <c r="AA614" s="414"/>
    </row>
    <row r="615" spans="1:27" x14ac:dyDescent="0.25">
      <c r="A615" s="661"/>
      <c r="B615" s="421"/>
      <c r="C615" s="414"/>
      <c r="D615" s="415"/>
      <c r="E615" s="414"/>
      <c r="F615" s="414"/>
      <c r="G615" s="414"/>
      <c r="H615" s="414"/>
      <c r="I615" s="415"/>
      <c r="J615" s="415"/>
      <c r="K615" s="415"/>
      <c r="L615" s="415"/>
      <c r="M615" s="424"/>
      <c r="N615" s="415"/>
      <c r="O615" s="415"/>
      <c r="P615" s="415"/>
      <c r="Q615" s="415"/>
      <c r="R615" s="415"/>
      <c r="S615" s="415"/>
      <c r="T615" s="433" t="s">
        <v>6697</v>
      </c>
      <c r="U615" s="414">
        <v>1971</v>
      </c>
      <c r="V615" s="414">
        <v>0.5</v>
      </c>
      <c r="W615" s="433" t="s">
        <v>6698</v>
      </c>
      <c r="X615" s="414"/>
      <c r="Y615" s="414"/>
      <c r="Z615" s="414"/>
      <c r="AA615" s="414"/>
    </row>
    <row r="616" spans="1:27" x14ac:dyDescent="0.25">
      <c r="A616" s="661"/>
      <c r="B616" s="421"/>
      <c r="C616" s="414"/>
      <c r="D616" s="415"/>
      <c r="E616" s="414"/>
      <c r="F616" s="414"/>
      <c r="G616" s="414"/>
      <c r="H616" s="414"/>
      <c r="I616" s="415"/>
      <c r="J616" s="415"/>
      <c r="K616" s="415"/>
      <c r="L616" s="415"/>
      <c r="M616" s="415"/>
      <c r="N616" s="415"/>
      <c r="O616" s="415"/>
      <c r="P616" s="415"/>
      <c r="Q616" s="415"/>
      <c r="R616" s="415"/>
      <c r="S616" s="415"/>
      <c r="T616" s="433" t="s">
        <v>6699</v>
      </c>
      <c r="U616" s="414">
        <v>1989</v>
      </c>
      <c r="V616" s="414">
        <v>0.14000000000000001</v>
      </c>
      <c r="W616" s="433" t="s">
        <v>6700</v>
      </c>
      <c r="X616" s="414"/>
      <c r="Y616" s="414"/>
      <c r="Z616" s="414"/>
      <c r="AA616" s="414"/>
    </row>
    <row r="617" spans="1:27" ht="24" x14ac:dyDescent="0.25">
      <c r="A617" s="661"/>
      <c r="B617" s="421"/>
      <c r="C617" s="432"/>
      <c r="D617" s="424"/>
      <c r="E617" s="432"/>
      <c r="F617" s="414"/>
      <c r="G617" s="414"/>
      <c r="H617" s="414"/>
      <c r="I617" s="415"/>
      <c r="J617" s="415"/>
      <c r="K617" s="415"/>
      <c r="L617" s="415"/>
      <c r="M617" s="424"/>
      <c r="N617" s="415"/>
      <c r="O617" s="415"/>
      <c r="P617" s="415"/>
      <c r="Q617" s="424"/>
      <c r="R617" s="415"/>
      <c r="S617" s="415"/>
      <c r="T617" s="433"/>
      <c r="U617" s="414"/>
      <c r="V617" s="414"/>
      <c r="W617" s="433"/>
      <c r="X617" s="414" t="s">
        <v>6701</v>
      </c>
      <c r="Y617" s="414"/>
      <c r="Z617" s="414"/>
      <c r="AA617" s="414"/>
    </row>
    <row r="618" spans="1:27" ht="24" x14ac:dyDescent="0.25">
      <c r="A618" s="661"/>
      <c r="B618" s="421"/>
      <c r="C618" s="414"/>
      <c r="D618" s="415"/>
      <c r="E618" s="414"/>
      <c r="F618" s="414"/>
      <c r="G618" s="414"/>
      <c r="H618" s="414"/>
      <c r="I618" s="415"/>
      <c r="J618" s="415"/>
      <c r="K618" s="415"/>
      <c r="L618" s="415"/>
      <c r="M618" s="424"/>
      <c r="N618" s="415"/>
      <c r="O618" s="415"/>
      <c r="P618" s="415"/>
      <c r="Q618" s="424"/>
      <c r="R618" s="415"/>
      <c r="S618" s="415"/>
      <c r="T618" s="433"/>
      <c r="U618" s="414"/>
      <c r="V618" s="414"/>
      <c r="W618" s="433"/>
      <c r="X618" s="414" t="s">
        <v>6702</v>
      </c>
      <c r="Y618" s="414"/>
      <c r="Z618" s="414">
        <v>0.13</v>
      </c>
      <c r="AA618" s="414" t="s">
        <v>6703</v>
      </c>
    </row>
    <row r="619" spans="1:27" ht="24" x14ac:dyDescent="0.25">
      <c r="A619" s="661"/>
      <c r="B619" s="421"/>
      <c r="C619" s="414"/>
      <c r="D619" s="415"/>
      <c r="E619" s="414"/>
      <c r="F619" s="414"/>
      <c r="G619" s="414"/>
      <c r="H619" s="414"/>
      <c r="I619" s="415"/>
      <c r="J619" s="415"/>
      <c r="K619" s="415"/>
      <c r="L619" s="415"/>
      <c r="M619" s="424"/>
      <c r="N619" s="415"/>
      <c r="O619" s="415"/>
      <c r="P619" s="415"/>
      <c r="Q619" s="424"/>
      <c r="R619" s="415"/>
      <c r="S619" s="415"/>
      <c r="T619" s="433"/>
      <c r="U619" s="414"/>
      <c r="V619" s="414"/>
      <c r="W619" s="433"/>
      <c r="X619" s="414" t="s">
        <v>6704</v>
      </c>
      <c r="Y619" s="414"/>
      <c r="Z619" s="414"/>
      <c r="AA619" s="414" t="s">
        <v>6705</v>
      </c>
    </row>
    <row r="620" spans="1:27" x14ac:dyDescent="0.25">
      <c r="A620" s="661"/>
      <c r="B620" s="421"/>
      <c r="C620" s="414"/>
      <c r="D620" s="415"/>
      <c r="E620" s="414"/>
      <c r="F620" s="414"/>
      <c r="G620" s="414"/>
      <c r="H620" s="414"/>
      <c r="I620" s="415"/>
      <c r="J620" s="415"/>
      <c r="K620" s="415"/>
      <c r="L620" s="415"/>
      <c r="M620" s="424"/>
      <c r="N620" s="415"/>
      <c r="O620" s="415"/>
      <c r="P620" s="415"/>
      <c r="Q620" s="415"/>
      <c r="R620" s="415"/>
      <c r="S620" s="415"/>
      <c r="T620" s="433"/>
      <c r="U620" s="414"/>
      <c r="V620" s="414"/>
      <c r="W620" s="433"/>
      <c r="X620" s="414" t="s">
        <v>6706</v>
      </c>
      <c r="Y620" s="414"/>
      <c r="Z620" s="414">
        <v>0.1</v>
      </c>
      <c r="AA620" s="414" t="s">
        <v>6175</v>
      </c>
    </row>
    <row r="621" spans="1:27" x14ac:dyDescent="0.25">
      <c r="A621" s="662"/>
      <c r="B621" s="421"/>
      <c r="C621" s="414"/>
      <c r="D621" s="415"/>
      <c r="E621" s="414"/>
      <c r="F621" s="414"/>
      <c r="G621" s="414"/>
      <c r="H621" s="414"/>
      <c r="I621" s="415"/>
      <c r="J621" s="415"/>
      <c r="K621" s="415"/>
      <c r="L621" s="415"/>
      <c r="M621" s="424"/>
      <c r="N621" s="415"/>
      <c r="O621" s="415"/>
      <c r="P621" s="415"/>
      <c r="Q621" s="415"/>
      <c r="R621" s="415"/>
      <c r="S621" s="415"/>
      <c r="T621" s="415"/>
      <c r="U621" s="414"/>
      <c r="V621" s="414"/>
      <c r="W621" s="415"/>
      <c r="X621" s="414"/>
      <c r="Y621" s="414"/>
      <c r="Z621" s="414"/>
      <c r="AA621" s="414"/>
    </row>
    <row r="622" spans="1:27" ht="24" x14ac:dyDescent="0.25">
      <c r="A622" s="660">
        <v>83</v>
      </c>
      <c r="B622" s="421" t="s">
        <v>6622</v>
      </c>
      <c r="C622" s="414" t="s">
        <v>2177</v>
      </c>
      <c r="D622" s="415" t="s">
        <v>5834</v>
      </c>
      <c r="E622" s="414" t="s">
        <v>6133</v>
      </c>
      <c r="F622" s="414">
        <v>1</v>
      </c>
      <c r="G622" s="414"/>
      <c r="H622" s="414"/>
      <c r="I622" s="415"/>
      <c r="J622" s="415"/>
      <c r="K622" s="415"/>
      <c r="L622" s="415"/>
      <c r="M622" s="434" t="s">
        <v>6707</v>
      </c>
      <c r="N622" s="415"/>
      <c r="O622" s="415"/>
      <c r="P622" s="424"/>
      <c r="Q622" s="415"/>
      <c r="R622" s="415"/>
      <c r="S622" s="415"/>
      <c r="T622" s="415" t="s">
        <v>6392</v>
      </c>
      <c r="U622" s="414"/>
      <c r="V622" s="414"/>
      <c r="W622" s="415"/>
      <c r="X622" s="414"/>
      <c r="Y622" s="414"/>
      <c r="Z622" s="414"/>
      <c r="AA622" s="414"/>
    </row>
    <row r="623" spans="1:27" ht="24" x14ac:dyDescent="0.25">
      <c r="A623" s="661"/>
      <c r="B623" s="421"/>
      <c r="C623" s="414"/>
      <c r="D623" s="415"/>
      <c r="E623" s="435"/>
      <c r="F623" s="414"/>
      <c r="G623" s="414"/>
      <c r="H623" s="414"/>
      <c r="I623" s="415"/>
      <c r="J623" s="415"/>
      <c r="K623" s="415"/>
      <c r="L623" s="415"/>
      <c r="M623" s="424" t="s">
        <v>6708</v>
      </c>
      <c r="N623" s="436"/>
      <c r="O623" s="415"/>
      <c r="P623" s="415" t="s">
        <v>6709</v>
      </c>
      <c r="Q623" s="415"/>
      <c r="R623" s="415"/>
      <c r="S623" s="415"/>
      <c r="T623" s="415" t="s">
        <v>6710</v>
      </c>
      <c r="U623" s="414"/>
      <c r="V623" s="414">
        <v>0.2</v>
      </c>
      <c r="W623" s="415" t="s">
        <v>6047</v>
      </c>
      <c r="X623" s="414"/>
      <c r="Y623" s="414"/>
      <c r="Z623" s="414"/>
      <c r="AA623" s="414"/>
    </row>
    <row r="624" spans="1:27" x14ac:dyDescent="0.25">
      <c r="A624" s="661"/>
      <c r="B624" s="421"/>
      <c r="C624" s="414"/>
      <c r="D624" s="415"/>
      <c r="E624" s="414"/>
      <c r="F624" s="414"/>
      <c r="G624" s="414"/>
      <c r="H624" s="414"/>
      <c r="I624" s="415"/>
      <c r="J624" s="415"/>
      <c r="K624" s="415"/>
      <c r="L624" s="415"/>
      <c r="M624" s="437"/>
      <c r="N624" s="415"/>
      <c r="O624" s="415"/>
      <c r="P624" s="415"/>
      <c r="Q624" s="415"/>
      <c r="R624" s="415"/>
      <c r="S624" s="415"/>
      <c r="T624" s="415" t="s">
        <v>6711</v>
      </c>
      <c r="U624" s="414"/>
      <c r="V624" s="414">
        <v>0.3</v>
      </c>
      <c r="W624" s="415" t="s">
        <v>6120</v>
      </c>
      <c r="X624" s="414"/>
      <c r="Y624" s="414"/>
      <c r="Z624" s="414"/>
      <c r="AA624" s="414"/>
    </row>
    <row r="625" spans="1:27" ht="24" x14ac:dyDescent="0.25">
      <c r="A625" s="661"/>
      <c r="B625" s="421"/>
      <c r="C625" s="414"/>
      <c r="D625" s="415"/>
      <c r="E625" s="414"/>
      <c r="F625" s="414"/>
      <c r="G625" s="414"/>
      <c r="H625" s="414"/>
      <c r="I625" s="415"/>
      <c r="J625" s="415"/>
      <c r="K625" s="415"/>
      <c r="L625" s="415"/>
      <c r="M625" s="424"/>
      <c r="N625" s="415"/>
      <c r="O625" s="415"/>
      <c r="P625" s="415"/>
      <c r="Q625" s="415"/>
      <c r="R625" s="415"/>
      <c r="S625" s="415"/>
      <c r="T625" s="415"/>
      <c r="U625" s="414"/>
      <c r="V625" s="414"/>
      <c r="W625" s="415"/>
      <c r="X625" s="414" t="s">
        <v>6460</v>
      </c>
      <c r="Y625" s="414"/>
      <c r="Z625" s="414">
        <v>0.03</v>
      </c>
      <c r="AA625" s="414" t="s">
        <v>6175</v>
      </c>
    </row>
    <row r="626" spans="1:27" x14ac:dyDescent="0.25">
      <c r="A626" s="662"/>
      <c r="B626" s="453"/>
      <c r="C626" s="414"/>
      <c r="D626" s="415"/>
      <c r="E626" s="414"/>
      <c r="F626" s="414"/>
      <c r="G626" s="414"/>
      <c r="H626" s="414"/>
      <c r="I626" s="415"/>
      <c r="J626" s="415"/>
      <c r="K626" s="415"/>
      <c r="L626" s="415"/>
      <c r="M626" s="424"/>
      <c r="N626" s="415"/>
      <c r="O626" s="415"/>
      <c r="P626" s="415"/>
      <c r="Q626" s="415"/>
      <c r="R626" s="415"/>
      <c r="S626" s="415"/>
      <c r="T626" s="415"/>
      <c r="U626" s="414"/>
      <c r="V626" s="414"/>
      <c r="W626" s="415"/>
      <c r="X626" s="414"/>
      <c r="Y626" s="414"/>
      <c r="Z626" s="414"/>
      <c r="AA626" s="414"/>
    </row>
    <row r="627" spans="1:27" x14ac:dyDescent="0.25">
      <c r="A627" s="660">
        <v>84</v>
      </c>
      <c r="B627" s="421" t="s">
        <v>6695</v>
      </c>
      <c r="C627" s="414" t="s">
        <v>2160</v>
      </c>
      <c r="D627" s="415" t="s">
        <v>5834</v>
      </c>
      <c r="E627" s="414" t="s">
        <v>6306</v>
      </c>
      <c r="F627" s="414">
        <v>2</v>
      </c>
      <c r="G627" s="414"/>
      <c r="H627" s="414"/>
      <c r="I627" s="415"/>
      <c r="J627" s="415"/>
      <c r="K627" s="415"/>
      <c r="L627" s="415"/>
      <c r="M627" s="424"/>
      <c r="N627" s="415"/>
      <c r="O627" s="415"/>
      <c r="P627" s="415"/>
      <c r="Q627" s="415"/>
      <c r="R627" s="415"/>
      <c r="S627" s="415"/>
      <c r="T627" s="415" t="s">
        <v>6392</v>
      </c>
      <c r="U627" s="414"/>
      <c r="V627" s="414"/>
      <c r="W627" s="415"/>
      <c r="X627" s="414"/>
      <c r="Y627" s="414"/>
      <c r="Z627" s="414"/>
      <c r="AA627" s="414"/>
    </row>
    <row r="628" spans="1:27" x14ac:dyDescent="0.25">
      <c r="A628" s="661"/>
      <c r="B628" s="421"/>
      <c r="C628" s="414"/>
      <c r="D628" s="415"/>
      <c r="E628" s="414"/>
      <c r="F628" s="414"/>
      <c r="G628" s="414"/>
      <c r="H628" s="414"/>
      <c r="I628" s="415"/>
      <c r="J628" s="415"/>
      <c r="K628" s="415"/>
      <c r="L628" s="415"/>
      <c r="M628" s="424"/>
      <c r="N628" s="415"/>
      <c r="O628" s="415"/>
      <c r="P628" s="415"/>
      <c r="Q628" s="415"/>
      <c r="R628" s="415"/>
      <c r="S628" s="415"/>
      <c r="T628" s="415" t="s">
        <v>6712</v>
      </c>
      <c r="U628" s="414"/>
      <c r="V628" s="414">
        <v>0.26</v>
      </c>
      <c r="W628" s="415" t="s">
        <v>6205</v>
      </c>
      <c r="X628" s="414"/>
      <c r="Y628" s="414"/>
      <c r="Z628" s="414"/>
      <c r="AA628" s="414"/>
    </row>
    <row r="629" spans="1:27" x14ac:dyDescent="0.25">
      <c r="A629" s="661"/>
      <c r="B629" s="421"/>
      <c r="C629" s="414"/>
      <c r="D629" s="415"/>
      <c r="E629" s="414"/>
      <c r="F629" s="414"/>
      <c r="G629" s="414"/>
      <c r="H629" s="414"/>
      <c r="I629" s="415"/>
      <c r="J629" s="415"/>
      <c r="K629" s="415"/>
      <c r="L629" s="415"/>
      <c r="M629" s="424"/>
      <c r="N629" s="415"/>
      <c r="O629" s="415"/>
      <c r="P629" s="415"/>
      <c r="Q629" s="415"/>
      <c r="R629" s="415"/>
      <c r="S629" s="415"/>
      <c r="T629" s="415" t="s">
        <v>6713</v>
      </c>
      <c r="U629" s="414"/>
      <c r="V629" s="414">
        <v>0.08</v>
      </c>
      <c r="W629" s="415" t="s">
        <v>6205</v>
      </c>
      <c r="X629" s="414"/>
      <c r="Y629" s="414"/>
      <c r="Z629" s="414"/>
      <c r="AA629" s="414"/>
    </row>
    <row r="630" spans="1:27" x14ac:dyDescent="0.25">
      <c r="A630" s="661"/>
      <c r="B630" s="421"/>
      <c r="C630" s="414"/>
      <c r="D630" s="415"/>
      <c r="E630" s="414"/>
      <c r="F630" s="414"/>
      <c r="G630" s="414"/>
      <c r="H630" s="414"/>
      <c r="I630" s="415"/>
      <c r="J630" s="415"/>
      <c r="K630" s="415"/>
      <c r="L630" s="415"/>
      <c r="M630" s="424"/>
      <c r="N630" s="415"/>
      <c r="O630" s="415"/>
      <c r="P630" s="415"/>
      <c r="Q630" s="415"/>
      <c r="R630" s="415"/>
      <c r="S630" s="415"/>
      <c r="T630" s="415"/>
      <c r="U630" s="414"/>
      <c r="V630" s="414"/>
      <c r="W630" s="415"/>
      <c r="X630" s="414"/>
      <c r="Y630" s="414"/>
      <c r="Z630" s="414"/>
      <c r="AA630" s="414"/>
    </row>
    <row r="631" spans="1:27" x14ac:dyDescent="0.25">
      <c r="A631" s="661"/>
      <c r="B631" s="421"/>
      <c r="C631" s="414"/>
      <c r="D631" s="415"/>
      <c r="E631" s="414"/>
      <c r="F631" s="414"/>
      <c r="G631" s="414"/>
      <c r="H631" s="414"/>
      <c r="I631" s="415"/>
      <c r="J631" s="415"/>
      <c r="K631" s="415"/>
      <c r="L631" s="415"/>
      <c r="M631" s="424"/>
      <c r="N631" s="415"/>
      <c r="O631" s="415"/>
      <c r="P631" s="415"/>
      <c r="Q631" s="415"/>
      <c r="R631" s="415"/>
      <c r="S631" s="415"/>
      <c r="T631" s="415" t="s">
        <v>6714</v>
      </c>
      <c r="U631" s="414"/>
      <c r="V631" s="414">
        <v>0.08</v>
      </c>
      <c r="W631" s="415" t="s">
        <v>6205</v>
      </c>
      <c r="X631" s="414"/>
      <c r="Y631" s="414"/>
      <c r="Z631" s="414"/>
      <c r="AA631" s="414"/>
    </row>
    <row r="632" spans="1:27" x14ac:dyDescent="0.25">
      <c r="A632" s="661"/>
      <c r="B632" s="421"/>
      <c r="C632" s="414"/>
      <c r="D632" s="415"/>
      <c r="E632" s="414"/>
      <c r="F632" s="414"/>
      <c r="G632" s="414"/>
      <c r="H632" s="414"/>
      <c r="I632" s="415"/>
      <c r="J632" s="415"/>
      <c r="K632" s="415"/>
      <c r="L632" s="415"/>
      <c r="M632" s="424"/>
      <c r="N632" s="415"/>
      <c r="O632" s="415"/>
      <c r="P632" s="415"/>
      <c r="Q632" s="415"/>
      <c r="R632" s="415"/>
      <c r="S632" s="415"/>
      <c r="T632" s="415"/>
      <c r="U632" s="414"/>
      <c r="V632" s="414"/>
      <c r="W632" s="415"/>
      <c r="X632" s="414" t="s">
        <v>6715</v>
      </c>
      <c r="Y632" s="414"/>
      <c r="Z632" s="414"/>
      <c r="AA632" s="414"/>
    </row>
    <row r="633" spans="1:27" ht="24" x14ac:dyDescent="0.25">
      <c r="A633" s="661"/>
      <c r="B633" s="421"/>
      <c r="C633" s="414"/>
      <c r="D633" s="415"/>
      <c r="E633" s="414"/>
      <c r="F633" s="414"/>
      <c r="G633" s="414"/>
      <c r="H633" s="414"/>
      <c r="I633" s="415"/>
      <c r="J633" s="415"/>
      <c r="K633" s="415"/>
      <c r="L633" s="415"/>
      <c r="M633" s="424"/>
      <c r="N633" s="415"/>
      <c r="O633" s="415"/>
      <c r="P633" s="415"/>
      <c r="Q633" s="415"/>
      <c r="R633" s="415"/>
      <c r="S633" s="415"/>
      <c r="T633" s="415"/>
      <c r="U633" s="414"/>
      <c r="V633" s="414"/>
      <c r="W633" s="415"/>
      <c r="X633" s="414" t="s">
        <v>6716</v>
      </c>
      <c r="Y633" s="414">
        <v>1978</v>
      </c>
      <c r="Z633" s="414">
        <v>0.57999999999999996</v>
      </c>
      <c r="AA633" s="414" t="s">
        <v>6186</v>
      </c>
    </row>
    <row r="634" spans="1:27" ht="24" x14ac:dyDescent="0.25">
      <c r="A634" s="661"/>
      <c r="B634" s="421"/>
      <c r="C634" s="414"/>
      <c r="D634" s="415"/>
      <c r="E634" s="414"/>
      <c r="F634" s="414"/>
      <c r="G634" s="414"/>
      <c r="H634" s="414"/>
      <c r="I634" s="415"/>
      <c r="J634" s="415"/>
      <c r="K634" s="415"/>
      <c r="L634" s="415"/>
      <c r="M634" s="424"/>
      <c r="N634" s="415"/>
      <c r="O634" s="415"/>
      <c r="P634" s="415"/>
      <c r="Q634" s="415"/>
      <c r="R634" s="415"/>
      <c r="S634" s="415"/>
      <c r="T634" s="415"/>
      <c r="U634" s="414"/>
      <c r="V634" s="414"/>
      <c r="W634" s="415"/>
      <c r="X634" s="414" t="s">
        <v>6717</v>
      </c>
      <c r="Y634" s="414">
        <v>2014</v>
      </c>
      <c r="Z634" s="414">
        <v>0.12</v>
      </c>
      <c r="AA634" s="414" t="s">
        <v>6242</v>
      </c>
    </row>
    <row r="635" spans="1:27" ht="24" x14ac:dyDescent="0.25">
      <c r="A635" s="661"/>
      <c r="B635" s="421"/>
      <c r="C635" s="438"/>
      <c r="D635" s="434"/>
      <c r="E635" s="438"/>
      <c r="F635" s="438"/>
      <c r="G635" s="438"/>
      <c r="H635" s="438"/>
      <c r="I635" s="434"/>
      <c r="J635" s="434"/>
      <c r="K635" s="434"/>
      <c r="L635" s="434"/>
      <c r="M635" s="454"/>
      <c r="N635" s="434"/>
      <c r="O635" s="434"/>
      <c r="P635" s="434"/>
      <c r="Q635" s="434"/>
      <c r="R635" s="434"/>
      <c r="S635" s="434"/>
      <c r="T635" s="415"/>
      <c r="U635" s="414"/>
      <c r="V635" s="414"/>
      <c r="W635" s="415"/>
      <c r="X635" s="414" t="s">
        <v>6718</v>
      </c>
      <c r="Y635" s="414">
        <v>1979</v>
      </c>
      <c r="Z635" s="414">
        <v>0.14000000000000001</v>
      </c>
      <c r="AA635" s="414" t="s">
        <v>6719</v>
      </c>
    </row>
    <row r="636" spans="1:27" x14ac:dyDescent="0.25">
      <c r="A636" s="661"/>
      <c r="B636" s="421"/>
      <c r="C636" s="414"/>
      <c r="D636" s="421"/>
      <c r="E636" s="414"/>
      <c r="F636" s="414"/>
      <c r="G636" s="414"/>
      <c r="H636" s="414"/>
      <c r="I636" s="421"/>
      <c r="J636" s="421"/>
      <c r="K636" s="421"/>
      <c r="L636" s="421"/>
      <c r="M636" s="421"/>
      <c r="N636" s="421"/>
      <c r="O636" s="421"/>
      <c r="P636" s="421"/>
      <c r="Q636" s="421"/>
      <c r="R636" s="421"/>
      <c r="S636" s="421"/>
      <c r="T636" s="421"/>
      <c r="U636" s="414"/>
      <c r="V636" s="414"/>
      <c r="W636" s="421"/>
      <c r="X636" s="414" t="s">
        <v>6720</v>
      </c>
      <c r="Y636" s="414">
        <v>1990</v>
      </c>
      <c r="Z636" s="414">
        <v>0.05</v>
      </c>
      <c r="AA636" s="414" t="s">
        <v>6721</v>
      </c>
    </row>
    <row r="637" spans="1:27" ht="24" x14ac:dyDescent="0.25">
      <c r="A637" s="662"/>
      <c r="B637" s="421"/>
      <c r="C637" s="414"/>
      <c r="D637" s="433"/>
      <c r="E637" s="414"/>
      <c r="F637" s="666"/>
      <c r="G637" s="666"/>
      <c r="H637" s="666"/>
      <c r="I637" s="666"/>
      <c r="J637" s="666"/>
      <c r="K637" s="433"/>
      <c r="L637" s="433"/>
      <c r="M637" s="433"/>
      <c r="N637" s="433"/>
      <c r="O637" s="433"/>
      <c r="P637" s="433"/>
      <c r="Q637" s="433"/>
      <c r="R637" s="433"/>
      <c r="S637" s="433"/>
      <c r="T637" s="433"/>
      <c r="U637" s="414"/>
      <c r="V637" s="414"/>
      <c r="W637" s="433"/>
      <c r="X637" s="414" t="s">
        <v>6722</v>
      </c>
      <c r="Y637" s="414">
        <v>1990</v>
      </c>
      <c r="Z637" s="414">
        <v>0.06</v>
      </c>
      <c r="AA637" s="414" t="s">
        <v>6723</v>
      </c>
    </row>
    <row r="638" spans="1:27" ht="24" x14ac:dyDescent="0.25">
      <c r="A638" s="660">
        <v>85</v>
      </c>
      <c r="B638" s="421" t="s">
        <v>6622</v>
      </c>
      <c r="C638" s="414" t="s">
        <v>2139</v>
      </c>
      <c r="D638" s="415" t="s">
        <v>5834</v>
      </c>
      <c r="E638" s="414" t="s">
        <v>6306</v>
      </c>
      <c r="F638" s="414">
        <v>2</v>
      </c>
      <c r="G638" s="414"/>
      <c r="H638" s="414"/>
      <c r="I638" s="433"/>
      <c r="J638" s="415"/>
      <c r="K638" s="415"/>
      <c r="L638" s="415"/>
      <c r="M638" s="415" t="s">
        <v>6724</v>
      </c>
      <c r="N638" s="415"/>
      <c r="O638" s="415"/>
      <c r="P638" s="415"/>
      <c r="Q638" s="415"/>
      <c r="R638" s="415"/>
      <c r="S638" s="415"/>
      <c r="T638" s="415" t="s">
        <v>6392</v>
      </c>
      <c r="U638" s="414"/>
      <c r="V638" s="414"/>
      <c r="W638" s="415"/>
      <c r="X638" s="414"/>
      <c r="Y638" s="414"/>
      <c r="Z638" s="414"/>
      <c r="AA638" s="414"/>
    </row>
    <row r="639" spans="1:27" x14ac:dyDescent="0.25">
      <c r="A639" s="661"/>
      <c r="B639" s="421"/>
      <c r="C639" s="414"/>
      <c r="D639" s="415"/>
      <c r="E639" s="431"/>
      <c r="F639" s="414"/>
      <c r="G639" s="414"/>
      <c r="H639" s="414"/>
      <c r="I639" s="433"/>
      <c r="J639" s="415"/>
      <c r="K639" s="415"/>
      <c r="L639" s="415"/>
      <c r="M639" s="415" t="s">
        <v>6725</v>
      </c>
      <c r="N639" s="430"/>
      <c r="O639" s="415"/>
      <c r="P639" s="415" t="s">
        <v>6625</v>
      </c>
      <c r="Q639" s="415"/>
      <c r="R639" s="415"/>
      <c r="S639" s="415"/>
      <c r="T639" s="415" t="s">
        <v>6726</v>
      </c>
      <c r="U639" s="414">
        <v>1962</v>
      </c>
      <c r="V639" s="414">
        <v>0.4</v>
      </c>
      <c r="W639" s="415" t="s">
        <v>6727</v>
      </c>
      <c r="X639" s="414"/>
      <c r="Y639" s="414"/>
      <c r="Z639" s="414"/>
      <c r="AA639" s="414"/>
    </row>
    <row r="640" spans="1:27" x14ac:dyDescent="0.25">
      <c r="A640" s="661"/>
      <c r="B640" s="421"/>
      <c r="C640" s="414"/>
      <c r="D640" s="415"/>
      <c r="E640" s="414"/>
      <c r="F640" s="414"/>
      <c r="G640" s="414"/>
      <c r="H640" s="414"/>
      <c r="I640" s="415"/>
      <c r="J640" s="415"/>
      <c r="K640" s="415"/>
      <c r="L640" s="415"/>
      <c r="M640" s="415"/>
      <c r="N640" s="415"/>
      <c r="O640" s="415"/>
      <c r="P640" s="415"/>
      <c r="Q640" s="415"/>
      <c r="R640" s="415"/>
      <c r="S640" s="415"/>
      <c r="T640" s="415"/>
      <c r="U640" s="414"/>
      <c r="V640" s="414"/>
      <c r="W640" s="415"/>
      <c r="X640" s="414" t="s">
        <v>6728</v>
      </c>
      <c r="Y640" s="414"/>
      <c r="Z640" s="414"/>
      <c r="AA640" s="414"/>
    </row>
    <row r="641" spans="1:27" x14ac:dyDescent="0.25">
      <c r="A641" s="661"/>
      <c r="B641" s="421"/>
      <c r="C641" s="414"/>
      <c r="D641" s="415"/>
      <c r="E641" s="414"/>
      <c r="F641" s="414"/>
      <c r="G641" s="414"/>
      <c r="H641" s="414"/>
      <c r="I641" s="415"/>
      <c r="J641" s="415"/>
      <c r="K641" s="415"/>
      <c r="L641" s="415"/>
      <c r="M641" s="415"/>
      <c r="N641" s="415"/>
      <c r="O641" s="415"/>
      <c r="P641" s="415"/>
      <c r="Q641" s="415"/>
      <c r="R641" s="415"/>
      <c r="S641" s="415"/>
      <c r="T641" s="415"/>
      <c r="U641" s="414"/>
      <c r="V641" s="414"/>
      <c r="W641" s="415"/>
      <c r="X641" s="414" t="s">
        <v>6729</v>
      </c>
      <c r="Y641" s="414">
        <v>1962</v>
      </c>
      <c r="Z641" s="414">
        <v>0.22</v>
      </c>
      <c r="AA641" s="414" t="s">
        <v>6730</v>
      </c>
    </row>
    <row r="642" spans="1:27" x14ac:dyDescent="0.25">
      <c r="A642" s="661"/>
      <c r="B642" s="421"/>
      <c r="C642" s="414"/>
      <c r="D642" s="415"/>
      <c r="E642" s="414"/>
      <c r="F642" s="414"/>
      <c r="G642" s="414"/>
      <c r="H642" s="414"/>
      <c r="I642" s="415"/>
      <c r="J642" s="415"/>
      <c r="K642" s="415"/>
      <c r="L642" s="415"/>
      <c r="M642" s="415"/>
      <c r="N642" s="415"/>
      <c r="O642" s="415"/>
      <c r="P642" s="415"/>
      <c r="Q642" s="415"/>
      <c r="R642" s="415"/>
      <c r="S642" s="415"/>
      <c r="T642" s="415"/>
      <c r="U642" s="414"/>
      <c r="V642" s="414"/>
      <c r="W642" s="415"/>
      <c r="X642" s="414" t="s">
        <v>6731</v>
      </c>
      <c r="Y642" s="414">
        <v>1963</v>
      </c>
      <c r="Z642" s="414">
        <v>7.0000000000000007E-2</v>
      </c>
      <c r="AA642" s="414" t="s">
        <v>6418</v>
      </c>
    </row>
    <row r="643" spans="1:27" x14ac:dyDescent="0.25">
      <c r="A643" s="661"/>
      <c r="B643" s="421"/>
      <c r="C643" s="414"/>
      <c r="D643" s="415"/>
      <c r="E643" s="414"/>
      <c r="F643" s="414"/>
      <c r="G643" s="414"/>
      <c r="H643" s="414"/>
      <c r="I643" s="415"/>
      <c r="J643" s="415"/>
      <c r="K643" s="415"/>
      <c r="L643" s="415"/>
      <c r="M643" s="415"/>
      <c r="N643" s="415"/>
      <c r="O643" s="415"/>
      <c r="P643" s="415"/>
      <c r="Q643" s="415"/>
      <c r="R643" s="415"/>
      <c r="S643" s="415"/>
      <c r="T643" s="415"/>
      <c r="U643" s="414"/>
      <c r="V643" s="414"/>
      <c r="W643" s="415"/>
      <c r="X643" s="414" t="s">
        <v>6732</v>
      </c>
      <c r="Y643" s="414">
        <v>1963</v>
      </c>
      <c r="Z643" s="414">
        <v>0.23</v>
      </c>
      <c r="AA643" s="414" t="s">
        <v>6205</v>
      </c>
    </row>
    <row r="644" spans="1:27" x14ac:dyDescent="0.25">
      <c r="A644" s="662"/>
      <c r="B644" s="421"/>
      <c r="C644" s="414"/>
      <c r="D644" s="415"/>
      <c r="E644" s="414"/>
      <c r="F644" s="414"/>
      <c r="G644" s="414"/>
      <c r="H644" s="414"/>
      <c r="I644" s="415"/>
      <c r="J644" s="415"/>
      <c r="K644" s="415"/>
      <c r="L644" s="415"/>
      <c r="M644" s="424"/>
      <c r="N644" s="415"/>
      <c r="O644" s="415"/>
      <c r="P644" s="415"/>
      <c r="Q644" s="415"/>
      <c r="R644" s="415"/>
      <c r="S644" s="415"/>
      <c r="T644" s="415"/>
      <c r="U644" s="414"/>
      <c r="V644" s="414"/>
      <c r="W644" s="415"/>
      <c r="X644" s="414"/>
      <c r="Y644" s="414"/>
      <c r="Z644" s="414"/>
      <c r="AA644" s="414"/>
    </row>
    <row r="645" spans="1:27" ht="24" x14ac:dyDescent="0.25">
      <c r="A645" s="660">
        <v>86</v>
      </c>
      <c r="B645" s="421" t="s">
        <v>6622</v>
      </c>
      <c r="C645" s="414" t="s">
        <v>2174</v>
      </c>
      <c r="D645" s="415" t="s">
        <v>5834</v>
      </c>
      <c r="E645" s="414" t="s">
        <v>6306</v>
      </c>
      <c r="F645" s="414">
        <v>2</v>
      </c>
      <c r="G645" s="414"/>
      <c r="H645" s="414"/>
      <c r="I645" s="415"/>
      <c r="J645" s="415"/>
      <c r="K645" s="415"/>
      <c r="L645" s="415"/>
      <c r="M645" s="424" t="s">
        <v>6733</v>
      </c>
      <c r="N645" s="415"/>
      <c r="O645" s="415"/>
      <c r="P645" s="415"/>
      <c r="Q645" s="415"/>
      <c r="R645" s="415"/>
      <c r="S645" s="415"/>
      <c r="T645" s="415" t="s">
        <v>6392</v>
      </c>
      <c r="U645" s="414"/>
      <c r="V645" s="414"/>
      <c r="W645" s="415"/>
      <c r="X645" s="414"/>
      <c r="Y645" s="414"/>
      <c r="Z645" s="414"/>
      <c r="AA645" s="414"/>
    </row>
    <row r="646" spans="1:27" x14ac:dyDescent="0.25">
      <c r="A646" s="661"/>
      <c r="B646" s="421"/>
      <c r="C646" s="414"/>
      <c r="D646" s="415"/>
      <c r="E646" s="414"/>
      <c r="F646" s="414"/>
      <c r="G646" s="414"/>
      <c r="H646" s="414"/>
      <c r="I646" s="415"/>
      <c r="J646" s="415"/>
      <c r="K646" s="415"/>
      <c r="L646" s="415"/>
      <c r="M646" s="424"/>
      <c r="N646" s="415"/>
      <c r="O646" s="415"/>
      <c r="P646" s="415"/>
      <c r="Q646" s="415"/>
      <c r="R646" s="415"/>
      <c r="S646" s="415"/>
      <c r="T646" s="415" t="s">
        <v>6734</v>
      </c>
      <c r="U646" s="414"/>
      <c r="V646" s="414">
        <v>0.2</v>
      </c>
      <c r="W646" s="433" t="s">
        <v>6735</v>
      </c>
      <c r="X646" s="414"/>
      <c r="Y646" s="414"/>
      <c r="Z646" s="414"/>
      <c r="AA646" s="414"/>
    </row>
    <row r="647" spans="1:27" x14ac:dyDescent="0.25">
      <c r="A647" s="661"/>
      <c r="B647" s="421"/>
      <c r="C647" s="414"/>
      <c r="D647" s="415"/>
      <c r="E647" s="414"/>
      <c r="F647" s="414"/>
      <c r="G647" s="414"/>
      <c r="H647" s="414"/>
      <c r="I647" s="415"/>
      <c r="J647" s="415"/>
      <c r="K647" s="415"/>
      <c r="L647" s="415"/>
      <c r="M647" s="424"/>
      <c r="N647" s="415"/>
      <c r="O647" s="415"/>
      <c r="P647" s="415"/>
      <c r="Q647" s="415"/>
      <c r="R647" s="415"/>
      <c r="S647" s="415"/>
      <c r="T647" s="415" t="s">
        <v>6736</v>
      </c>
      <c r="U647" s="414">
        <v>1962</v>
      </c>
      <c r="V647" s="431">
        <v>0.4</v>
      </c>
      <c r="W647" s="415" t="s">
        <v>6418</v>
      </c>
      <c r="X647" s="414"/>
      <c r="Y647" s="414"/>
      <c r="Z647" s="431"/>
      <c r="AA647" s="414"/>
    </row>
    <row r="648" spans="1:27" x14ac:dyDescent="0.25">
      <c r="A648" s="661"/>
      <c r="B648" s="421"/>
      <c r="C648" s="414"/>
      <c r="D648" s="415"/>
      <c r="E648" s="414"/>
      <c r="F648" s="414"/>
      <c r="G648" s="414"/>
      <c r="H648" s="414"/>
      <c r="I648" s="415"/>
      <c r="J648" s="415"/>
      <c r="K648" s="415"/>
      <c r="L648" s="415"/>
      <c r="M648" s="424"/>
      <c r="N648" s="415"/>
      <c r="O648" s="415"/>
      <c r="P648" s="415"/>
      <c r="Q648" s="415"/>
      <c r="R648" s="415"/>
      <c r="S648" s="415"/>
      <c r="T648" s="415"/>
      <c r="U648" s="414"/>
      <c r="V648" s="414"/>
      <c r="W648" s="415"/>
      <c r="X648" s="414" t="s">
        <v>6737</v>
      </c>
      <c r="Y648" s="414"/>
      <c r="Z648" s="414"/>
      <c r="AA648" s="414"/>
    </row>
    <row r="649" spans="1:27" x14ac:dyDescent="0.25">
      <c r="A649" s="661"/>
      <c r="B649" s="421"/>
      <c r="C649" s="414"/>
      <c r="D649" s="415"/>
      <c r="E649" s="414"/>
      <c r="F649" s="414"/>
      <c r="G649" s="414"/>
      <c r="H649" s="414"/>
      <c r="I649" s="415"/>
      <c r="J649" s="415"/>
      <c r="K649" s="415"/>
      <c r="L649" s="415"/>
      <c r="M649" s="424"/>
      <c r="N649" s="415"/>
      <c r="O649" s="415"/>
      <c r="P649" s="415"/>
      <c r="Q649" s="415"/>
      <c r="R649" s="415"/>
      <c r="S649" s="415"/>
      <c r="T649" s="415"/>
      <c r="U649" s="414"/>
      <c r="V649" s="414"/>
      <c r="W649" s="415"/>
      <c r="X649" s="414" t="s">
        <v>6738</v>
      </c>
      <c r="Y649" s="414"/>
      <c r="Z649" s="414">
        <v>0.05</v>
      </c>
      <c r="AA649" s="414" t="s">
        <v>6175</v>
      </c>
    </row>
    <row r="650" spans="1:27" x14ac:dyDescent="0.25">
      <c r="A650" s="661"/>
      <c r="B650" s="421"/>
      <c r="C650" s="414"/>
      <c r="D650" s="415"/>
      <c r="E650" s="414"/>
      <c r="F650" s="414"/>
      <c r="G650" s="414"/>
      <c r="H650" s="414"/>
      <c r="I650" s="415"/>
      <c r="J650" s="415"/>
      <c r="K650" s="415"/>
      <c r="L650" s="415"/>
      <c r="M650" s="415"/>
      <c r="N650" s="415"/>
      <c r="O650" s="415"/>
      <c r="P650" s="415"/>
      <c r="Q650" s="415"/>
      <c r="R650" s="415"/>
      <c r="S650" s="415"/>
      <c r="T650" s="415"/>
      <c r="U650" s="414"/>
      <c r="V650" s="414"/>
      <c r="W650" s="415"/>
      <c r="X650" s="414" t="s">
        <v>6739</v>
      </c>
      <c r="Y650" s="414"/>
      <c r="Z650" s="414">
        <v>0.05</v>
      </c>
      <c r="AA650" s="414" t="s">
        <v>6175</v>
      </c>
    </row>
    <row r="651" spans="1:27" x14ac:dyDescent="0.25">
      <c r="A651" s="661"/>
      <c r="B651" s="421"/>
      <c r="C651" s="414"/>
      <c r="D651" s="415"/>
      <c r="E651" s="414"/>
      <c r="F651" s="414"/>
      <c r="G651" s="414"/>
      <c r="H651" s="414"/>
      <c r="I651" s="415"/>
      <c r="J651" s="415"/>
      <c r="K651" s="415"/>
      <c r="L651" s="415"/>
      <c r="M651" s="424"/>
      <c r="N651" s="415"/>
      <c r="O651" s="415"/>
      <c r="P651" s="415"/>
      <c r="Q651" s="415"/>
      <c r="R651" s="415"/>
      <c r="S651" s="415"/>
      <c r="T651" s="415"/>
      <c r="U651" s="414"/>
      <c r="V651" s="414"/>
      <c r="W651" s="415"/>
      <c r="X651" s="414" t="s">
        <v>6740</v>
      </c>
      <c r="Y651" s="414"/>
      <c r="Z651" s="414">
        <v>0.11</v>
      </c>
      <c r="AA651" s="414" t="s">
        <v>6412</v>
      </c>
    </row>
    <row r="652" spans="1:27" ht="24" x14ac:dyDescent="0.25">
      <c r="A652" s="661"/>
      <c r="B652" s="421"/>
      <c r="C652" s="414"/>
      <c r="D652" s="415"/>
      <c r="E652" s="414"/>
      <c r="F652" s="414"/>
      <c r="G652" s="414"/>
      <c r="H652" s="414"/>
      <c r="I652" s="415"/>
      <c r="J652" s="415"/>
      <c r="K652" s="415"/>
      <c r="L652" s="415"/>
      <c r="M652" s="424"/>
      <c r="N652" s="415"/>
      <c r="O652" s="415"/>
      <c r="P652" s="415"/>
      <c r="Q652" s="415"/>
      <c r="R652" s="415"/>
      <c r="S652" s="415"/>
      <c r="T652" s="415"/>
      <c r="U652" s="414"/>
      <c r="V652" s="414"/>
      <c r="W652" s="415"/>
      <c r="X652" s="414" t="s">
        <v>6741</v>
      </c>
      <c r="Y652" s="414"/>
      <c r="Z652" s="414">
        <v>0.16</v>
      </c>
      <c r="AA652" s="414" t="s">
        <v>6175</v>
      </c>
    </row>
    <row r="653" spans="1:27" ht="24" x14ac:dyDescent="0.25">
      <c r="A653" s="661"/>
      <c r="B653" s="421"/>
      <c r="C653" s="414"/>
      <c r="D653" s="415"/>
      <c r="E653" s="414"/>
      <c r="F653" s="414"/>
      <c r="G653" s="414"/>
      <c r="H653" s="414"/>
      <c r="I653" s="415"/>
      <c r="J653" s="415"/>
      <c r="K653" s="415"/>
      <c r="L653" s="415"/>
      <c r="M653" s="424"/>
      <c r="N653" s="415"/>
      <c r="O653" s="415"/>
      <c r="P653" s="415"/>
      <c r="Q653" s="415"/>
      <c r="R653" s="415"/>
      <c r="S653" s="415"/>
      <c r="T653" s="415"/>
      <c r="U653" s="414"/>
      <c r="V653" s="414"/>
      <c r="W653" s="415"/>
      <c r="X653" s="414" t="s">
        <v>6742</v>
      </c>
      <c r="Y653" s="414"/>
      <c r="Z653" s="414">
        <v>0.13</v>
      </c>
      <c r="AA653" s="414" t="s">
        <v>6175</v>
      </c>
    </row>
    <row r="654" spans="1:27" ht="24" x14ac:dyDescent="0.25">
      <c r="A654" s="661"/>
      <c r="B654" s="421"/>
      <c r="C654" s="414"/>
      <c r="D654" s="415"/>
      <c r="E654" s="414"/>
      <c r="F654" s="414"/>
      <c r="G654" s="414"/>
      <c r="H654" s="414"/>
      <c r="I654" s="415"/>
      <c r="J654" s="415"/>
      <c r="K654" s="415"/>
      <c r="L654" s="415"/>
      <c r="M654" s="424"/>
      <c r="N654" s="415"/>
      <c r="O654" s="415"/>
      <c r="P654" s="415"/>
      <c r="Q654" s="415"/>
      <c r="R654" s="415"/>
      <c r="S654" s="415"/>
      <c r="T654" s="415"/>
      <c r="U654" s="414"/>
      <c r="V654" s="414"/>
      <c r="W654" s="415"/>
      <c r="X654" s="414" t="s">
        <v>6743</v>
      </c>
      <c r="Y654" s="414"/>
      <c r="Z654" s="414">
        <v>0.06</v>
      </c>
      <c r="AA654" s="414" t="s">
        <v>6744</v>
      </c>
    </row>
    <row r="655" spans="1:27" x14ac:dyDescent="0.25">
      <c r="A655" s="662"/>
      <c r="B655" s="421"/>
      <c r="C655" s="414"/>
      <c r="D655" s="415"/>
      <c r="E655" s="414"/>
      <c r="F655" s="414"/>
      <c r="G655" s="414"/>
      <c r="H655" s="414"/>
      <c r="I655" s="415"/>
      <c r="J655" s="415"/>
      <c r="K655" s="415"/>
      <c r="L655" s="415"/>
      <c r="M655" s="424"/>
      <c r="N655" s="415"/>
      <c r="O655" s="415"/>
      <c r="P655" s="415"/>
      <c r="Q655" s="415"/>
      <c r="R655" s="415"/>
      <c r="S655" s="415"/>
      <c r="T655" s="415"/>
      <c r="U655" s="414"/>
      <c r="V655" s="414"/>
      <c r="W655" s="415"/>
      <c r="X655" s="414"/>
      <c r="Y655" s="414"/>
      <c r="Z655" s="414"/>
      <c r="AA655" s="414"/>
    </row>
    <row r="656" spans="1:27" ht="24" x14ac:dyDescent="0.25">
      <c r="A656" s="660">
        <v>87</v>
      </c>
      <c r="B656" s="421" t="s">
        <v>6622</v>
      </c>
      <c r="C656" s="414" t="s">
        <v>1760</v>
      </c>
      <c r="D656" s="415" t="s">
        <v>5834</v>
      </c>
      <c r="E656" s="414" t="s">
        <v>6306</v>
      </c>
      <c r="F656" s="414">
        <v>2</v>
      </c>
      <c r="G656" s="414"/>
      <c r="H656" s="414"/>
      <c r="I656" s="415"/>
      <c r="J656" s="415"/>
      <c r="K656" s="415"/>
      <c r="L656" s="415"/>
      <c r="M656" s="424"/>
      <c r="N656" s="415"/>
      <c r="O656" s="415"/>
      <c r="P656" s="415"/>
      <c r="Q656" s="415"/>
      <c r="R656" s="415"/>
      <c r="S656" s="415"/>
      <c r="T656" s="415" t="s">
        <v>6392</v>
      </c>
      <c r="U656" s="414"/>
      <c r="V656" s="414"/>
      <c r="W656" s="415"/>
      <c r="X656" s="414"/>
      <c r="Y656" s="414"/>
      <c r="Z656" s="414"/>
      <c r="AA656" s="414"/>
    </row>
    <row r="657" spans="1:27" x14ac:dyDescent="0.25">
      <c r="A657" s="661"/>
      <c r="B657" s="421"/>
      <c r="C657" s="414"/>
      <c r="D657" s="415"/>
      <c r="E657" s="414"/>
      <c r="F657" s="414"/>
      <c r="G657" s="414"/>
      <c r="H657" s="414"/>
      <c r="I657" s="415"/>
      <c r="J657" s="415"/>
      <c r="K657" s="415"/>
      <c r="L657" s="415"/>
      <c r="M657" s="424"/>
      <c r="N657" s="415"/>
      <c r="O657" s="415"/>
      <c r="P657" s="415"/>
      <c r="Q657" s="415"/>
      <c r="R657" s="415"/>
      <c r="S657" s="415"/>
      <c r="T657" s="415" t="s">
        <v>6745</v>
      </c>
      <c r="U657" s="414">
        <v>1988</v>
      </c>
      <c r="V657" s="414">
        <v>0.2</v>
      </c>
      <c r="W657" s="415" t="s">
        <v>6746</v>
      </c>
      <c r="X657" s="414"/>
      <c r="Y657" s="414"/>
      <c r="Z657" s="414"/>
      <c r="AA657" s="414"/>
    </row>
    <row r="658" spans="1:27" x14ac:dyDescent="0.25">
      <c r="A658" s="661"/>
      <c r="B658" s="421"/>
      <c r="C658" s="414"/>
      <c r="D658" s="415"/>
      <c r="E658" s="414"/>
      <c r="F658" s="414"/>
      <c r="G658" s="414"/>
      <c r="H658" s="414"/>
      <c r="I658" s="415"/>
      <c r="J658" s="415"/>
      <c r="K658" s="415"/>
      <c r="L658" s="415"/>
      <c r="M658" s="424"/>
      <c r="N658" s="415"/>
      <c r="O658" s="415"/>
      <c r="P658" s="415"/>
      <c r="Q658" s="415"/>
      <c r="R658" s="415"/>
      <c r="S658" s="415"/>
      <c r="T658" s="415"/>
      <c r="U658" s="414"/>
      <c r="V658" s="414"/>
      <c r="W658" s="415"/>
      <c r="X658" s="414" t="s">
        <v>6747</v>
      </c>
      <c r="Y658" s="414"/>
      <c r="Z658" s="414"/>
      <c r="AA658" s="414"/>
    </row>
    <row r="659" spans="1:27" ht="24" x14ac:dyDescent="0.25">
      <c r="A659" s="661"/>
      <c r="B659" s="421"/>
      <c r="C659" s="414"/>
      <c r="D659" s="415"/>
      <c r="E659" s="414"/>
      <c r="F659" s="414"/>
      <c r="G659" s="414"/>
      <c r="H659" s="414"/>
      <c r="I659" s="415"/>
      <c r="J659" s="415"/>
      <c r="K659" s="415"/>
      <c r="L659" s="415"/>
      <c r="M659" s="424"/>
      <c r="N659" s="415"/>
      <c r="O659" s="415"/>
      <c r="P659" s="415"/>
      <c r="Q659" s="415"/>
      <c r="R659" s="415"/>
      <c r="S659" s="415"/>
      <c r="T659" s="415"/>
      <c r="U659" s="414"/>
      <c r="V659" s="414"/>
      <c r="W659" s="415"/>
      <c r="X659" s="414" t="s">
        <v>6748</v>
      </c>
      <c r="Y659" s="414">
        <v>1983</v>
      </c>
      <c r="Z659" s="414">
        <v>0.05</v>
      </c>
      <c r="AA659" s="414" t="s">
        <v>6749</v>
      </c>
    </row>
    <row r="660" spans="1:27" ht="24" x14ac:dyDescent="0.25">
      <c r="A660" s="661"/>
      <c r="B660" s="421"/>
      <c r="C660" s="414"/>
      <c r="D660" s="415"/>
      <c r="E660" s="432"/>
      <c r="F660" s="414"/>
      <c r="G660" s="414"/>
      <c r="H660" s="414"/>
      <c r="I660" s="415"/>
      <c r="J660" s="415"/>
      <c r="K660" s="415"/>
      <c r="L660" s="415"/>
      <c r="M660" s="424"/>
      <c r="N660" s="415"/>
      <c r="O660" s="415"/>
      <c r="P660" s="415"/>
      <c r="Q660" s="415"/>
      <c r="R660" s="415"/>
      <c r="S660" s="415"/>
      <c r="T660" s="415"/>
      <c r="U660" s="414"/>
      <c r="V660" s="414"/>
      <c r="W660" s="415"/>
      <c r="X660" s="414" t="s">
        <v>6748</v>
      </c>
      <c r="Y660" s="414">
        <v>1983</v>
      </c>
      <c r="Z660" s="414">
        <v>0.12</v>
      </c>
      <c r="AA660" s="414" t="s">
        <v>6662</v>
      </c>
    </row>
    <row r="661" spans="1:27" ht="24" x14ac:dyDescent="0.25">
      <c r="A661" s="661"/>
      <c r="B661" s="421"/>
      <c r="C661" s="414"/>
      <c r="D661" s="415"/>
      <c r="E661" s="414"/>
      <c r="F661" s="414"/>
      <c r="G661" s="414"/>
      <c r="H661" s="414"/>
      <c r="I661" s="415"/>
      <c r="J661" s="415"/>
      <c r="K661" s="415"/>
      <c r="L661" s="415"/>
      <c r="M661" s="424"/>
      <c r="N661" s="415"/>
      <c r="O661" s="415"/>
      <c r="P661" s="415"/>
      <c r="Q661" s="415"/>
      <c r="R661" s="415"/>
      <c r="S661" s="415"/>
      <c r="T661" s="415"/>
      <c r="U661" s="414"/>
      <c r="V661" s="414"/>
      <c r="W661" s="415"/>
      <c r="X661" s="414" t="s">
        <v>6750</v>
      </c>
      <c r="Y661" s="414">
        <v>1983</v>
      </c>
      <c r="Z661" s="414">
        <v>0.17</v>
      </c>
      <c r="AA661" s="414" t="s">
        <v>6751</v>
      </c>
    </row>
    <row r="662" spans="1:27" ht="24" x14ac:dyDescent="0.25">
      <c r="A662" s="661"/>
      <c r="B662" s="421"/>
      <c r="C662" s="414"/>
      <c r="D662" s="415"/>
      <c r="E662" s="414"/>
      <c r="F662" s="414"/>
      <c r="G662" s="414"/>
      <c r="H662" s="414"/>
      <c r="I662" s="415"/>
      <c r="J662" s="415"/>
      <c r="K662" s="415"/>
      <c r="L662" s="415"/>
      <c r="M662" s="424"/>
      <c r="N662" s="415"/>
      <c r="O662" s="415"/>
      <c r="P662" s="415"/>
      <c r="Q662" s="415"/>
      <c r="R662" s="415"/>
      <c r="S662" s="415"/>
      <c r="T662" s="415"/>
      <c r="U662" s="414"/>
      <c r="V662" s="414"/>
      <c r="W662" s="415"/>
      <c r="X662" s="414" t="s">
        <v>6752</v>
      </c>
      <c r="Y662" s="414">
        <v>1974</v>
      </c>
      <c r="Z662" s="414">
        <v>0.13</v>
      </c>
      <c r="AA662" s="414" t="s">
        <v>6753</v>
      </c>
    </row>
    <row r="663" spans="1:27" ht="24" x14ac:dyDescent="0.25">
      <c r="A663" s="661"/>
      <c r="B663" s="421"/>
      <c r="C663" s="414"/>
      <c r="D663" s="415"/>
      <c r="E663" s="414"/>
      <c r="F663" s="414"/>
      <c r="G663" s="414"/>
      <c r="H663" s="414"/>
      <c r="I663" s="415"/>
      <c r="J663" s="415"/>
      <c r="K663" s="415"/>
      <c r="L663" s="415"/>
      <c r="M663" s="424"/>
      <c r="N663" s="415"/>
      <c r="O663" s="415"/>
      <c r="P663" s="415"/>
      <c r="Q663" s="415"/>
      <c r="R663" s="415"/>
      <c r="S663" s="415"/>
      <c r="T663" s="433"/>
      <c r="U663" s="414"/>
      <c r="V663" s="414"/>
      <c r="W663" s="433"/>
      <c r="X663" s="414" t="s">
        <v>6754</v>
      </c>
      <c r="Y663" s="414">
        <v>1983</v>
      </c>
      <c r="Z663" s="414">
        <v>0.11</v>
      </c>
      <c r="AA663" s="414" t="s">
        <v>6755</v>
      </c>
    </row>
    <row r="664" spans="1:27" x14ac:dyDescent="0.25">
      <c r="A664" s="662"/>
      <c r="B664" s="421"/>
      <c r="C664" s="414"/>
      <c r="D664" s="415"/>
      <c r="E664" s="414"/>
      <c r="F664" s="414"/>
      <c r="G664" s="414"/>
      <c r="H664" s="414"/>
      <c r="I664" s="415"/>
      <c r="J664" s="415"/>
      <c r="K664" s="415"/>
      <c r="L664" s="415"/>
      <c r="M664" s="424"/>
      <c r="N664" s="415"/>
      <c r="O664" s="415"/>
      <c r="P664" s="415"/>
      <c r="Q664" s="415"/>
      <c r="R664" s="415"/>
      <c r="S664" s="415"/>
      <c r="T664" s="433"/>
      <c r="U664" s="414"/>
      <c r="V664" s="414"/>
      <c r="W664" s="433"/>
      <c r="X664" s="414"/>
      <c r="Y664" s="414"/>
      <c r="Z664" s="414"/>
      <c r="AA664" s="414"/>
    </row>
    <row r="665" spans="1:27" ht="24" x14ac:dyDescent="0.25">
      <c r="A665" s="660">
        <v>88</v>
      </c>
      <c r="B665" s="421" t="s">
        <v>6670</v>
      </c>
      <c r="C665" s="414" t="s">
        <v>3861</v>
      </c>
      <c r="D665" s="415" t="s">
        <v>5834</v>
      </c>
      <c r="E665" s="414" t="s">
        <v>6306</v>
      </c>
      <c r="F665" s="414">
        <v>2</v>
      </c>
      <c r="G665" s="414"/>
      <c r="H665" s="414"/>
      <c r="I665" s="415"/>
      <c r="J665" s="415"/>
      <c r="K665" s="415"/>
      <c r="L665" s="415"/>
      <c r="M665" s="424"/>
      <c r="N665" s="415"/>
      <c r="O665" s="415"/>
      <c r="P665" s="415"/>
      <c r="Q665" s="415"/>
      <c r="R665" s="415"/>
      <c r="S665" s="415"/>
      <c r="T665" s="433" t="s">
        <v>6230</v>
      </c>
      <c r="U665" s="414"/>
      <c r="V665" s="414"/>
      <c r="W665" s="433"/>
      <c r="X665" s="414"/>
      <c r="Y665" s="414"/>
      <c r="Z665" s="414"/>
      <c r="AA665" s="414"/>
    </row>
    <row r="666" spans="1:27" x14ac:dyDescent="0.25">
      <c r="A666" s="661"/>
      <c r="B666" s="421"/>
      <c r="C666" s="414"/>
      <c r="D666" s="415"/>
      <c r="E666" s="414"/>
      <c r="F666" s="414"/>
      <c r="G666" s="414"/>
      <c r="H666" s="414"/>
      <c r="I666" s="415"/>
      <c r="J666" s="415"/>
      <c r="K666" s="415"/>
      <c r="L666" s="415"/>
      <c r="M666" s="424"/>
      <c r="N666" s="415"/>
      <c r="O666" s="415"/>
      <c r="P666" s="415"/>
      <c r="Q666" s="415"/>
      <c r="R666" s="415"/>
      <c r="S666" s="415"/>
      <c r="T666" s="433" t="s">
        <v>6756</v>
      </c>
      <c r="U666" s="414">
        <v>1988</v>
      </c>
      <c r="V666" s="414">
        <v>0.27</v>
      </c>
      <c r="W666" s="433" t="s">
        <v>6120</v>
      </c>
      <c r="X666" s="414"/>
      <c r="Y666" s="414"/>
      <c r="Z666" s="414"/>
      <c r="AA666" s="414"/>
    </row>
    <row r="667" spans="1:27" ht="24" x14ac:dyDescent="0.25">
      <c r="A667" s="661"/>
      <c r="B667" s="421"/>
      <c r="C667" s="414"/>
      <c r="D667" s="415"/>
      <c r="E667" s="414"/>
      <c r="F667" s="414"/>
      <c r="G667" s="414"/>
      <c r="H667" s="414"/>
      <c r="I667" s="415"/>
      <c r="J667" s="415"/>
      <c r="K667" s="415"/>
      <c r="L667" s="415"/>
      <c r="M667" s="424"/>
      <c r="N667" s="415"/>
      <c r="O667" s="415"/>
      <c r="P667" s="415"/>
      <c r="Q667" s="415"/>
      <c r="R667" s="415"/>
      <c r="S667" s="415"/>
      <c r="T667" s="433"/>
      <c r="U667" s="414"/>
      <c r="V667" s="414"/>
      <c r="W667" s="433"/>
      <c r="X667" s="414" t="s">
        <v>6757</v>
      </c>
      <c r="Y667" s="414"/>
      <c r="Z667" s="414"/>
      <c r="AA667" s="414"/>
    </row>
    <row r="668" spans="1:27" ht="24" x14ac:dyDescent="0.25">
      <c r="A668" s="661"/>
      <c r="B668" s="421"/>
      <c r="C668" s="414"/>
      <c r="D668" s="415"/>
      <c r="E668" s="414"/>
      <c r="F668" s="414"/>
      <c r="G668" s="414"/>
      <c r="H668" s="414"/>
      <c r="I668" s="415"/>
      <c r="J668" s="415"/>
      <c r="K668" s="415"/>
      <c r="L668" s="415"/>
      <c r="M668" s="415"/>
      <c r="N668" s="415"/>
      <c r="O668" s="415"/>
      <c r="P668" s="415"/>
      <c r="Q668" s="415"/>
      <c r="R668" s="415"/>
      <c r="S668" s="415"/>
      <c r="T668" s="433"/>
      <c r="U668" s="414"/>
      <c r="V668" s="414"/>
      <c r="W668" s="433"/>
      <c r="X668" s="414" t="s">
        <v>6758</v>
      </c>
      <c r="Y668" s="414"/>
      <c r="Z668" s="414">
        <v>0.25</v>
      </c>
      <c r="AA668" s="414" t="s">
        <v>6759</v>
      </c>
    </row>
    <row r="669" spans="1:27" ht="24" x14ac:dyDescent="0.25">
      <c r="A669" s="661"/>
      <c r="B669" s="421"/>
      <c r="C669" s="432"/>
      <c r="D669" s="424"/>
      <c r="E669" s="432"/>
      <c r="F669" s="414"/>
      <c r="G669" s="414"/>
      <c r="H669" s="414"/>
      <c r="I669" s="415"/>
      <c r="J669" s="415"/>
      <c r="K669" s="415"/>
      <c r="L669" s="415"/>
      <c r="M669" s="424"/>
      <c r="N669" s="415"/>
      <c r="O669" s="415"/>
      <c r="P669" s="415"/>
      <c r="Q669" s="424"/>
      <c r="R669" s="415"/>
      <c r="S669" s="415"/>
      <c r="T669" s="433"/>
      <c r="U669" s="414"/>
      <c r="V669" s="414"/>
      <c r="W669" s="433"/>
      <c r="X669" s="414" t="s">
        <v>6760</v>
      </c>
      <c r="Y669" s="414"/>
      <c r="Z669" s="414">
        <v>0.1</v>
      </c>
      <c r="AA669" s="414" t="s">
        <v>6759</v>
      </c>
    </row>
    <row r="670" spans="1:27" x14ac:dyDescent="0.25">
      <c r="A670" s="662"/>
      <c r="B670" s="421"/>
      <c r="C670" s="414"/>
      <c r="D670" s="415"/>
      <c r="E670" s="414"/>
      <c r="F670" s="414"/>
      <c r="G670" s="414"/>
      <c r="H670" s="414"/>
      <c r="I670" s="415"/>
      <c r="J670" s="415"/>
      <c r="K670" s="415"/>
      <c r="L670" s="415"/>
      <c r="M670" s="424"/>
      <c r="N670" s="415"/>
      <c r="O670" s="415"/>
      <c r="P670" s="415"/>
      <c r="Q670" s="424"/>
      <c r="R670" s="415"/>
      <c r="S670" s="415"/>
      <c r="T670" s="433"/>
      <c r="U670" s="414"/>
      <c r="V670" s="414"/>
      <c r="W670" s="433"/>
      <c r="X670" s="414" t="s">
        <v>6761</v>
      </c>
      <c r="Y670" s="414">
        <v>1993</v>
      </c>
      <c r="Z670" s="414">
        <v>0.12</v>
      </c>
      <c r="AA670" s="414" t="s">
        <v>6762</v>
      </c>
    </row>
    <row r="671" spans="1:27" ht="24" x14ac:dyDescent="0.25">
      <c r="A671" s="660">
        <v>89</v>
      </c>
      <c r="B671" s="421" t="s">
        <v>6618</v>
      </c>
      <c r="C671" s="414" t="s">
        <v>1801</v>
      </c>
      <c r="D671" s="415" t="s">
        <v>5834</v>
      </c>
      <c r="E671" s="414" t="s">
        <v>6133</v>
      </c>
      <c r="F671" s="414">
        <v>1</v>
      </c>
      <c r="G671" s="414" t="s">
        <v>55</v>
      </c>
      <c r="H671" s="414"/>
      <c r="I671" s="415"/>
      <c r="J671" s="415"/>
      <c r="K671" s="415"/>
      <c r="L671" s="415"/>
      <c r="M671" s="424" t="s">
        <v>6763</v>
      </c>
      <c r="N671" s="415"/>
      <c r="O671" s="415"/>
      <c r="P671" s="415"/>
      <c r="Q671" s="415"/>
      <c r="R671" s="415"/>
      <c r="S671" s="415"/>
      <c r="T671" s="433" t="s">
        <v>6764</v>
      </c>
      <c r="U671" s="414"/>
      <c r="V671" s="414"/>
      <c r="W671" s="433"/>
      <c r="X671" s="414" t="s">
        <v>6764</v>
      </c>
      <c r="Y671" s="414"/>
      <c r="Z671" s="414"/>
      <c r="AA671" s="414"/>
    </row>
    <row r="672" spans="1:27" x14ac:dyDescent="0.25">
      <c r="A672" s="661"/>
      <c r="B672" s="421"/>
      <c r="C672" s="414"/>
      <c r="D672" s="415"/>
      <c r="E672" s="414"/>
      <c r="F672" s="414">
        <v>1999</v>
      </c>
      <c r="G672" s="414" t="s">
        <v>6765</v>
      </c>
      <c r="H672" s="414">
        <v>1.91</v>
      </c>
      <c r="I672" s="415" t="s">
        <v>6491</v>
      </c>
      <c r="J672" s="415">
        <v>22</v>
      </c>
      <c r="K672" s="415">
        <v>12</v>
      </c>
      <c r="L672" s="415">
        <v>34</v>
      </c>
      <c r="M672" s="424" t="s">
        <v>6766</v>
      </c>
      <c r="N672" s="415"/>
      <c r="O672" s="415"/>
      <c r="P672" s="415" t="s">
        <v>6345</v>
      </c>
      <c r="Q672" s="415"/>
      <c r="R672" s="415"/>
      <c r="S672" s="415"/>
      <c r="T672" s="415" t="s">
        <v>6767</v>
      </c>
      <c r="U672" s="414"/>
      <c r="V672" s="414">
        <v>0.32</v>
      </c>
      <c r="W672" s="415" t="s">
        <v>6120</v>
      </c>
      <c r="X672" s="414"/>
      <c r="Y672" s="414"/>
      <c r="Z672" s="414"/>
      <c r="AA672" s="414"/>
    </row>
    <row r="673" spans="1:27" x14ac:dyDescent="0.25">
      <c r="A673" s="661"/>
      <c r="B673" s="421"/>
      <c r="C673" s="414"/>
      <c r="D673" s="415"/>
      <c r="E673" s="414"/>
      <c r="F673" s="414"/>
      <c r="G673" s="414"/>
      <c r="H673" s="414"/>
      <c r="I673" s="415"/>
      <c r="J673" s="415"/>
      <c r="K673" s="415"/>
      <c r="L673" s="415"/>
      <c r="M673" s="434" t="s">
        <v>6768</v>
      </c>
      <c r="N673" s="415"/>
      <c r="O673" s="415"/>
      <c r="P673" s="424"/>
      <c r="Q673" s="415"/>
      <c r="R673" s="415"/>
      <c r="S673" s="415"/>
      <c r="T673" s="415"/>
      <c r="U673" s="414"/>
      <c r="V673" s="414"/>
      <c r="W673" s="415"/>
      <c r="X673" s="414"/>
      <c r="Y673" s="414"/>
      <c r="Z673" s="414"/>
      <c r="AA673" s="414"/>
    </row>
    <row r="674" spans="1:27" ht="24" x14ac:dyDescent="0.25">
      <c r="A674" s="661"/>
      <c r="B674" s="421"/>
      <c r="C674" s="414"/>
      <c r="D674" s="415"/>
      <c r="E674" s="435"/>
      <c r="F674" s="414"/>
      <c r="G674" s="414"/>
      <c r="H674" s="414"/>
      <c r="I674" s="415"/>
      <c r="J674" s="415"/>
      <c r="K674" s="415"/>
      <c r="L674" s="415"/>
      <c r="M674" s="424" t="s">
        <v>6769</v>
      </c>
      <c r="N674" s="436"/>
      <c r="O674" s="415"/>
      <c r="P674" s="415" t="s">
        <v>6345</v>
      </c>
      <c r="Q674" s="415"/>
      <c r="R674" s="415"/>
      <c r="S674" s="415"/>
      <c r="T674" s="415"/>
      <c r="U674" s="414"/>
      <c r="V674" s="414"/>
      <c r="W674" s="415"/>
      <c r="X674" s="414"/>
      <c r="Y674" s="414"/>
      <c r="Z674" s="414"/>
      <c r="AA674" s="414"/>
    </row>
    <row r="675" spans="1:27" x14ac:dyDescent="0.25">
      <c r="A675" s="661"/>
      <c r="B675" s="421"/>
      <c r="C675" s="414"/>
      <c r="D675" s="415"/>
      <c r="E675" s="414"/>
      <c r="F675" s="414"/>
      <c r="G675" s="414"/>
      <c r="H675" s="414"/>
      <c r="I675" s="415"/>
      <c r="J675" s="415"/>
      <c r="K675" s="415"/>
      <c r="L675" s="415"/>
      <c r="M675" s="437" t="s">
        <v>6770</v>
      </c>
      <c r="N675" s="415"/>
      <c r="O675" s="415"/>
      <c r="P675" s="415"/>
      <c r="Q675" s="415"/>
      <c r="R675" s="415"/>
      <c r="S675" s="415"/>
      <c r="T675" s="415"/>
      <c r="U675" s="414"/>
      <c r="V675" s="414"/>
      <c r="W675" s="415"/>
      <c r="X675" s="414"/>
      <c r="Y675" s="414"/>
      <c r="Z675" s="414"/>
      <c r="AA675" s="414"/>
    </row>
    <row r="676" spans="1:27" x14ac:dyDescent="0.25">
      <c r="A676" s="661"/>
      <c r="B676" s="421"/>
      <c r="C676" s="414"/>
      <c r="D676" s="415"/>
      <c r="E676" s="414"/>
      <c r="F676" s="414"/>
      <c r="G676" s="414"/>
      <c r="H676" s="414"/>
      <c r="I676" s="415"/>
      <c r="J676" s="415"/>
      <c r="K676" s="415"/>
      <c r="L676" s="415"/>
      <c r="M676" s="424"/>
      <c r="N676" s="415"/>
      <c r="O676" s="415"/>
      <c r="P676" s="415"/>
      <c r="Q676" s="415"/>
      <c r="R676" s="415"/>
      <c r="S676" s="415"/>
      <c r="T676" s="415"/>
      <c r="U676" s="414"/>
      <c r="V676" s="414"/>
      <c r="W676" s="415"/>
      <c r="X676" s="414"/>
      <c r="Y676" s="414"/>
      <c r="Z676" s="414"/>
      <c r="AA676" s="414"/>
    </row>
    <row r="677" spans="1:27" x14ac:dyDescent="0.25">
      <c r="A677" s="662"/>
      <c r="B677" s="421"/>
      <c r="C677" s="414"/>
      <c r="D677" s="415"/>
      <c r="E677" s="414"/>
      <c r="F677" s="414"/>
      <c r="G677" s="414"/>
      <c r="H677" s="414"/>
      <c r="I677" s="415"/>
      <c r="J677" s="415"/>
      <c r="K677" s="415"/>
      <c r="L677" s="415"/>
      <c r="M677" s="424"/>
      <c r="N677" s="415"/>
      <c r="O677" s="415"/>
      <c r="P677" s="415"/>
      <c r="Q677" s="415"/>
      <c r="R677" s="415"/>
      <c r="S677" s="415"/>
      <c r="T677" s="415"/>
      <c r="U677" s="414"/>
      <c r="V677" s="414"/>
      <c r="W677" s="415"/>
      <c r="X677" s="414"/>
      <c r="Y677" s="414"/>
      <c r="Z677" s="414"/>
      <c r="AA677" s="414"/>
    </row>
    <row r="678" spans="1:27" ht="24" x14ac:dyDescent="0.25">
      <c r="A678" s="660">
        <v>90</v>
      </c>
      <c r="B678" s="421" t="s">
        <v>6622</v>
      </c>
      <c r="C678" s="414" t="s">
        <v>1667</v>
      </c>
      <c r="D678" s="415" t="s">
        <v>2657</v>
      </c>
      <c r="E678" s="414" t="s">
        <v>6133</v>
      </c>
      <c r="F678" s="414">
        <v>1</v>
      </c>
      <c r="G678" s="414" t="s">
        <v>55</v>
      </c>
      <c r="H678" s="414"/>
      <c r="I678" s="415"/>
      <c r="J678" s="415"/>
      <c r="K678" s="415"/>
      <c r="L678" s="415"/>
      <c r="M678" s="424" t="s">
        <v>6771</v>
      </c>
      <c r="N678" s="415"/>
      <c r="O678" s="415"/>
      <c r="P678" s="415"/>
      <c r="Q678" s="415"/>
      <c r="R678" s="415"/>
      <c r="S678" s="415"/>
      <c r="T678" s="415" t="s">
        <v>6472</v>
      </c>
      <c r="U678" s="414">
        <v>2009</v>
      </c>
      <c r="V678" s="414"/>
      <c r="W678" s="415" t="s">
        <v>6772</v>
      </c>
      <c r="X678" s="414"/>
      <c r="Y678" s="414"/>
      <c r="Z678" s="414"/>
      <c r="AA678" s="414"/>
    </row>
    <row r="679" spans="1:27" ht="36" x14ac:dyDescent="0.25">
      <c r="A679" s="661"/>
      <c r="B679" s="421"/>
      <c r="C679" s="414"/>
      <c r="D679" s="415"/>
      <c r="E679" s="414"/>
      <c r="F679" s="414">
        <v>1999</v>
      </c>
      <c r="G679" s="414" t="s">
        <v>6773</v>
      </c>
      <c r="H679" s="414">
        <v>0.67</v>
      </c>
      <c r="I679" s="415" t="s">
        <v>6774</v>
      </c>
      <c r="J679" s="415">
        <v>16</v>
      </c>
      <c r="K679" s="415"/>
      <c r="L679" s="415"/>
      <c r="M679" s="424" t="s">
        <v>6775</v>
      </c>
      <c r="N679" s="415">
        <v>2009</v>
      </c>
      <c r="O679" s="415"/>
      <c r="P679" s="415" t="s">
        <v>6776</v>
      </c>
      <c r="Q679" s="415"/>
      <c r="R679" s="415"/>
      <c r="S679" s="415"/>
      <c r="T679" s="415"/>
      <c r="U679" s="414"/>
      <c r="V679" s="414"/>
      <c r="W679" s="415"/>
      <c r="X679" s="414"/>
      <c r="Y679" s="414"/>
      <c r="Z679" s="414"/>
      <c r="AA679" s="414"/>
    </row>
    <row r="680" spans="1:27" ht="36" x14ac:dyDescent="0.25">
      <c r="A680" s="661"/>
      <c r="B680" s="421"/>
      <c r="C680" s="414"/>
      <c r="D680" s="415"/>
      <c r="E680" s="414"/>
      <c r="F680" s="414"/>
      <c r="G680" s="414"/>
      <c r="H680" s="414"/>
      <c r="I680" s="415"/>
      <c r="J680" s="415"/>
      <c r="K680" s="415"/>
      <c r="L680" s="415"/>
      <c r="M680" s="424" t="s">
        <v>6777</v>
      </c>
      <c r="N680" s="415">
        <v>2009</v>
      </c>
      <c r="O680" s="415"/>
      <c r="P680" s="415" t="s">
        <v>6778</v>
      </c>
      <c r="Q680" s="415"/>
      <c r="R680" s="415"/>
      <c r="S680" s="415"/>
      <c r="T680" s="415"/>
      <c r="U680" s="414"/>
      <c r="V680" s="414"/>
      <c r="W680" s="415"/>
      <c r="X680" s="414"/>
      <c r="Y680" s="414"/>
      <c r="Z680" s="414"/>
      <c r="AA680" s="414"/>
    </row>
    <row r="681" spans="1:27" ht="36" x14ac:dyDescent="0.25">
      <c r="A681" s="662"/>
      <c r="B681" s="421"/>
      <c r="C681" s="414"/>
      <c r="D681" s="415"/>
      <c r="E681" s="414"/>
      <c r="F681" s="414"/>
      <c r="G681" s="414"/>
      <c r="H681" s="414"/>
      <c r="I681" s="415"/>
      <c r="J681" s="415"/>
      <c r="K681" s="415"/>
      <c r="L681" s="415"/>
      <c r="M681" s="424" t="s">
        <v>6779</v>
      </c>
      <c r="N681" s="415">
        <v>2015</v>
      </c>
      <c r="O681" s="415">
        <v>0.17</v>
      </c>
      <c r="P681" s="415" t="s">
        <v>6780</v>
      </c>
      <c r="Q681" s="415"/>
      <c r="R681" s="415"/>
      <c r="S681" s="415"/>
      <c r="T681" s="415"/>
      <c r="U681" s="414"/>
      <c r="V681" s="414"/>
      <c r="W681" s="415"/>
      <c r="X681" s="414"/>
      <c r="Y681" s="414"/>
      <c r="Z681" s="414"/>
      <c r="AA681" s="414"/>
    </row>
    <row r="682" spans="1:27" x14ac:dyDescent="0.25">
      <c r="A682" s="660">
        <v>91</v>
      </c>
      <c r="B682" s="421" t="s">
        <v>6781</v>
      </c>
      <c r="C682" s="414" t="s">
        <v>3296</v>
      </c>
      <c r="D682" s="415" t="s">
        <v>5834</v>
      </c>
      <c r="E682" s="414" t="s">
        <v>6133</v>
      </c>
      <c r="F682" s="414">
        <v>1</v>
      </c>
      <c r="G682" s="414" t="s">
        <v>55</v>
      </c>
      <c r="H682" s="414"/>
      <c r="I682" s="415"/>
      <c r="J682" s="415"/>
      <c r="K682" s="415"/>
      <c r="L682" s="415"/>
      <c r="M682" s="424" t="s">
        <v>6782</v>
      </c>
      <c r="N682" s="415"/>
      <c r="O682" s="415"/>
      <c r="P682" s="415"/>
      <c r="Q682" s="424"/>
      <c r="R682" s="415"/>
      <c r="S682" s="415"/>
      <c r="T682" s="433"/>
      <c r="U682" s="414"/>
      <c r="V682" s="414"/>
      <c r="W682" s="433"/>
      <c r="X682" s="414" t="s">
        <v>6424</v>
      </c>
      <c r="Y682" s="414"/>
      <c r="Z682" s="414"/>
      <c r="AA682" s="414"/>
    </row>
    <row r="683" spans="1:27" ht="24" x14ac:dyDescent="0.25">
      <c r="A683" s="661"/>
      <c r="B683" s="421"/>
      <c r="C683" s="414"/>
      <c r="D683" s="415"/>
      <c r="E683" s="414"/>
      <c r="F683" s="414"/>
      <c r="G683" s="414" t="s">
        <v>6783</v>
      </c>
      <c r="H683" s="414"/>
      <c r="I683" s="415" t="s">
        <v>6784</v>
      </c>
      <c r="J683" s="415"/>
      <c r="K683" s="415"/>
      <c r="L683" s="415"/>
      <c r="M683" s="424" t="s">
        <v>6785</v>
      </c>
      <c r="N683" s="415">
        <v>2006</v>
      </c>
      <c r="O683" s="415"/>
      <c r="P683" s="415" t="s">
        <v>6345</v>
      </c>
      <c r="Q683" s="415"/>
      <c r="R683" s="415"/>
      <c r="S683" s="415"/>
      <c r="T683" s="433"/>
      <c r="U683" s="414"/>
      <c r="V683" s="414"/>
      <c r="W683" s="433"/>
      <c r="X683" s="414" t="s">
        <v>6786</v>
      </c>
      <c r="Y683" s="414"/>
      <c r="Z683" s="414"/>
      <c r="AA683" s="414" t="s">
        <v>6787</v>
      </c>
    </row>
    <row r="684" spans="1:27" x14ac:dyDescent="0.25">
      <c r="A684" s="661"/>
      <c r="B684" s="421"/>
      <c r="C684" s="414"/>
      <c r="D684" s="415"/>
      <c r="E684" s="414"/>
      <c r="F684" s="414"/>
      <c r="G684" s="414"/>
      <c r="H684" s="414"/>
      <c r="I684" s="415"/>
      <c r="J684" s="415"/>
      <c r="K684" s="415"/>
      <c r="L684" s="415"/>
      <c r="M684" s="424"/>
      <c r="N684" s="415"/>
      <c r="O684" s="415"/>
      <c r="P684" s="415" t="s">
        <v>6788</v>
      </c>
      <c r="Q684" s="415"/>
      <c r="R684" s="415"/>
      <c r="S684" s="415"/>
      <c r="T684" s="415"/>
      <c r="U684" s="414"/>
      <c r="V684" s="414"/>
      <c r="W684" s="415"/>
      <c r="X684" s="414"/>
      <c r="Y684" s="414"/>
      <c r="Z684" s="414"/>
      <c r="AA684" s="414"/>
    </row>
    <row r="685" spans="1:27" x14ac:dyDescent="0.25">
      <c r="A685" s="660">
        <v>92</v>
      </c>
      <c r="B685" s="421" t="s">
        <v>6781</v>
      </c>
      <c r="C685" s="414" t="s">
        <v>2362</v>
      </c>
      <c r="D685" s="415" t="s">
        <v>5834</v>
      </c>
      <c r="E685" s="414" t="s">
        <v>6457</v>
      </c>
      <c r="F685" s="414">
        <v>1</v>
      </c>
      <c r="G685" s="414"/>
      <c r="H685" s="414"/>
      <c r="I685" s="415"/>
      <c r="J685" s="415"/>
      <c r="K685" s="415"/>
      <c r="L685" s="415"/>
      <c r="M685" s="437" t="s">
        <v>6782</v>
      </c>
      <c r="N685" s="415"/>
      <c r="O685" s="415"/>
      <c r="P685" s="415"/>
      <c r="Q685" s="415"/>
      <c r="R685" s="415"/>
      <c r="S685" s="415"/>
      <c r="T685" s="415" t="s">
        <v>6392</v>
      </c>
      <c r="U685" s="414"/>
      <c r="V685" s="414"/>
      <c r="W685" s="415"/>
      <c r="X685" s="414"/>
      <c r="Y685" s="414"/>
      <c r="Z685" s="414"/>
      <c r="AA685" s="414"/>
    </row>
    <row r="686" spans="1:27" x14ac:dyDescent="0.25">
      <c r="A686" s="661"/>
      <c r="B686" s="421"/>
      <c r="C686" s="414"/>
      <c r="D686" s="415"/>
      <c r="E686" s="414"/>
      <c r="F686" s="414"/>
      <c r="G686" s="414"/>
      <c r="H686" s="414"/>
      <c r="I686" s="415"/>
      <c r="J686" s="415"/>
      <c r="K686" s="415"/>
      <c r="L686" s="415"/>
      <c r="M686" s="424" t="s">
        <v>6789</v>
      </c>
      <c r="N686" s="415">
        <v>2006</v>
      </c>
      <c r="O686" s="415"/>
      <c r="P686" s="415" t="s">
        <v>6345</v>
      </c>
      <c r="Q686" s="415"/>
      <c r="R686" s="415"/>
      <c r="S686" s="415"/>
      <c r="T686" s="415" t="s">
        <v>6790</v>
      </c>
      <c r="U686" s="414">
        <v>1978</v>
      </c>
      <c r="V686" s="414">
        <v>0.7</v>
      </c>
      <c r="W686" s="415" t="s">
        <v>5836</v>
      </c>
      <c r="X686" s="414"/>
      <c r="Y686" s="414"/>
      <c r="Z686" s="414"/>
      <c r="AA686" s="414"/>
    </row>
    <row r="687" spans="1:27" x14ac:dyDescent="0.25">
      <c r="A687" s="661"/>
      <c r="B687" s="421"/>
      <c r="C687" s="414"/>
      <c r="D687" s="415"/>
      <c r="E687" s="414"/>
      <c r="F687" s="414"/>
      <c r="G687" s="414"/>
      <c r="H687" s="414"/>
      <c r="I687" s="415"/>
      <c r="J687" s="415"/>
      <c r="K687" s="415"/>
      <c r="L687" s="415"/>
      <c r="M687" s="424"/>
      <c r="N687" s="415"/>
      <c r="O687" s="415"/>
      <c r="P687" s="415" t="s">
        <v>6791</v>
      </c>
      <c r="Q687" s="415"/>
      <c r="R687" s="415"/>
      <c r="S687" s="415"/>
      <c r="T687" s="415"/>
      <c r="U687" s="414"/>
      <c r="V687" s="414"/>
      <c r="W687" s="415"/>
      <c r="X687" s="414"/>
      <c r="Y687" s="414"/>
      <c r="Z687" s="414"/>
      <c r="AA687" s="414"/>
    </row>
    <row r="688" spans="1:27" x14ac:dyDescent="0.25">
      <c r="A688" s="660">
        <v>93</v>
      </c>
      <c r="B688" s="421" t="s">
        <v>6781</v>
      </c>
      <c r="C688" s="414" t="s">
        <v>1936</v>
      </c>
      <c r="D688" s="415" t="s">
        <v>5834</v>
      </c>
      <c r="E688" s="414" t="s">
        <v>6792</v>
      </c>
      <c r="F688" s="414">
        <v>2</v>
      </c>
      <c r="G688" s="414"/>
      <c r="H688" s="414"/>
      <c r="I688" s="430"/>
      <c r="J688" s="415"/>
      <c r="K688" s="415"/>
      <c r="L688" s="415"/>
      <c r="M688" s="415" t="s">
        <v>6782</v>
      </c>
      <c r="N688" s="415"/>
      <c r="O688" s="415"/>
      <c r="P688" s="415"/>
      <c r="Q688" s="415"/>
      <c r="R688" s="415"/>
      <c r="S688" s="415"/>
      <c r="T688" s="415" t="s">
        <v>6392</v>
      </c>
      <c r="U688" s="414"/>
      <c r="V688" s="414"/>
      <c r="W688" s="415"/>
      <c r="X688" s="414"/>
      <c r="Y688" s="414"/>
      <c r="Z688" s="414"/>
      <c r="AA688" s="414"/>
    </row>
    <row r="689" spans="1:27" x14ac:dyDescent="0.25">
      <c r="A689" s="661"/>
      <c r="B689" s="421"/>
      <c r="C689" s="414"/>
      <c r="D689" s="415"/>
      <c r="E689" s="414"/>
      <c r="F689" s="414"/>
      <c r="G689" s="414"/>
      <c r="H689" s="414"/>
      <c r="I689" s="415"/>
      <c r="J689" s="415"/>
      <c r="K689" s="415"/>
      <c r="L689" s="415"/>
      <c r="M689" s="424"/>
      <c r="N689" s="415"/>
      <c r="O689" s="415"/>
      <c r="P689" s="415"/>
      <c r="Q689" s="415"/>
      <c r="R689" s="415"/>
      <c r="S689" s="415"/>
      <c r="T689" s="415" t="s">
        <v>6793</v>
      </c>
      <c r="U689" s="414">
        <v>1978</v>
      </c>
      <c r="V689" s="414">
        <v>0.2</v>
      </c>
      <c r="W689" s="415" t="s">
        <v>6205</v>
      </c>
      <c r="X689" s="414"/>
      <c r="Y689" s="414"/>
      <c r="Z689" s="414"/>
      <c r="AA689" s="414"/>
    </row>
    <row r="690" spans="1:27" x14ac:dyDescent="0.25">
      <c r="A690" s="661"/>
      <c r="B690" s="421"/>
      <c r="C690" s="414"/>
      <c r="D690" s="415"/>
      <c r="E690" s="414"/>
      <c r="F690" s="414"/>
      <c r="G690" s="414"/>
      <c r="H690" s="414"/>
      <c r="I690" s="415"/>
      <c r="J690" s="415"/>
      <c r="K690" s="415"/>
      <c r="L690" s="415"/>
      <c r="M690" s="415"/>
      <c r="N690" s="415"/>
      <c r="O690" s="415"/>
      <c r="P690" s="415" t="s">
        <v>6794</v>
      </c>
      <c r="Q690" s="415"/>
      <c r="R690" s="415"/>
      <c r="S690" s="415"/>
      <c r="T690" s="415"/>
      <c r="U690" s="414"/>
      <c r="V690" s="414"/>
      <c r="W690" s="415"/>
      <c r="X690" s="414"/>
      <c r="Y690" s="414"/>
      <c r="Z690" s="414"/>
      <c r="AA690" s="414"/>
    </row>
    <row r="691" spans="1:27" x14ac:dyDescent="0.25">
      <c r="A691" s="661"/>
      <c r="B691" s="421"/>
      <c r="C691" s="414"/>
      <c r="D691" s="415"/>
      <c r="E691" s="414"/>
      <c r="F691" s="414"/>
      <c r="G691" s="414"/>
      <c r="H691" s="414"/>
      <c r="I691" s="415"/>
      <c r="J691" s="415"/>
      <c r="K691" s="415"/>
      <c r="L691" s="415"/>
      <c r="M691" s="434" t="s">
        <v>6795</v>
      </c>
      <c r="N691" s="415"/>
      <c r="O691" s="415"/>
      <c r="P691" s="424"/>
      <c r="Q691" s="415"/>
      <c r="R691" s="415"/>
      <c r="S691" s="415"/>
      <c r="T691" s="415" t="s">
        <v>6796</v>
      </c>
      <c r="U691" s="414"/>
      <c r="V691" s="414"/>
      <c r="W691" s="415"/>
      <c r="X691" s="414"/>
      <c r="Y691" s="414"/>
      <c r="Z691" s="414"/>
      <c r="AA691" s="414"/>
    </row>
    <row r="692" spans="1:27" x14ac:dyDescent="0.25">
      <c r="A692" s="661"/>
      <c r="B692" s="421"/>
      <c r="C692" s="414"/>
      <c r="D692" s="415"/>
      <c r="E692" s="414"/>
      <c r="F692" s="414"/>
      <c r="G692" s="414"/>
      <c r="H692" s="414"/>
      <c r="I692" s="415"/>
      <c r="J692" s="415"/>
      <c r="K692" s="415"/>
      <c r="L692" s="415"/>
      <c r="M692" s="424" t="s">
        <v>6785</v>
      </c>
      <c r="N692" s="436"/>
      <c r="O692" s="415"/>
      <c r="P692" s="415" t="s">
        <v>6263</v>
      </c>
      <c r="Q692" s="415"/>
      <c r="R692" s="415"/>
      <c r="S692" s="415"/>
      <c r="T692" s="415" t="s">
        <v>6797</v>
      </c>
      <c r="U692" s="414">
        <v>2006</v>
      </c>
      <c r="V692" s="414"/>
      <c r="W692" s="415" t="s">
        <v>6120</v>
      </c>
      <c r="X692" s="414"/>
      <c r="Y692" s="414"/>
      <c r="Z692" s="414"/>
      <c r="AA692" s="414"/>
    </row>
    <row r="693" spans="1:27" x14ac:dyDescent="0.25">
      <c r="A693" s="661"/>
      <c r="B693" s="421"/>
      <c r="C693" s="414"/>
      <c r="D693" s="415"/>
      <c r="E693" s="414"/>
      <c r="F693" s="414"/>
      <c r="G693" s="414"/>
      <c r="H693" s="414"/>
      <c r="I693" s="415"/>
      <c r="J693" s="415"/>
      <c r="K693" s="415"/>
      <c r="L693" s="415"/>
      <c r="M693" s="437"/>
      <c r="N693" s="415"/>
      <c r="O693" s="415"/>
      <c r="P693" s="415"/>
      <c r="Q693" s="415"/>
      <c r="R693" s="415"/>
      <c r="S693" s="415"/>
      <c r="T693" s="415" t="s">
        <v>6798</v>
      </c>
      <c r="U693" s="414">
        <v>2017</v>
      </c>
      <c r="V693" s="414">
        <v>0.76400000000000001</v>
      </c>
      <c r="W693" s="415" t="s">
        <v>6799</v>
      </c>
      <c r="X693" s="414"/>
      <c r="Y693" s="414"/>
      <c r="Z693" s="414"/>
      <c r="AA693" s="414"/>
    </row>
    <row r="694" spans="1:27" x14ac:dyDescent="0.25">
      <c r="A694" s="662"/>
      <c r="B694" s="421"/>
      <c r="C694" s="414"/>
      <c r="D694" s="415"/>
      <c r="E694" s="414"/>
      <c r="F694" s="414"/>
      <c r="G694" s="414"/>
      <c r="H694" s="414"/>
      <c r="I694" s="415"/>
      <c r="J694" s="415"/>
      <c r="K694" s="415"/>
      <c r="L694" s="415"/>
      <c r="M694" s="415"/>
      <c r="N694" s="415"/>
      <c r="O694" s="415"/>
      <c r="P694" s="415"/>
      <c r="Q694" s="415"/>
      <c r="R694" s="415"/>
      <c r="S694" s="415"/>
      <c r="T694" s="415"/>
      <c r="U694" s="414"/>
      <c r="V694" s="414"/>
      <c r="W694" s="415"/>
      <c r="X694" s="414"/>
      <c r="Y694" s="414"/>
      <c r="Z694" s="414"/>
      <c r="AA694" s="414"/>
    </row>
    <row r="695" spans="1:27" ht="24" x14ac:dyDescent="0.25">
      <c r="A695" s="660">
        <v>94</v>
      </c>
      <c r="B695" s="421" t="s">
        <v>6781</v>
      </c>
      <c r="C695" s="414" t="s">
        <v>1815</v>
      </c>
      <c r="D695" s="415" t="s">
        <v>2837</v>
      </c>
      <c r="E695" s="414" t="s">
        <v>6133</v>
      </c>
      <c r="F695" s="414">
        <v>1</v>
      </c>
      <c r="G695" s="414"/>
      <c r="H695" s="414"/>
      <c r="I695" s="415"/>
      <c r="J695" s="415"/>
      <c r="K695" s="415"/>
      <c r="L695" s="415"/>
      <c r="M695" s="415" t="s">
        <v>6800</v>
      </c>
      <c r="N695" s="415"/>
      <c r="O695" s="415"/>
      <c r="P695" s="415"/>
      <c r="Q695" s="415"/>
      <c r="R695" s="415"/>
      <c r="S695" s="415"/>
      <c r="T695" s="415" t="s">
        <v>6392</v>
      </c>
      <c r="U695" s="414"/>
      <c r="V695" s="414"/>
      <c r="W695" s="415"/>
      <c r="X695" s="414" t="s">
        <v>6460</v>
      </c>
      <c r="Y695" s="414">
        <v>2015</v>
      </c>
      <c r="Z695" s="414">
        <v>0.03</v>
      </c>
      <c r="AA695" s="414" t="s">
        <v>5918</v>
      </c>
    </row>
    <row r="696" spans="1:27" x14ac:dyDescent="0.25">
      <c r="A696" s="661"/>
      <c r="B696" s="421"/>
      <c r="C696" s="414"/>
      <c r="D696" s="415"/>
      <c r="E696" s="414"/>
      <c r="F696" s="414"/>
      <c r="G696" s="414"/>
      <c r="H696" s="414"/>
      <c r="I696" s="415"/>
      <c r="J696" s="415"/>
      <c r="K696" s="415"/>
      <c r="L696" s="415"/>
      <c r="M696" s="415" t="s">
        <v>6801</v>
      </c>
      <c r="N696" s="415"/>
      <c r="O696" s="415" t="s">
        <v>6802</v>
      </c>
      <c r="P696" s="415" t="s">
        <v>6111</v>
      </c>
      <c r="Q696" s="415"/>
      <c r="R696" s="415"/>
      <c r="S696" s="415"/>
      <c r="T696" s="415" t="s">
        <v>6803</v>
      </c>
      <c r="U696" s="414">
        <v>1968</v>
      </c>
      <c r="V696" s="414">
        <v>0.55000000000000004</v>
      </c>
      <c r="W696" s="415" t="s">
        <v>6804</v>
      </c>
      <c r="X696" s="414"/>
      <c r="Y696" s="414"/>
      <c r="Z696" s="414"/>
      <c r="AA696" s="414"/>
    </row>
    <row r="697" spans="1:27" x14ac:dyDescent="0.25">
      <c r="A697" s="661"/>
      <c r="B697" s="421"/>
      <c r="C697" s="414"/>
      <c r="D697" s="415"/>
      <c r="E697" s="414"/>
      <c r="F697" s="414"/>
      <c r="G697" s="414"/>
      <c r="H697" s="414"/>
      <c r="I697" s="415"/>
      <c r="J697" s="415"/>
      <c r="K697" s="415"/>
      <c r="L697" s="415"/>
      <c r="M697" s="424" t="s">
        <v>6805</v>
      </c>
      <c r="N697" s="415"/>
      <c r="O697" s="415" t="s">
        <v>6806</v>
      </c>
      <c r="P697" s="415" t="s">
        <v>6111</v>
      </c>
      <c r="Q697" s="415"/>
      <c r="R697" s="415"/>
      <c r="S697" s="415"/>
      <c r="T697" s="415"/>
      <c r="U697" s="414"/>
      <c r="V697" s="414"/>
      <c r="W697" s="415"/>
      <c r="X697" s="414"/>
      <c r="Y697" s="414"/>
      <c r="Z697" s="414"/>
      <c r="AA697" s="414"/>
    </row>
    <row r="698" spans="1:27" x14ac:dyDescent="0.25">
      <c r="A698" s="661"/>
      <c r="B698" s="421"/>
      <c r="C698" s="414"/>
      <c r="D698" s="415"/>
      <c r="E698" s="414"/>
      <c r="F698" s="414"/>
      <c r="G698" s="414"/>
      <c r="H698" s="414"/>
      <c r="I698" s="415"/>
      <c r="J698" s="415"/>
      <c r="K698" s="415"/>
      <c r="L698" s="415"/>
      <c r="M698" s="424"/>
      <c r="N698" s="415"/>
      <c r="O698" s="415"/>
      <c r="P698" s="415"/>
      <c r="Q698" s="415"/>
      <c r="R698" s="415"/>
      <c r="S698" s="415"/>
      <c r="T698" s="415"/>
      <c r="U698" s="414"/>
      <c r="V698" s="414"/>
      <c r="W698" s="415"/>
      <c r="X698" s="414"/>
      <c r="Y698" s="414"/>
      <c r="Z698" s="414"/>
      <c r="AA698" s="414"/>
    </row>
    <row r="699" spans="1:27" x14ac:dyDescent="0.25">
      <c r="A699" s="662"/>
      <c r="B699" s="421"/>
      <c r="C699" s="414"/>
      <c r="D699" s="415"/>
      <c r="E699" s="414"/>
      <c r="F699" s="414"/>
      <c r="G699" s="414"/>
      <c r="H699" s="414"/>
      <c r="I699" s="415"/>
      <c r="J699" s="415"/>
      <c r="K699" s="415"/>
      <c r="L699" s="415"/>
      <c r="M699" s="424"/>
      <c r="N699" s="415"/>
      <c r="O699" s="415"/>
      <c r="P699" s="415"/>
      <c r="Q699" s="415"/>
      <c r="R699" s="415"/>
      <c r="S699" s="415"/>
      <c r="T699" s="415"/>
      <c r="U699" s="414"/>
      <c r="V699" s="414"/>
      <c r="W699" s="430"/>
      <c r="X699" s="414"/>
      <c r="Y699" s="414"/>
      <c r="Z699" s="414"/>
      <c r="AA699" s="431"/>
    </row>
    <row r="700" spans="1:27" x14ac:dyDescent="0.25">
      <c r="A700" s="660">
        <v>95</v>
      </c>
      <c r="B700" s="421" t="s">
        <v>6807</v>
      </c>
      <c r="C700" s="414" t="s">
        <v>1834</v>
      </c>
      <c r="D700" s="415" t="s">
        <v>5834</v>
      </c>
      <c r="E700" s="414" t="s">
        <v>6518</v>
      </c>
      <c r="F700" s="414">
        <v>2</v>
      </c>
      <c r="G700" s="414"/>
      <c r="H700" s="414"/>
      <c r="I700" s="415"/>
      <c r="J700" s="415"/>
      <c r="K700" s="415"/>
      <c r="L700" s="415"/>
      <c r="M700" s="424" t="s">
        <v>6808</v>
      </c>
      <c r="N700" s="415"/>
      <c r="O700" s="415"/>
      <c r="P700" s="415"/>
      <c r="Q700" s="415"/>
      <c r="R700" s="415"/>
      <c r="S700" s="415"/>
      <c r="T700" s="415"/>
      <c r="U700" s="414"/>
      <c r="V700" s="431"/>
      <c r="W700" s="415"/>
      <c r="X700" s="414" t="s">
        <v>6413</v>
      </c>
      <c r="Y700" s="414"/>
      <c r="Z700" s="431"/>
      <c r="AA700" s="414"/>
    </row>
    <row r="701" spans="1:27" x14ac:dyDescent="0.25">
      <c r="A701" s="661"/>
      <c r="B701" s="421"/>
      <c r="C701" s="414"/>
      <c r="D701" s="415"/>
      <c r="E701" s="414"/>
      <c r="F701" s="414"/>
      <c r="G701" s="414"/>
      <c r="H701" s="414"/>
      <c r="I701" s="415"/>
      <c r="J701" s="415"/>
      <c r="K701" s="415"/>
      <c r="L701" s="415"/>
      <c r="M701" s="424" t="s">
        <v>6809</v>
      </c>
      <c r="N701" s="415"/>
      <c r="O701" s="415" t="s">
        <v>6810</v>
      </c>
      <c r="P701" s="415" t="s">
        <v>6625</v>
      </c>
      <c r="Q701" s="415"/>
      <c r="R701" s="415"/>
      <c r="S701" s="415"/>
      <c r="T701" s="415"/>
      <c r="U701" s="414"/>
      <c r="V701" s="414"/>
      <c r="W701" s="415"/>
      <c r="X701" s="414" t="s">
        <v>6811</v>
      </c>
      <c r="Y701" s="414">
        <v>1970</v>
      </c>
      <c r="Z701" s="414">
        <v>0.06</v>
      </c>
      <c r="AA701" s="414" t="s">
        <v>6812</v>
      </c>
    </row>
    <row r="702" spans="1:27" ht="24" x14ac:dyDescent="0.25">
      <c r="A702" s="661"/>
      <c r="B702" s="421"/>
      <c r="C702" s="414"/>
      <c r="D702" s="415"/>
      <c r="E702" s="414"/>
      <c r="F702" s="414"/>
      <c r="G702" s="414"/>
      <c r="H702" s="414"/>
      <c r="I702" s="415"/>
      <c r="J702" s="415"/>
      <c r="K702" s="415"/>
      <c r="L702" s="415"/>
      <c r="M702" s="424" t="s">
        <v>6813</v>
      </c>
      <c r="N702" s="415"/>
      <c r="O702" s="415" t="s">
        <v>6814</v>
      </c>
      <c r="P702" s="415" t="s">
        <v>6625</v>
      </c>
      <c r="Q702" s="415"/>
      <c r="R702" s="415"/>
      <c r="S702" s="415"/>
      <c r="T702" s="415"/>
      <c r="U702" s="414"/>
      <c r="V702" s="414"/>
      <c r="W702" s="415"/>
      <c r="X702" s="414" t="s">
        <v>6557</v>
      </c>
      <c r="Y702" s="414"/>
      <c r="Z702" s="414">
        <v>0.14000000000000001</v>
      </c>
      <c r="AA702" s="414" t="s">
        <v>6815</v>
      </c>
    </row>
    <row r="703" spans="1:27" x14ac:dyDescent="0.25">
      <c r="A703" s="661"/>
      <c r="B703" s="421"/>
      <c r="C703" s="414"/>
      <c r="D703" s="415"/>
      <c r="E703" s="414"/>
      <c r="F703" s="414"/>
      <c r="G703" s="414"/>
      <c r="H703" s="414"/>
      <c r="I703" s="415"/>
      <c r="J703" s="415"/>
      <c r="K703" s="415"/>
      <c r="L703" s="415"/>
      <c r="M703" s="415"/>
      <c r="N703" s="415"/>
      <c r="O703" s="415"/>
      <c r="P703" s="415"/>
      <c r="Q703" s="415"/>
      <c r="R703" s="415"/>
      <c r="S703" s="415"/>
      <c r="T703" s="415"/>
      <c r="U703" s="414"/>
      <c r="V703" s="414"/>
      <c r="W703" s="415"/>
      <c r="X703" s="414" t="s">
        <v>6557</v>
      </c>
      <c r="Y703" s="414"/>
      <c r="Z703" s="414">
        <v>0.14000000000000001</v>
      </c>
      <c r="AA703" s="414" t="s">
        <v>6173</v>
      </c>
    </row>
    <row r="704" spans="1:27" x14ac:dyDescent="0.25">
      <c r="A704" s="661"/>
      <c r="B704" s="421"/>
      <c r="C704" s="414"/>
      <c r="D704" s="415"/>
      <c r="E704" s="414"/>
      <c r="F704" s="414"/>
      <c r="G704" s="414"/>
      <c r="H704" s="414"/>
      <c r="I704" s="415"/>
      <c r="J704" s="415"/>
      <c r="K704" s="415"/>
      <c r="L704" s="415"/>
      <c r="M704" s="424"/>
      <c r="N704" s="415"/>
      <c r="O704" s="415"/>
      <c r="P704" s="415"/>
      <c r="Q704" s="415"/>
      <c r="R704" s="415"/>
      <c r="S704" s="415"/>
      <c r="T704" s="415"/>
      <c r="U704" s="414"/>
      <c r="V704" s="414"/>
      <c r="W704" s="415"/>
      <c r="X704" s="414" t="s">
        <v>6816</v>
      </c>
      <c r="Y704" s="414"/>
      <c r="Z704" s="414">
        <v>0.1</v>
      </c>
      <c r="AA704" s="414" t="s">
        <v>6817</v>
      </c>
    </row>
    <row r="705" spans="1:27" x14ac:dyDescent="0.25">
      <c r="A705" s="661"/>
      <c r="B705" s="421"/>
      <c r="C705" s="414"/>
      <c r="D705" s="415"/>
      <c r="E705" s="414"/>
      <c r="F705" s="414"/>
      <c r="G705" s="414"/>
      <c r="H705" s="414"/>
      <c r="I705" s="415"/>
      <c r="J705" s="415"/>
      <c r="K705" s="415"/>
      <c r="L705" s="415"/>
      <c r="M705" s="424"/>
      <c r="N705" s="415"/>
      <c r="O705" s="415"/>
      <c r="P705" s="415"/>
      <c r="Q705" s="415"/>
      <c r="R705" s="415"/>
      <c r="S705" s="415"/>
      <c r="T705" s="415"/>
      <c r="U705" s="414"/>
      <c r="V705" s="414"/>
      <c r="W705" s="415"/>
      <c r="X705" s="414" t="s">
        <v>6818</v>
      </c>
      <c r="Y705" s="414"/>
      <c r="Z705" s="414">
        <v>0.09</v>
      </c>
      <c r="AA705" s="414" t="s">
        <v>6812</v>
      </c>
    </row>
    <row r="706" spans="1:27" x14ac:dyDescent="0.25">
      <c r="A706" s="662"/>
      <c r="B706" s="421"/>
      <c r="C706" s="414"/>
      <c r="D706" s="415"/>
      <c r="E706" s="414"/>
      <c r="F706" s="414"/>
      <c r="G706" s="414"/>
      <c r="H706" s="414"/>
      <c r="I706" s="415"/>
      <c r="J706" s="415"/>
      <c r="K706" s="415"/>
      <c r="L706" s="415"/>
      <c r="M706" s="424"/>
      <c r="N706" s="415"/>
      <c r="O706" s="415"/>
      <c r="P706" s="415"/>
      <c r="Q706" s="415"/>
      <c r="R706" s="415"/>
      <c r="S706" s="415"/>
      <c r="T706" s="415"/>
      <c r="U706" s="414"/>
      <c r="V706" s="414"/>
      <c r="W706" s="415"/>
      <c r="X706" s="414"/>
      <c r="Y706" s="414"/>
      <c r="Z706" s="414"/>
      <c r="AA706" s="414"/>
    </row>
    <row r="707" spans="1:27" x14ac:dyDescent="0.25">
      <c r="A707" s="660">
        <v>96</v>
      </c>
      <c r="B707" s="421" t="s">
        <v>6807</v>
      </c>
      <c r="C707" s="414" t="s">
        <v>2759</v>
      </c>
      <c r="D707" s="415" t="s">
        <v>5834</v>
      </c>
      <c r="E707" s="414" t="s">
        <v>6188</v>
      </c>
      <c r="F707" s="414">
        <v>1</v>
      </c>
      <c r="G707" s="414" t="s">
        <v>55</v>
      </c>
      <c r="H707" s="414"/>
      <c r="I707" s="415"/>
      <c r="J707" s="415"/>
      <c r="K707" s="415"/>
      <c r="L707" s="415"/>
      <c r="M707" s="424" t="s">
        <v>6819</v>
      </c>
      <c r="N707" s="415"/>
      <c r="O707" s="415"/>
      <c r="P707" s="415"/>
      <c r="Q707" s="415"/>
      <c r="R707" s="415"/>
      <c r="S707" s="415"/>
      <c r="T707" s="415" t="s">
        <v>6472</v>
      </c>
      <c r="U707" s="414">
        <v>1970</v>
      </c>
      <c r="V707" s="414">
        <v>7.0000000000000007E-2</v>
      </c>
      <c r="W707" s="415" t="s">
        <v>6820</v>
      </c>
      <c r="X707" s="414"/>
      <c r="Y707" s="414"/>
      <c r="Z707" s="414"/>
      <c r="AA707" s="414"/>
    </row>
    <row r="708" spans="1:27" x14ac:dyDescent="0.25">
      <c r="A708" s="661"/>
      <c r="B708" s="421"/>
      <c r="C708" s="414"/>
      <c r="D708" s="415"/>
      <c r="E708" s="414"/>
      <c r="F708" s="414"/>
      <c r="G708" s="414" t="s">
        <v>6821</v>
      </c>
      <c r="H708" s="414"/>
      <c r="I708" s="415" t="s">
        <v>6774</v>
      </c>
      <c r="J708" s="415"/>
      <c r="K708" s="415"/>
      <c r="L708" s="415"/>
      <c r="M708" s="424" t="s">
        <v>6822</v>
      </c>
      <c r="N708" s="415"/>
      <c r="O708" s="415"/>
      <c r="P708" s="415" t="s">
        <v>6111</v>
      </c>
      <c r="Q708" s="415"/>
      <c r="R708" s="415"/>
      <c r="S708" s="415"/>
      <c r="T708" s="415"/>
      <c r="U708" s="414"/>
      <c r="V708" s="414"/>
      <c r="W708" s="415"/>
      <c r="X708" s="414"/>
      <c r="Y708" s="414"/>
      <c r="Z708" s="414"/>
      <c r="AA708" s="414"/>
    </row>
    <row r="709" spans="1:27" x14ac:dyDescent="0.25">
      <c r="A709" s="662"/>
      <c r="B709" s="421"/>
      <c r="C709" s="414"/>
      <c r="D709" s="415"/>
      <c r="E709" s="414"/>
      <c r="F709" s="414"/>
      <c r="G709" s="414"/>
      <c r="H709" s="414"/>
      <c r="I709" s="415"/>
      <c r="J709" s="415"/>
      <c r="K709" s="415"/>
      <c r="L709" s="415"/>
      <c r="M709" s="424"/>
      <c r="N709" s="415"/>
      <c r="O709" s="415"/>
      <c r="P709" s="415"/>
      <c r="Q709" s="415"/>
      <c r="R709" s="415"/>
      <c r="S709" s="415"/>
      <c r="T709" s="415"/>
      <c r="U709" s="414"/>
      <c r="V709" s="414"/>
      <c r="W709" s="415"/>
      <c r="X709" s="414"/>
      <c r="Y709" s="414"/>
      <c r="Z709" s="414"/>
      <c r="AA709" s="414"/>
    </row>
    <row r="710" spans="1:27" x14ac:dyDescent="0.25">
      <c r="A710" s="660">
        <v>97</v>
      </c>
      <c r="B710" s="421" t="s">
        <v>6823</v>
      </c>
      <c r="C710" s="414" t="s">
        <v>2267</v>
      </c>
      <c r="D710" s="415" t="s">
        <v>5834</v>
      </c>
      <c r="E710" s="414" t="s">
        <v>6133</v>
      </c>
      <c r="F710" s="414">
        <v>1</v>
      </c>
      <c r="G710" s="414" t="s">
        <v>55</v>
      </c>
      <c r="H710" s="414"/>
      <c r="I710" s="415"/>
      <c r="J710" s="415"/>
      <c r="K710" s="415"/>
      <c r="L710" s="415"/>
      <c r="M710" s="424"/>
      <c r="N710" s="415"/>
      <c r="O710" s="415"/>
      <c r="P710" s="415"/>
      <c r="Q710" s="415"/>
      <c r="R710" s="415"/>
      <c r="S710" s="415"/>
      <c r="T710" s="415" t="s">
        <v>6392</v>
      </c>
      <c r="U710" s="414"/>
      <c r="V710" s="414"/>
      <c r="W710" s="415"/>
      <c r="X710" s="414"/>
      <c r="Y710" s="414"/>
      <c r="Z710" s="414"/>
      <c r="AA710" s="414"/>
    </row>
    <row r="711" spans="1:27" x14ac:dyDescent="0.25">
      <c r="A711" s="661"/>
      <c r="B711" s="421"/>
      <c r="C711" s="414"/>
      <c r="D711" s="415"/>
      <c r="E711" s="414"/>
      <c r="F711" s="414"/>
      <c r="G711" s="414" t="s">
        <v>6824</v>
      </c>
      <c r="H711" s="414"/>
      <c r="I711" s="415" t="s">
        <v>6825</v>
      </c>
      <c r="J711" s="415"/>
      <c r="K711" s="415"/>
      <c r="L711" s="415"/>
      <c r="M711" s="424"/>
      <c r="N711" s="415"/>
      <c r="O711" s="415"/>
      <c r="P711" s="415"/>
      <c r="Q711" s="415"/>
      <c r="R711" s="415"/>
      <c r="S711" s="415"/>
      <c r="T711" s="415" t="s">
        <v>6826</v>
      </c>
      <c r="U711" s="414">
        <v>1959</v>
      </c>
      <c r="V711" s="414">
        <v>0.8</v>
      </c>
      <c r="W711" s="415" t="s">
        <v>6205</v>
      </c>
      <c r="X711" s="414"/>
      <c r="Y711" s="414"/>
      <c r="Z711" s="414"/>
      <c r="AA711" s="414"/>
    </row>
    <row r="712" spans="1:27" x14ac:dyDescent="0.25">
      <c r="A712" s="662"/>
      <c r="B712" s="421"/>
      <c r="C712" s="414"/>
      <c r="D712" s="415"/>
      <c r="E712" s="414"/>
      <c r="F712" s="414"/>
      <c r="G712" s="414"/>
      <c r="H712" s="414"/>
      <c r="I712" s="415"/>
      <c r="J712" s="415"/>
      <c r="K712" s="415"/>
      <c r="L712" s="415"/>
      <c r="M712" s="424"/>
      <c r="N712" s="415"/>
      <c r="O712" s="415"/>
      <c r="P712" s="415"/>
      <c r="Q712" s="415"/>
      <c r="R712" s="415"/>
      <c r="S712" s="415"/>
      <c r="T712" s="415"/>
      <c r="U712" s="414"/>
      <c r="V712" s="414"/>
      <c r="W712" s="415"/>
      <c r="X712" s="414"/>
      <c r="Y712" s="414"/>
      <c r="Z712" s="414"/>
      <c r="AA712" s="414"/>
    </row>
    <row r="713" spans="1:27" x14ac:dyDescent="0.25">
      <c r="A713" s="660">
        <v>98</v>
      </c>
      <c r="B713" s="421" t="s">
        <v>6823</v>
      </c>
      <c r="C713" s="414" t="s">
        <v>3815</v>
      </c>
      <c r="D713" s="415" t="s">
        <v>2657</v>
      </c>
      <c r="E713" s="432" t="s">
        <v>6356</v>
      </c>
      <c r="F713" s="414">
        <v>1</v>
      </c>
      <c r="G713" s="414"/>
      <c r="H713" s="414"/>
      <c r="I713" s="415"/>
      <c r="J713" s="415"/>
      <c r="K713" s="415"/>
      <c r="L713" s="415"/>
      <c r="M713" s="424"/>
      <c r="N713" s="415"/>
      <c r="O713" s="415"/>
      <c r="P713" s="415"/>
      <c r="Q713" s="415"/>
      <c r="R713" s="415"/>
      <c r="S713" s="415"/>
      <c r="T713" s="415" t="s">
        <v>6487</v>
      </c>
      <c r="U713" s="414">
        <v>1998</v>
      </c>
      <c r="V713" s="414">
        <v>0.02</v>
      </c>
      <c r="W713" s="415" t="s">
        <v>6120</v>
      </c>
      <c r="X713" s="414"/>
      <c r="Y713" s="414"/>
      <c r="Z713" s="414"/>
      <c r="AA713" s="414"/>
    </row>
    <row r="714" spans="1:27" x14ac:dyDescent="0.25">
      <c r="A714" s="662"/>
      <c r="B714" s="421"/>
      <c r="C714" s="414"/>
      <c r="D714" s="415"/>
      <c r="E714" s="414"/>
      <c r="F714" s="414"/>
      <c r="G714" s="414"/>
      <c r="H714" s="414"/>
      <c r="I714" s="415"/>
      <c r="J714" s="415"/>
      <c r="K714" s="415"/>
      <c r="L714" s="415"/>
      <c r="M714" s="424"/>
      <c r="N714" s="415"/>
      <c r="O714" s="415"/>
      <c r="P714" s="415"/>
      <c r="Q714" s="415"/>
      <c r="R714" s="415"/>
      <c r="S714" s="415"/>
      <c r="T714" s="415"/>
      <c r="U714" s="414"/>
      <c r="V714" s="414"/>
      <c r="W714" s="415"/>
      <c r="X714" s="414"/>
      <c r="Y714" s="414"/>
      <c r="Z714" s="414"/>
      <c r="AA714" s="414"/>
    </row>
    <row r="715" spans="1:27" x14ac:dyDescent="0.25">
      <c r="A715" s="660">
        <v>99</v>
      </c>
      <c r="B715" s="421" t="s">
        <v>6823</v>
      </c>
      <c r="C715" s="414" t="s">
        <v>1914</v>
      </c>
      <c r="D715" s="415" t="s">
        <v>5834</v>
      </c>
      <c r="E715" s="414" t="s">
        <v>6133</v>
      </c>
      <c r="F715" s="414">
        <v>1</v>
      </c>
      <c r="G715" s="414" t="s">
        <v>55</v>
      </c>
      <c r="H715" s="414"/>
      <c r="I715" s="415"/>
      <c r="J715" s="415"/>
      <c r="K715" s="415"/>
      <c r="L715" s="415"/>
      <c r="M715" s="424" t="s">
        <v>6827</v>
      </c>
      <c r="N715" s="415"/>
      <c r="O715" s="415"/>
      <c r="P715" s="415"/>
      <c r="Q715" s="415"/>
      <c r="R715" s="415"/>
      <c r="S715" s="415"/>
      <c r="T715" s="415"/>
      <c r="U715" s="414"/>
      <c r="V715" s="414"/>
      <c r="W715" s="415"/>
      <c r="X715" s="414"/>
      <c r="Y715" s="414"/>
      <c r="Z715" s="414"/>
      <c r="AA715" s="414"/>
    </row>
    <row r="716" spans="1:27" x14ac:dyDescent="0.25">
      <c r="A716" s="661"/>
      <c r="B716" s="421"/>
      <c r="C716" s="414"/>
      <c r="D716" s="415"/>
      <c r="E716" s="414"/>
      <c r="F716" s="414"/>
      <c r="G716" s="414" t="s">
        <v>6828</v>
      </c>
      <c r="H716" s="414"/>
      <c r="I716" s="415"/>
      <c r="J716" s="415"/>
      <c r="K716" s="415"/>
      <c r="L716" s="415"/>
      <c r="M716" s="424" t="s">
        <v>6829</v>
      </c>
      <c r="N716" s="415"/>
      <c r="O716" s="415">
        <v>0.9</v>
      </c>
      <c r="P716" s="415" t="s">
        <v>6709</v>
      </c>
      <c r="Q716" s="415"/>
      <c r="R716" s="415"/>
      <c r="S716" s="415"/>
      <c r="T716" s="433" t="s">
        <v>6830</v>
      </c>
      <c r="U716" s="414"/>
      <c r="V716" s="414">
        <v>0.08</v>
      </c>
      <c r="W716" s="433" t="s">
        <v>6831</v>
      </c>
      <c r="X716" s="414"/>
      <c r="Y716" s="414"/>
      <c r="Z716" s="414"/>
      <c r="AA716" s="414"/>
    </row>
    <row r="717" spans="1:27" x14ac:dyDescent="0.25">
      <c r="A717" s="661"/>
      <c r="B717" s="421"/>
      <c r="C717" s="414"/>
      <c r="D717" s="415"/>
      <c r="E717" s="414"/>
      <c r="F717" s="414"/>
      <c r="G717" s="414"/>
      <c r="H717" s="414"/>
      <c r="I717" s="415"/>
      <c r="J717" s="415"/>
      <c r="K717" s="415"/>
      <c r="L717" s="415"/>
      <c r="M717" s="424" t="s">
        <v>6832</v>
      </c>
      <c r="N717" s="415"/>
      <c r="O717" s="455"/>
      <c r="P717" s="415" t="s">
        <v>6709</v>
      </c>
      <c r="Q717" s="415"/>
      <c r="R717" s="415"/>
      <c r="S717" s="415"/>
      <c r="T717" s="433" t="s">
        <v>6833</v>
      </c>
      <c r="U717" s="414"/>
      <c r="V717" s="414">
        <v>0.06</v>
      </c>
      <c r="W717" s="433" t="s">
        <v>6834</v>
      </c>
      <c r="X717" s="414"/>
      <c r="Y717" s="414"/>
      <c r="Z717" s="414"/>
      <c r="AA717" s="414"/>
    </row>
    <row r="718" spans="1:27" x14ac:dyDescent="0.25">
      <c r="A718" s="661"/>
      <c r="B718" s="421"/>
      <c r="C718" s="414"/>
      <c r="D718" s="415"/>
      <c r="E718" s="414"/>
      <c r="F718" s="414"/>
      <c r="G718" s="414"/>
      <c r="H718" s="414"/>
      <c r="I718" s="415"/>
      <c r="J718" s="415"/>
      <c r="K718" s="415"/>
      <c r="L718" s="415"/>
      <c r="M718" s="424"/>
      <c r="N718" s="415"/>
      <c r="O718" s="415"/>
      <c r="P718" s="415"/>
      <c r="Q718" s="415"/>
      <c r="R718" s="415"/>
      <c r="S718" s="415"/>
      <c r="T718" s="433"/>
      <c r="U718" s="414"/>
      <c r="V718" s="414"/>
      <c r="W718" s="433"/>
      <c r="X718" s="414"/>
      <c r="Y718" s="414"/>
      <c r="Z718" s="414"/>
      <c r="AA718" s="414"/>
    </row>
    <row r="719" spans="1:27" x14ac:dyDescent="0.25">
      <c r="A719" s="662"/>
      <c r="B719" s="421"/>
      <c r="C719" s="414"/>
      <c r="D719" s="415"/>
      <c r="E719" s="414"/>
      <c r="F719" s="414"/>
      <c r="G719" s="414"/>
      <c r="H719" s="414"/>
      <c r="I719" s="415"/>
      <c r="J719" s="415"/>
      <c r="K719" s="415"/>
      <c r="L719" s="415"/>
      <c r="M719" s="424"/>
      <c r="N719" s="415"/>
      <c r="O719" s="415"/>
      <c r="P719" s="415"/>
      <c r="Q719" s="415"/>
      <c r="R719" s="415"/>
      <c r="S719" s="415"/>
      <c r="T719" s="433"/>
      <c r="U719" s="414"/>
      <c r="V719" s="414"/>
      <c r="W719" s="433"/>
      <c r="X719" s="414"/>
      <c r="Y719" s="414"/>
      <c r="Z719" s="414"/>
      <c r="AA719" s="414"/>
    </row>
    <row r="720" spans="1:27" x14ac:dyDescent="0.25">
      <c r="A720" s="660">
        <v>100</v>
      </c>
      <c r="B720" s="421" t="s">
        <v>6823</v>
      </c>
      <c r="C720" s="414" t="s">
        <v>1783</v>
      </c>
      <c r="D720" s="415" t="s">
        <v>5834</v>
      </c>
      <c r="E720" s="414" t="s">
        <v>6306</v>
      </c>
      <c r="F720" s="414">
        <v>2</v>
      </c>
      <c r="G720" s="414"/>
      <c r="H720" s="414"/>
      <c r="I720" s="415"/>
      <c r="J720" s="415"/>
      <c r="K720" s="415"/>
      <c r="L720" s="415"/>
      <c r="M720" s="424"/>
      <c r="N720" s="415"/>
      <c r="O720" s="415"/>
      <c r="P720" s="415"/>
      <c r="Q720" s="415"/>
      <c r="R720" s="415"/>
      <c r="S720" s="415"/>
      <c r="T720" s="433"/>
      <c r="U720" s="414"/>
      <c r="V720" s="414"/>
      <c r="W720" s="433"/>
      <c r="X720" s="414"/>
      <c r="Y720" s="414"/>
      <c r="Z720" s="414"/>
      <c r="AA720" s="414"/>
    </row>
    <row r="721" spans="1:27" x14ac:dyDescent="0.25">
      <c r="A721" s="662"/>
      <c r="B721" s="421"/>
      <c r="C721" s="414"/>
      <c r="D721" s="415"/>
      <c r="E721" s="414"/>
      <c r="F721" s="414"/>
      <c r="G721" s="414"/>
      <c r="H721" s="414"/>
      <c r="I721" s="415"/>
      <c r="J721" s="415"/>
      <c r="K721" s="415"/>
      <c r="L721" s="415"/>
      <c r="M721" s="415"/>
      <c r="N721" s="415"/>
      <c r="O721" s="415"/>
      <c r="P721" s="415"/>
      <c r="Q721" s="415"/>
      <c r="R721" s="415"/>
      <c r="S721" s="415"/>
      <c r="T721" s="433"/>
      <c r="U721" s="414"/>
      <c r="V721" s="414"/>
      <c r="W721" s="433"/>
      <c r="X721" s="414"/>
      <c r="Y721" s="414"/>
      <c r="Z721" s="414"/>
      <c r="AA721" s="414"/>
    </row>
    <row r="722" spans="1:27" x14ac:dyDescent="0.25">
      <c r="A722" s="660">
        <v>101</v>
      </c>
      <c r="B722" s="421" t="s">
        <v>6835</v>
      </c>
      <c r="C722" s="432" t="s">
        <v>2005</v>
      </c>
      <c r="D722" s="424" t="s">
        <v>5834</v>
      </c>
      <c r="E722" s="432" t="s">
        <v>6188</v>
      </c>
      <c r="F722" s="414">
        <v>1</v>
      </c>
      <c r="G722" s="414" t="s">
        <v>2840</v>
      </c>
      <c r="H722" s="414"/>
      <c r="I722" s="415"/>
      <c r="J722" s="415"/>
      <c r="K722" s="415"/>
      <c r="L722" s="415"/>
      <c r="M722" s="424" t="s">
        <v>6836</v>
      </c>
      <c r="N722" s="415"/>
      <c r="O722" s="415"/>
      <c r="P722" s="415"/>
      <c r="Q722" s="424"/>
      <c r="R722" s="415"/>
      <c r="S722" s="415"/>
      <c r="T722" s="433" t="s">
        <v>6837</v>
      </c>
      <c r="U722" s="414"/>
      <c r="V722" s="414"/>
      <c r="W722" s="433"/>
      <c r="X722" s="414"/>
      <c r="Y722" s="414"/>
      <c r="Z722" s="414"/>
      <c r="AA722" s="414"/>
    </row>
    <row r="723" spans="1:27" ht="24" x14ac:dyDescent="0.25">
      <c r="A723" s="661"/>
      <c r="B723" s="421"/>
      <c r="C723" s="414"/>
      <c r="D723" s="415"/>
      <c r="E723" s="414"/>
      <c r="F723" s="414">
        <v>2010</v>
      </c>
      <c r="G723" s="414" t="s">
        <v>6838</v>
      </c>
      <c r="H723" s="414"/>
      <c r="I723" s="415" t="s">
        <v>6839</v>
      </c>
      <c r="J723" s="415"/>
      <c r="K723" s="415"/>
      <c r="L723" s="415"/>
      <c r="M723" s="424"/>
      <c r="N723" s="415"/>
      <c r="O723" s="415"/>
      <c r="P723" s="415"/>
      <c r="Q723" s="424"/>
      <c r="R723" s="415"/>
      <c r="S723" s="415"/>
      <c r="T723" s="433" t="s">
        <v>6840</v>
      </c>
      <c r="U723" s="414"/>
      <c r="V723" s="414"/>
      <c r="W723" s="433"/>
      <c r="X723" s="414"/>
      <c r="Y723" s="414"/>
      <c r="Z723" s="414"/>
      <c r="AA723" s="414"/>
    </row>
    <row r="724" spans="1:27" x14ac:dyDescent="0.25">
      <c r="A724" s="661"/>
      <c r="B724" s="421"/>
      <c r="C724" s="414"/>
      <c r="D724" s="415"/>
      <c r="E724" s="414"/>
      <c r="F724" s="414"/>
      <c r="G724" s="414"/>
      <c r="H724" s="414"/>
      <c r="I724" s="415"/>
      <c r="J724" s="415"/>
      <c r="K724" s="415"/>
      <c r="L724" s="415"/>
      <c r="M724" s="424" t="s">
        <v>6841</v>
      </c>
      <c r="N724" s="415"/>
      <c r="O724" s="415"/>
      <c r="P724" s="415" t="s">
        <v>6709</v>
      </c>
      <c r="Q724" s="424"/>
      <c r="R724" s="415"/>
      <c r="S724" s="415"/>
      <c r="T724" s="433"/>
      <c r="U724" s="414"/>
      <c r="V724" s="414"/>
      <c r="W724" s="433"/>
      <c r="X724" s="414"/>
      <c r="Y724" s="414"/>
      <c r="Z724" s="414"/>
      <c r="AA724" s="414"/>
    </row>
    <row r="725" spans="1:27" ht="24" x14ac:dyDescent="0.25">
      <c r="A725" s="661"/>
      <c r="B725" s="421"/>
      <c r="C725" s="414"/>
      <c r="D725" s="415"/>
      <c r="E725" s="414"/>
      <c r="F725" s="414"/>
      <c r="G725" s="414"/>
      <c r="H725" s="414"/>
      <c r="I725" s="415"/>
      <c r="J725" s="415"/>
      <c r="K725" s="415"/>
      <c r="L725" s="415"/>
      <c r="M725" s="424" t="s">
        <v>6842</v>
      </c>
      <c r="N725" s="415">
        <v>2016</v>
      </c>
      <c r="O725" s="415">
        <v>0.12</v>
      </c>
      <c r="P725" s="415" t="s">
        <v>6843</v>
      </c>
      <c r="Q725" s="424"/>
      <c r="R725" s="415">
        <v>4</v>
      </c>
      <c r="S725" s="415">
        <v>4</v>
      </c>
      <c r="T725" s="433"/>
      <c r="U725" s="414"/>
      <c r="V725" s="414"/>
      <c r="W725" s="433"/>
      <c r="X725" s="414"/>
      <c r="Y725" s="414"/>
      <c r="Z725" s="414"/>
      <c r="AA725" s="414"/>
    </row>
    <row r="726" spans="1:27" ht="24" x14ac:dyDescent="0.25">
      <c r="A726" s="661"/>
      <c r="B726" s="421"/>
      <c r="C726" s="414"/>
      <c r="D726" s="415"/>
      <c r="E726" s="414"/>
      <c r="F726" s="414"/>
      <c r="G726" s="414"/>
      <c r="H726" s="414"/>
      <c r="I726" s="415"/>
      <c r="J726" s="415"/>
      <c r="K726" s="415"/>
      <c r="L726" s="415"/>
      <c r="M726" s="424"/>
      <c r="N726" s="415"/>
      <c r="O726" s="415"/>
      <c r="P726" s="415"/>
      <c r="Q726" s="415"/>
      <c r="R726" s="415"/>
      <c r="S726" s="415"/>
      <c r="T726" s="433" t="s">
        <v>6844</v>
      </c>
      <c r="U726" s="414"/>
      <c r="V726" s="414">
        <v>0.3</v>
      </c>
      <c r="W726" s="433" t="s">
        <v>6845</v>
      </c>
      <c r="X726" s="414" t="s">
        <v>6844</v>
      </c>
      <c r="Y726" s="414"/>
      <c r="Z726" s="414">
        <v>0.3</v>
      </c>
      <c r="AA726" s="414" t="s">
        <v>6845</v>
      </c>
    </row>
    <row r="727" spans="1:27" x14ac:dyDescent="0.25">
      <c r="A727" s="662"/>
      <c r="B727" s="421"/>
      <c r="C727" s="414"/>
      <c r="D727" s="415"/>
      <c r="E727" s="414"/>
      <c r="F727" s="414"/>
      <c r="G727" s="414"/>
      <c r="H727" s="414"/>
      <c r="I727" s="415"/>
      <c r="J727" s="415"/>
      <c r="K727" s="415"/>
      <c r="L727" s="415"/>
      <c r="M727" s="424"/>
      <c r="N727" s="415"/>
      <c r="O727" s="415"/>
      <c r="P727" s="415"/>
      <c r="Q727" s="415"/>
      <c r="R727" s="415"/>
      <c r="S727" s="415"/>
      <c r="T727" s="415"/>
      <c r="U727" s="414"/>
      <c r="V727" s="414"/>
      <c r="W727" s="415"/>
      <c r="X727" s="414"/>
      <c r="Y727" s="414"/>
      <c r="Z727" s="414"/>
      <c r="AA727" s="414"/>
    </row>
    <row r="728" spans="1:27" x14ac:dyDescent="0.25">
      <c r="A728" s="660">
        <v>103</v>
      </c>
      <c r="B728" s="421" t="s">
        <v>6846</v>
      </c>
      <c r="C728" s="414" t="s">
        <v>2066</v>
      </c>
      <c r="D728" s="415" t="s">
        <v>5834</v>
      </c>
      <c r="E728" s="414" t="s">
        <v>6188</v>
      </c>
      <c r="F728" s="414">
        <v>1</v>
      </c>
      <c r="G728" s="414" t="s">
        <v>55</v>
      </c>
      <c r="H728" s="414"/>
      <c r="I728" s="415"/>
      <c r="J728" s="415"/>
      <c r="K728" s="415"/>
      <c r="L728" s="415"/>
      <c r="M728" s="415" t="s">
        <v>6847</v>
      </c>
      <c r="N728" s="415"/>
      <c r="O728" s="456"/>
      <c r="P728" s="415"/>
      <c r="Q728" s="415"/>
      <c r="R728" s="415"/>
      <c r="S728" s="415"/>
      <c r="T728" s="415" t="s">
        <v>1187</v>
      </c>
      <c r="U728" s="414"/>
      <c r="V728" s="414"/>
      <c r="W728" s="415"/>
      <c r="X728" s="414"/>
      <c r="Y728" s="414"/>
      <c r="Z728" s="414"/>
      <c r="AA728" s="414"/>
    </row>
    <row r="729" spans="1:27" ht="24" x14ac:dyDescent="0.25">
      <c r="A729" s="661"/>
      <c r="B729" s="421"/>
      <c r="C729" s="414"/>
      <c r="D729" s="415"/>
      <c r="E729" s="414"/>
      <c r="F729" s="414">
        <v>2004</v>
      </c>
      <c r="G729" s="414" t="s">
        <v>6848</v>
      </c>
      <c r="H729" s="414">
        <v>0.6</v>
      </c>
      <c r="I729" s="415" t="s">
        <v>6849</v>
      </c>
      <c r="J729" s="415"/>
      <c r="K729" s="415"/>
      <c r="L729" s="415"/>
      <c r="M729" s="415" t="s">
        <v>6850</v>
      </c>
      <c r="N729" s="415"/>
      <c r="O729" s="456">
        <v>0.49</v>
      </c>
      <c r="P729" s="415" t="s">
        <v>6444</v>
      </c>
      <c r="Q729" s="415"/>
      <c r="R729" s="415"/>
      <c r="S729" s="415"/>
      <c r="T729" s="415" t="s">
        <v>6851</v>
      </c>
      <c r="U729" s="414">
        <v>1967</v>
      </c>
      <c r="V729" s="414">
        <v>0.6</v>
      </c>
      <c r="W729" s="415" t="s">
        <v>6205</v>
      </c>
      <c r="X729" s="414"/>
      <c r="Y729" s="414"/>
      <c r="Z729" s="414"/>
      <c r="AA729" s="414"/>
    </row>
    <row r="730" spans="1:27" x14ac:dyDescent="0.25">
      <c r="A730" s="661"/>
      <c r="B730" s="421"/>
      <c r="C730" s="414"/>
      <c r="D730" s="415"/>
      <c r="E730" s="414"/>
      <c r="F730" s="414"/>
      <c r="G730" s="414"/>
      <c r="H730" s="414"/>
      <c r="I730" s="415"/>
      <c r="J730" s="415"/>
      <c r="K730" s="415"/>
      <c r="L730" s="415"/>
      <c r="M730" s="415"/>
      <c r="N730" s="415"/>
      <c r="O730" s="456"/>
      <c r="P730" s="415"/>
      <c r="Q730" s="415"/>
      <c r="R730" s="415"/>
      <c r="S730" s="415"/>
      <c r="T730" s="415" t="s">
        <v>6852</v>
      </c>
      <c r="U730" s="414">
        <v>1995</v>
      </c>
      <c r="V730" s="414">
        <v>7.0000000000000007E-2</v>
      </c>
      <c r="W730" s="415" t="s">
        <v>6183</v>
      </c>
      <c r="X730" s="414"/>
      <c r="Y730" s="414"/>
      <c r="Z730" s="414"/>
      <c r="AA730" s="414"/>
    </row>
    <row r="731" spans="1:27" ht="24" x14ac:dyDescent="0.25">
      <c r="A731" s="661"/>
      <c r="B731" s="421"/>
      <c r="C731" s="414"/>
      <c r="D731" s="415"/>
      <c r="E731" s="414"/>
      <c r="F731" s="414"/>
      <c r="G731" s="414"/>
      <c r="H731" s="414"/>
      <c r="I731" s="415"/>
      <c r="J731" s="415"/>
      <c r="K731" s="415"/>
      <c r="L731" s="415"/>
      <c r="M731" s="415" t="s">
        <v>6853</v>
      </c>
      <c r="N731" s="415"/>
      <c r="O731" s="456">
        <v>2.8</v>
      </c>
      <c r="P731" s="415" t="s">
        <v>6444</v>
      </c>
      <c r="Q731" s="415"/>
      <c r="R731" s="415"/>
      <c r="S731" s="415"/>
      <c r="T731" s="415"/>
      <c r="U731" s="414"/>
      <c r="V731" s="414"/>
      <c r="W731" s="415"/>
      <c r="X731" s="414" t="s">
        <v>6854</v>
      </c>
      <c r="Y731" s="414"/>
      <c r="Z731" s="414"/>
      <c r="AA731" s="414"/>
    </row>
    <row r="732" spans="1:27" ht="24" x14ac:dyDescent="0.25">
      <c r="A732" s="661"/>
      <c r="B732" s="421"/>
      <c r="C732" s="414"/>
      <c r="D732" s="415"/>
      <c r="E732" s="414"/>
      <c r="F732" s="414"/>
      <c r="G732" s="414"/>
      <c r="H732" s="414"/>
      <c r="I732" s="415"/>
      <c r="J732" s="415"/>
      <c r="K732" s="415"/>
      <c r="L732" s="415"/>
      <c r="M732" s="415" t="s">
        <v>6855</v>
      </c>
      <c r="N732" s="415"/>
      <c r="O732" s="456"/>
      <c r="P732" s="415"/>
      <c r="Q732" s="415"/>
      <c r="R732" s="415"/>
      <c r="S732" s="415"/>
      <c r="T732" s="415"/>
      <c r="U732" s="414"/>
      <c r="V732" s="414"/>
      <c r="W732" s="415"/>
      <c r="X732" s="414" t="s">
        <v>6856</v>
      </c>
      <c r="Y732" s="414"/>
      <c r="Z732" s="414">
        <v>0.12</v>
      </c>
      <c r="AA732" s="414" t="s">
        <v>6120</v>
      </c>
    </row>
    <row r="733" spans="1:27" x14ac:dyDescent="0.25">
      <c r="A733" s="661"/>
      <c r="B733" s="421"/>
      <c r="C733" s="414"/>
      <c r="D733" s="415"/>
      <c r="E733" s="414"/>
      <c r="F733" s="414"/>
      <c r="G733" s="414"/>
      <c r="H733" s="414"/>
      <c r="I733" s="415"/>
      <c r="J733" s="415"/>
      <c r="K733" s="415"/>
      <c r="L733" s="415"/>
      <c r="M733" s="415"/>
      <c r="N733" s="415"/>
      <c r="O733" s="456"/>
      <c r="P733" s="415"/>
      <c r="Q733" s="415"/>
      <c r="R733" s="415"/>
      <c r="S733" s="415"/>
      <c r="T733" s="415"/>
      <c r="U733" s="414"/>
      <c r="V733" s="414"/>
      <c r="W733" s="415"/>
      <c r="X733" s="414" t="s">
        <v>6857</v>
      </c>
      <c r="Y733" s="414"/>
      <c r="Z733" s="414">
        <v>0.38</v>
      </c>
      <c r="AA733" s="414" t="s">
        <v>6858</v>
      </c>
    </row>
    <row r="734" spans="1:27" x14ac:dyDescent="0.25">
      <c r="A734" s="661"/>
      <c r="B734" s="421"/>
      <c r="C734" s="414"/>
      <c r="D734" s="415"/>
      <c r="E734" s="414"/>
      <c r="F734" s="414"/>
      <c r="G734" s="414"/>
      <c r="H734" s="414"/>
      <c r="I734" s="415"/>
      <c r="J734" s="415"/>
      <c r="K734" s="415"/>
      <c r="L734" s="415"/>
      <c r="M734" s="424"/>
      <c r="N734" s="415"/>
      <c r="O734" s="456"/>
      <c r="P734" s="415"/>
      <c r="Q734" s="415"/>
      <c r="R734" s="415"/>
      <c r="S734" s="415"/>
      <c r="T734" s="415"/>
      <c r="U734" s="414"/>
      <c r="V734" s="414"/>
      <c r="W734" s="415"/>
      <c r="X734" s="414"/>
      <c r="Y734" s="414"/>
      <c r="Z734" s="414"/>
      <c r="AA734" s="414"/>
    </row>
    <row r="735" spans="1:27" x14ac:dyDescent="0.25">
      <c r="A735" s="662"/>
      <c r="B735" s="421"/>
      <c r="C735" s="414"/>
      <c r="D735" s="415"/>
      <c r="E735" s="414"/>
      <c r="F735" s="414"/>
      <c r="G735" s="414"/>
      <c r="H735" s="414"/>
      <c r="I735" s="415"/>
      <c r="J735" s="415"/>
      <c r="K735" s="415"/>
      <c r="L735" s="415"/>
      <c r="M735" s="424"/>
      <c r="N735" s="415"/>
      <c r="O735" s="456"/>
      <c r="P735" s="415"/>
      <c r="Q735" s="415"/>
      <c r="R735" s="415"/>
      <c r="S735" s="415"/>
      <c r="T735" s="415"/>
      <c r="U735" s="414"/>
      <c r="V735" s="414"/>
      <c r="W735" s="415"/>
      <c r="X735" s="414"/>
      <c r="Y735" s="414"/>
      <c r="Z735" s="414"/>
      <c r="AA735" s="414"/>
    </row>
    <row r="736" spans="1:27" x14ac:dyDescent="0.25">
      <c r="A736" s="660">
        <v>104</v>
      </c>
      <c r="B736" s="421" t="s">
        <v>6859</v>
      </c>
      <c r="C736" s="414" t="s">
        <v>1738</v>
      </c>
      <c r="D736" s="415" t="s">
        <v>5834</v>
      </c>
      <c r="E736" s="414" t="s">
        <v>6188</v>
      </c>
      <c r="F736" s="414">
        <v>1</v>
      </c>
      <c r="G736" s="414" t="s">
        <v>55</v>
      </c>
      <c r="H736" s="414"/>
      <c r="I736" s="415"/>
      <c r="J736" s="415"/>
      <c r="K736" s="415"/>
      <c r="L736" s="415"/>
      <c r="M736" s="424" t="s">
        <v>6860</v>
      </c>
      <c r="N736" s="415"/>
      <c r="O736" s="456"/>
      <c r="P736" s="415"/>
      <c r="Q736" s="415"/>
      <c r="R736" s="415"/>
      <c r="S736" s="415"/>
      <c r="T736" s="415"/>
      <c r="U736" s="414"/>
      <c r="V736" s="414"/>
      <c r="W736" s="415"/>
      <c r="X736" s="414"/>
      <c r="Y736" s="414"/>
      <c r="Z736" s="414"/>
      <c r="AA736" s="414"/>
    </row>
    <row r="737" spans="1:27" x14ac:dyDescent="0.25">
      <c r="A737" s="661"/>
      <c r="B737" s="421"/>
      <c r="C737" s="414"/>
      <c r="D737" s="415"/>
      <c r="E737" s="414"/>
      <c r="F737" s="414"/>
      <c r="G737" s="414" t="s">
        <v>6861</v>
      </c>
      <c r="H737" s="414">
        <v>0.4</v>
      </c>
      <c r="I737" s="415" t="s">
        <v>56</v>
      </c>
      <c r="J737" s="415"/>
      <c r="K737" s="415"/>
      <c r="L737" s="415"/>
      <c r="M737" s="424" t="s">
        <v>6862</v>
      </c>
      <c r="N737" s="415"/>
      <c r="O737" s="456"/>
      <c r="P737" s="415" t="s">
        <v>6111</v>
      </c>
      <c r="Q737" s="415"/>
      <c r="R737" s="415"/>
      <c r="S737" s="415"/>
      <c r="T737" s="415"/>
      <c r="U737" s="414"/>
      <c r="V737" s="414"/>
      <c r="W737" s="415"/>
      <c r="X737" s="414"/>
      <c r="Y737" s="414"/>
      <c r="Z737" s="414"/>
      <c r="AA737" s="414"/>
    </row>
    <row r="738" spans="1:27" x14ac:dyDescent="0.25">
      <c r="A738" s="661"/>
      <c r="B738" s="421"/>
      <c r="C738" s="414"/>
      <c r="D738" s="415"/>
      <c r="E738" s="414"/>
      <c r="F738" s="414"/>
      <c r="G738" s="414"/>
      <c r="H738" s="414"/>
      <c r="I738" s="415"/>
      <c r="J738" s="415"/>
      <c r="K738" s="415"/>
      <c r="L738" s="415"/>
      <c r="M738" s="424" t="s">
        <v>6863</v>
      </c>
      <c r="N738" s="415"/>
      <c r="O738" s="456"/>
      <c r="P738" s="415"/>
      <c r="Q738" s="415"/>
      <c r="R738" s="415"/>
      <c r="S738" s="415"/>
      <c r="T738" s="415"/>
      <c r="U738" s="414"/>
      <c r="V738" s="414"/>
      <c r="W738" s="415"/>
      <c r="X738" s="414"/>
      <c r="Y738" s="414"/>
      <c r="Z738" s="414"/>
      <c r="AA738" s="414"/>
    </row>
    <row r="739" spans="1:27" x14ac:dyDescent="0.25">
      <c r="A739" s="661"/>
      <c r="B739" s="421"/>
      <c r="C739" s="414"/>
      <c r="D739" s="415"/>
      <c r="E739" s="414"/>
      <c r="F739" s="414"/>
      <c r="G739" s="414"/>
      <c r="H739" s="414"/>
      <c r="I739" s="415"/>
      <c r="J739" s="415"/>
      <c r="K739" s="415"/>
      <c r="L739" s="415"/>
      <c r="M739" s="424" t="s">
        <v>6864</v>
      </c>
      <c r="N739" s="415"/>
      <c r="O739" s="456">
        <v>0.9</v>
      </c>
      <c r="P739" s="415" t="s">
        <v>6444</v>
      </c>
      <c r="Q739" s="415"/>
      <c r="R739" s="415"/>
      <c r="S739" s="415"/>
      <c r="T739" s="415"/>
      <c r="U739" s="414"/>
      <c r="V739" s="414"/>
      <c r="W739" s="415"/>
      <c r="X739" s="414"/>
      <c r="Y739" s="414"/>
      <c r="Z739" s="414"/>
      <c r="AA739" s="414"/>
    </row>
    <row r="740" spans="1:27" x14ac:dyDescent="0.25">
      <c r="A740" s="662"/>
      <c r="B740" s="421"/>
      <c r="C740" s="414"/>
      <c r="D740" s="415"/>
      <c r="E740" s="414"/>
      <c r="F740" s="414"/>
      <c r="G740" s="414"/>
      <c r="H740" s="414"/>
      <c r="I740" s="415"/>
      <c r="J740" s="415"/>
      <c r="K740" s="415"/>
      <c r="L740" s="415"/>
      <c r="M740" s="415"/>
      <c r="N740" s="415"/>
      <c r="O740" s="456"/>
      <c r="P740" s="415"/>
      <c r="Q740" s="415"/>
      <c r="R740" s="415"/>
      <c r="S740" s="415"/>
      <c r="T740" s="415"/>
      <c r="U740" s="414"/>
      <c r="V740" s="414"/>
      <c r="W740" s="415"/>
      <c r="X740" s="414"/>
      <c r="Y740" s="414"/>
      <c r="Z740" s="414"/>
      <c r="AA740" s="414"/>
    </row>
    <row r="741" spans="1:27" x14ac:dyDescent="0.25">
      <c r="A741" s="660">
        <v>105</v>
      </c>
      <c r="B741" s="421" t="s">
        <v>6846</v>
      </c>
      <c r="C741" s="414" t="s">
        <v>2149</v>
      </c>
      <c r="D741" s="415" t="s">
        <v>2837</v>
      </c>
      <c r="E741" s="414" t="s">
        <v>6619</v>
      </c>
      <c r="F741" s="414">
        <v>1</v>
      </c>
      <c r="G741" s="414"/>
      <c r="H741" s="414"/>
      <c r="I741" s="415"/>
      <c r="J741" s="415"/>
      <c r="K741" s="415"/>
      <c r="L741" s="415"/>
      <c r="M741" s="424" t="s">
        <v>6865</v>
      </c>
      <c r="N741" s="415"/>
      <c r="O741" s="456"/>
      <c r="P741" s="415"/>
      <c r="Q741" s="415"/>
      <c r="R741" s="415"/>
      <c r="S741" s="415"/>
      <c r="T741" s="415"/>
      <c r="U741" s="414"/>
      <c r="V741" s="414"/>
      <c r="W741" s="415"/>
      <c r="X741" s="414"/>
      <c r="Y741" s="414"/>
      <c r="Z741" s="414"/>
      <c r="AA741" s="414"/>
    </row>
    <row r="742" spans="1:27" x14ac:dyDescent="0.25">
      <c r="A742" s="661"/>
      <c r="B742" s="421"/>
      <c r="C742" s="414"/>
      <c r="D742" s="415"/>
      <c r="E742" s="414"/>
      <c r="F742" s="414"/>
      <c r="G742" s="414"/>
      <c r="H742" s="414"/>
      <c r="I742" s="415"/>
      <c r="J742" s="415"/>
      <c r="K742" s="415"/>
      <c r="L742" s="415"/>
      <c r="M742" s="424" t="s">
        <v>6866</v>
      </c>
      <c r="N742" s="415">
        <v>2011</v>
      </c>
      <c r="O742" s="456"/>
      <c r="P742" s="415" t="s">
        <v>6345</v>
      </c>
      <c r="Q742" s="415"/>
      <c r="R742" s="415"/>
      <c r="S742" s="415"/>
      <c r="T742" s="415"/>
      <c r="U742" s="414"/>
      <c r="V742" s="414"/>
      <c r="W742" s="415"/>
      <c r="X742" s="414"/>
      <c r="Y742" s="414"/>
      <c r="Z742" s="414"/>
      <c r="AA742" s="414"/>
    </row>
    <row r="743" spans="1:27" ht="24" x14ac:dyDescent="0.25">
      <c r="A743" s="661"/>
      <c r="B743" s="421"/>
      <c r="C743" s="414"/>
      <c r="D743" s="415"/>
      <c r="E743" s="414"/>
      <c r="F743" s="414"/>
      <c r="G743" s="414"/>
      <c r="H743" s="414"/>
      <c r="I743" s="415"/>
      <c r="J743" s="415"/>
      <c r="K743" s="415"/>
      <c r="L743" s="415"/>
      <c r="M743" s="415" t="s">
        <v>6867</v>
      </c>
      <c r="N743" s="415">
        <v>2014</v>
      </c>
      <c r="O743" s="456">
        <v>0.9</v>
      </c>
      <c r="P743" s="415" t="s">
        <v>6868</v>
      </c>
      <c r="Q743" s="415"/>
      <c r="R743" s="415"/>
      <c r="S743" s="415"/>
      <c r="T743" s="415"/>
      <c r="U743" s="414"/>
      <c r="V743" s="414"/>
      <c r="W743" s="415"/>
      <c r="X743" s="414"/>
      <c r="Y743" s="414"/>
      <c r="Z743" s="414"/>
      <c r="AA743" s="414"/>
    </row>
    <row r="744" spans="1:27" ht="36" x14ac:dyDescent="0.25">
      <c r="A744" s="661"/>
      <c r="B744" s="421"/>
      <c r="C744" s="414"/>
      <c r="D744" s="415"/>
      <c r="E744" s="414"/>
      <c r="F744" s="414"/>
      <c r="G744" s="414"/>
      <c r="H744" s="414"/>
      <c r="I744" s="415"/>
      <c r="J744" s="415"/>
      <c r="K744" s="415"/>
      <c r="L744" s="415"/>
      <c r="M744" s="415" t="s">
        <v>6869</v>
      </c>
      <c r="N744" s="415">
        <v>2017</v>
      </c>
      <c r="O744" s="456">
        <v>0.109</v>
      </c>
      <c r="P744" s="415" t="s">
        <v>6870</v>
      </c>
      <c r="Q744" s="415">
        <v>3</v>
      </c>
      <c r="R744" s="415"/>
      <c r="S744" s="415">
        <v>3</v>
      </c>
      <c r="T744" s="415"/>
      <c r="U744" s="414"/>
      <c r="V744" s="414"/>
      <c r="W744" s="415"/>
      <c r="X744" s="414"/>
      <c r="Y744" s="414"/>
      <c r="Z744" s="414"/>
      <c r="AA744" s="414"/>
    </row>
    <row r="745" spans="1:27" x14ac:dyDescent="0.25">
      <c r="A745" s="662"/>
      <c r="B745" s="421"/>
      <c r="C745" s="414"/>
      <c r="D745" s="415"/>
      <c r="E745" s="414"/>
      <c r="F745" s="414"/>
      <c r="G745" s="414"/>
      <c r="H745" s="414"/>
      <c r="I745" s="415"/>
      <c r="J745" s="415"/>
      <c r="K745" s="415"/>
      <c r="L745" s="415"/>
      <c r="M745" s="424"/>
      <c r="N745" s="415"/>
      <c r="O745" s="456"/>
      <c r="P745" s="415"/>
      <c r="Q745" s="415"/>
      <c r="R745" s="415"/>
      <c r="S745" s="415"/>
      <c r="T745" s="415"/>
      <c r="U745" s="414"/>
      <c r="V745" s="414"/>
      <c r="W745" s="415"/>
      <c r="X745" s="414"/>
      <c r="Y745" s="414"/>
      <c r="Z745" s="414"/>
      <c r="AA745" s="414"/>
    </row>
    <row r="746" spans="1:27" ht="24" x14ac:dyDescent="0.25">
      <c r="A746" s="660">
        <v>106</v>
      </c>
      <c r="B746" s="421" t="s">
        <v>6871</v>
      </c>
      <c r="C746" s="414" t="s">
        <v>1644</v>
      </c>
      <c r="D746" s="415" t="s">
        <v>6872</v>
      </c>
      <c r="E746" s="414" t="s">
        <v>6133</v>
      </c>
      <c r="F746" s="414">
        <v>1</v>
      </c>
      <c r="G746" s="414"/>
      <c r="H746" s="414"/>
      <c r="I746" s="415"/>
      <c r="J746" s="415"/>
      <c r="K746" s="415"/>
      <c r="L746" s="415"/>
      <c r="M746" s="424"/>
      <c r="N746" s="415"/>
      <c r="O746" s="456"/>
      <c r="P746" s="415"/>
      <c r="Q746" s="415"/>
      <c r="R746" s="415"/>
      <c r="S746" s="415"/>
      <c r="T746" s="415"/>
      <c r="U746" s="414"/>
      <c r="V746" s="414"/>
      <c r="W746" s="415"/>
      <c r="X746" s="414"/>
      <c r="Y746" s="414"/>
      <c r="Z746" s="414"/>
      <c r="AA746" s="414"/>
    </row>
    <row r="747" spans="1:27" x14ac:dyDescent="0.25">
      <c r="A747" s="661"/>
      <c r="B747" s="421"/>
      <c r="C747" s="414"/>
      <c r="D747" s="415"/>
      <c r="E747" s="414"/>
      <c r="F747" s="414"/>
      <c r="G747" s="414"/>
      <c r="H747" s="414"/>
      <c r="I747" s="415"/>
      <c r="J747" s="415"/>
      <c r="K747" s="415"/>
      <c r="L747" s="415"/>
      <c r="M747" s="415" t="s">
        <v>6873</v>
      </c>
      <c r="N747" s="415"/>
      <c r="O747" s="456">
        <v>3.71</v>
      </c>
      <c r="P747" s="415" t="s">
        <v>27</v>
      </c>
      <c r="Q747" s="415"/>
      <c r="R747" s="415"/>
      <c r="S747" s="415"/>
      <c r="T747" s="415"/>
      <c r="U747" s="414"/>
      <c r="V747" s="414"/>
      <c r="W747" s="415"/>
      <c r="X747" s="414"/>
      <c r="Y747" s="414"/>
      <c r="Z747" s="414"/>
      <c r="AA747" s="414"/>
    </row>
    <row r="748" spans="1:27" x14ac:dyDescent="0.25">
      <c r="A748" s="661"/>
      <c r="B748" s="421"/>
      <c r="C748" s="414"/>
      <c r="D748" s="415"/>
      <c r="E748" s="414"/>
      <c r="F748" s="414"/>
      <c r="G748" s="414"/>
      <c r="H748" s="414"/>
      <c r="I748" s="415"/>
      <c r="J748" s="415"/>
      <c r="K748" s="415"/>
      <c r="L748" s="415"/>
      <c r="M748" s="424"/>
      <c r="N748" s="415"/>
      <c r="O748" s="456"/>
      <c r="P748" s="415"/>
      <c r="Q748" s="415"/>
      <c r="R748" s="415"/>
      <c r="S748" s="415"/>
      <c r="T748" s="415" t="s">
        <v>1187</v>
      </c>
      <c r="U748" s="414"/>
      <c r="V748" s="414"/>
      <c r="W748" s="415"/>
      <c r="X748" s="414"/>
      <c r="Y748" s="414"/>
      <c r="Z748" s="414"/>
      <c r="AA748" s="414"/>
    </row>
    <row r="749" spans="1:27" x14ac:dyDescent="0.25">
      <c r="A749" s="661"/>
      <c r="B749" s="421"/>
      <c r="C749" s="414"/>
      <c r="D749" s="415"/>
      <c r="E749" s="414"/>
      <c r="F749" s="414"/>
      <c r="G749" s="414"/>
      <c r="H749" s="414"/>
      <c r="I749" s="415"/>
      <c r="J749" s="415"/>
      <c r="K749" s="415"/>
      <c r="L749" s="415"/>
      <c r="M749" s="424"/>
      <c r="N749" s="415"/>
      <c r="O749" s="456"/>
      <c r="P749" s="415"/>
      <c r="Q749" s="415"/>
      <c r="R749" s="415"/>
      <c r="S749" s="415"/>
      <c r="T749" s="415" t="s">
        <v>6874</v>
      </c>
      <c r="U749" s="414">
        <v>2017</v>
      </c>
      <c r="V749" s="414">
        <v>1.169</v>
      </c>
      <c r="W749" s="415" t="s">
        <v>6875</v>
      </c>
      <c r="X749" s="414"/>
      <c r="Y749" s="414"/>
      <c r="Z749" s="414"/>
      <c r="AA749" s="414"/>
    </row>
    <row r="750" spans="1:27" x14ac:dyDescent="0.25">
      <c r="A750" s="661"/>
      <c r="B750" s="421"/>
      <c r="C750" s="414"/>
      <c r="D750" s="415"/>
      <c r="E750" s="414"/>
      <c r="F750" s="414"/>
      <c r="G750" s="414"/>
      <c r="H750" s="414"/>
      <c r="I750" s="415"/>
      <c r="J750" s="415"/>
      <c r="K750" s="415"/>
      <c r="L750" s="415"/>
      <c r="M750" s="424"/>
      <c r="N750" s="415"/>
      <c r="O750" s="456"/>
      <c r="P750" s="415"/>
      <c r="Q750" s="415"/>
      <c r="R750" s="415"/>
      <c r="S750" s="415"/>
      <c r="T750" s="415" t="s">
        <v>6874</v>
      </c>
      <c r="U750" s="414">
        <v>2017</v>
      </c>
      <c r="V750" s="414">
        <v>1.169</v>
      </c>
      <c r="W750" s="415" t="s">
        <v>6875</v>
      </c>
      <c r="X750" s="414"/>
      <c r="Y750" s="414"/>
      <c r="Z750" s="414"/>
      <c r="AA750" s="414"/>
    </row>
    <row r="751" spans="1:27" x14ac:dyDescent="0.25">
      <c r="A751" s="661"/>
      <c r="B751" s="421"/>
      <c r="C751" s="414"/>
      <c r="D751" s="415"/>
      <c r="E751" s="414"/>
      <c r="F751" s="414"/>
      <c r="G751" s="414"/>
      <c r="H751" s="414"/>
      <c r="I751" s="415"/>
      <c r="J751" s="415"/>
      <c r="K751" s="415"/>
      <c r="L751" s="415"/>
      <c r="M751" s="424"/>
      <c r="N751" s="415"/>
      <c r="O751" s="456"/>
      <c r="P751" s="415"/>
      <c r="Q751" s="415"/>
      <c r="R751" s="415"/>
      <c r="S751" s="415"/>
      <c r="T751" s="415" t="s">
        <v>6874</v>
      </c>
      <c r="U751" s="414">
        <v>2017</v>
      </c>
      <c r="V751" s="414">
        <v>2.3370000000000002</v>
      </c>
      <c r="W751" s="415" t="s">
        <v>5851</v>
      </c>
      <c r="X751" s="414"/>
      <c r="Y751" s="414"/>
      <c r="Z751" s="414"/>
      <c r="AA751" s="414"/>
    </row>
    <row r="752" spans="1:27" x14ac:dyDescent="0.25">
      <c r="A752" s="661"/>
      <c r="B752" s="421"/>
      <c r="C752" s="414"/>
      <c r="D752" s="415"/>
      <c r="E752" s="414"/>
      <c r="F752" s="414"/>
      <c r="G752" s="414"/>
      <c r="H752" s="414"/>
      <c r="I752" s="415"/>
      <c r="J752" s="415"/>
      <c r="K752" s="415"/>
      <c r="L752" s="415"/>
      <c r="M752" s="424"/>
      <c r="N752" s="415"/>
      <c r="O752" s="456"/>
      <c r="P752" s="415"/>
      <c r="Q752" s="415"/>
      <c r="R752" s="415"/>
      <c r="S752" s="415"/>
      <c r="T752" s="408" t="s">
        <v>6876</v>
      </c>
      <c r="U752" s="409">
        <v>2017</v>
      </c>
      <c r="V752" s="409">
        <v>0.314</v>
      </c>
      <c r="W752" s="410" t="s">
        <v>5853</v>
      </c>
      <c r="X752" s="414"/>
      <c r="Y752" s="414"/>
      <c r="Z752" s="414"/>
      <c r="AA752" s="414"/>
    </row>
    <row r="753" spans="1:27" x14ac:dyDescent="0.25">
      <c r="A753" s="661"/>
      <c r="B753" s="421"/>
      <c r="C753" s="414"/>
      <c r="D753" s="415"/>
      <c r="E753" s="414"/>
      <c r="F753" s="414"/>
      <c r="G753" s="414"/>
      <c r="H753" s="414"/>
      <c r="I753" s="415"/>
      <c r="J753" s="415"/>
      <c r="K753" s="415"/>
      <c r="L753" s="415"/>
      <c r="M753" s="424"/>
      <c r="N753" s="415"/>
      <c r="O753" s="456"/>
      <c r="P753" s="415"/>
      <c r="Q753" s="415"/>
      <c r="R753" s="415"/>
      <c r="S753" s="415"/>
      <c r="T753" s="415"/>
      <c r="U753" s="414"/>
      <c r="V753" s="414"/>
      <c r="W753" s="415"/>
      <c r="X753" s="414"/>
      <c r="Y753" s="414"/>
      <c r="Z753" s="414"/>
      <c r="AA753" s="414"/>
    </row>
    <row r="754" spans="1:27" x14ac:dyDescent="0.25">
      <c r="A754" s="662"/>
      <c r="B754" s="421"/>
      <c r="C754" s="414"/>
      <c r="D754" s="415"/>
      <c r="E754" s="414"/>
      <c r="F754" s="414"/>
      <c r="G754" s="414"/>
      <c r="H754" s="414"/>
      <c r="I754" s="415"/>
      <c r="J754" s="415"/>
      <c r="K754" s="415"/>
      <c r="L754" s="415"/>
      <c r="M754" s="424"/>
      <c r="N754" s="415"/>
      <c r="O754" s="456"/>
      <c r="P754" s="415"/>
      <c r="Q754" s="415"/>
      <c r="R754" s="415"/>
      <c r="S754" s="415"/>
      <c r="T754" s="415"/>
      <c r="U754" s="414"/>
      <c r="V754" s="414"/>
      <c r="W754" s="415"/>
      <c r="X754" s="414"/>
      <c r="Y754" s="414"/>
      <c r="Z754" s="414"/>
      <c r="AA754" s="414"/>
    </row>
    <row r="755" spans="1:27" x14ac:dyDescent="0.25">
      <c r="A755" s="667">
        <v>107</v>
      </c>
      <c r="B755" s="421" t="s">
        <v>6877</v>
      </c>
      <c r="C755" s="417" t="s">
        <v>6878</v>
      </c>
      <c r="D755" s="422" t="s">
        <v>5834</v>
      </c>
      <c r="E755" s="417" t="s">
        <v>22</v>
      </c>
      <c r="F755" s="457">
        <v>2</v>
      </c>
      <c r="G755" s="457"/>
      <c r="H755" s="457"/>
      <c r="I755" s="458"/>
      <c r="J755" s="458"/>
      <c r="K755" s="458"/>
      <c r="L755" s="458"/>
      <c r="M755" s="458"/>
      <c r="N755" s="458"/>
      <c r="O755" s="458"/>
      <c r="P755" s="458"/>
      <c r="Q755" s="458"/>
      <c r="R755" s="458"/>
      <c r="S755" s="458"/>
      <c r="T755" s="458"/>
      <c r="U755" s="457"/>
      <c r="V755" s="457"/>
      <c r="W755" s="458"/>
      <c r="X755" s="457"/>
      <c r="Y755" s="457"/>
      <c r="Z755" s="457"/>
      <c r="AA755" s="457"/>
    </row>
    <row r="756" spans="1:27" x14ac:dyDescent="0.25">
      <c r="A756" s="668"/>
      <c r="B756" s="421"/>
      <c r="C756" s="417"/>
      <c r="D756" s="422"/>
      <c r="E756" s="417"/>
      <c r="F756" s="417"/>
      <c r="G756" s="417"/>
      <c r="H756" s="417"/>
      <c r="I756" s="422"/>
      <c r="J756" s="422"/>
      <c r="K756" s="422"/>
      <c r="L756" s="422"/>
      <c r="M756" s="422"/>
      <c r="N756" s="422"/>
      <c r="O756" s="422"/>
      <c r="P756" s="422"/>
      <c r="Q756" s="422"/>
      <c r="R756" s="422"/>
      <c r="S756" s="422"/>
      <c r="T756" s="422"/>
      <c r="U756" s="417"/>
      <c r="V756" s="417"/>
      <c r="W756" s="422"/>
      <c r="X756" s="417"/>
      <c r="Y756" s="417"/>
      <c r="Z756" s="417"/>
      <c r="AA756" s="417"/>
    </row>
    <row r="757" spans="1:27" x14ac:dyDescent="0.25">
      <c r="A757" s="668"/>
      <c r="B757" s="421"/>
      <c r="C757" s="417"/>
      <c r="D757" s="422"/>
      <c r="E757" s="417"/>
      <c r="F757" s="417"/>
      <c r="G757" s="417"/>
      <c r="H757" s="417"/>
      <c r="I757" s="422"/>
      <c r="J757" s="422"/>
      <c r="K757" s="422"/>
      <c r="L757" s="422"/>
      <c r="M757" s="422"/>
      <c r="N757" s="422"/>
      <c r="O757" s="422"/>
      <c r="P757" s="422"/>
      <c r="Q757" s="422"/>
      <c r="R757" s="422"/>
      <c r="S757" s="422"/>
      <c r="T757" s="422" t="s">
        <v>6879</v>
      </c>
      <c r="U757" s="417">
        <v>1978</v>
      </c>
      <c r="V757" s="417">
        <v>0.18</v>
      </c>
      <c r="W757" s="422" t="s">
        <v>6265</v>
      </c>
      <c r="X757" s="417"/>
      <c r="Y757" s="417"/>
      <c r="Z757" s="417"/>
      <c r="AA757" s="417"/>
    </row>
    <row r="758" spans="1:27" x14ac:dyDescent="0.25">
      <c r="A758" s="668"/>
      <c r="B758" s="421"/>
      <c r="C758" s="417"/>
      <c r="D758" s="422"/>
      <c r="E758" s="417"/>
      <c r="F758" s="417"/>
      <c r="G758" s="417"/>
      <c r="H758" s="417"/>
      <c r="I758" s="422"/>
      <c r="J758" s="422"/>
      <c r="K758" s="422"/>
      <c r="L758" s="422"/>
      <c r="M758" s="422"/>
      <c r="N758" s="422"/>
      <c r="O758" s="422"/>
      <c r="P758" s="422"/>
      <c r="Q758" s="422"/>
      <c r="R758" s="422"/>
      <c r="S758" s="422"/>
      <c r="T758" s="422"/>
      <c r="U758" s="417"/>
      <c r="V758" s="417"/>
      <c r="W758" s="422"/>
      <c r="X758" s="417" t="s">
        <v>6880</v>
      </c>
      <c r="Y758" s="417"/>
      <c r="Z758" s="417"/>
      <c r="AA758" s="417"/>
    </row>
    <row r="759" spans="1:27" x14ac:dyDescent="0.25">
      <c r="A759" s="668"/>
      <c r="B759" s="421"/>
      <c r="C759" s="417"/>
      <c r="D759" s="422"/>
      <c r="E759" s="417"/>
      <c r="F759" s="417"/>
      <c r="G759" s="417"/>
      <c r="H759" s="417"/>
      <c r="I759" s="422"/>
      <c r="J759" s="422"/>
      <c r="K759" s="422"/>
      <c r="L759" s="422"/>
      <c r="M759" s="422"/>
      <c r="N759" s="422"/>
      <c r="O759" s="422"/>
      <c r="P759" s="422"/>
      <c r="Q759" s="422"/>
      <c r="R759" s="422"/>
      <c r="S759" s="422"/>
      <c r="T759" s="423"/>
      <c r="U759" s="417"/>
      <c r="V759" s="417"/>
      <c r="W759" s="422"/>
      <c r="X759" s="417" t="s">
        <v>6881</v>
      </c>
      <c r="Y759" s="417">
        <v>1978</v>
      </c>
      <c r="Z759" s="417">
        <v>0.22</v>
      </c>
      <c r="AA759" s="417" t="s">
        <v>6882</v>
      </c>
    </row>
    <row r="760" spans="1:27" x14ac:dyDescent="0.25">
      <c r="A760" s="668"/>
      <c r="B760" s="421"/>
      <c r="C760" s="417"/>
      <c r="D760" s="422"/>
      <c r="E760" s="417"/>
      <c r="F760" s="417"/>
      <c r="G760" s="417"/>
      <c r="H760" s="417"/>
      <c r="I760" s="422"/>
      <c r="J760" s="422"/>
      <c r="K760" s="422"/>
      <c r="L760" s="422"/>
      <c r="M760" s="424"/>
      <c r="N760" s="422"/>
      <c r="O760" s="422"/>
      <c r="P760" s="422"/>
      <c r="Q760" s="422"/>
      <c r="R760" s="422"/>
      <c r="S760" s="422"/>
      <c r="T760" s="423"/>
      <c r="U760" s="417"/>
      <c r="V760" s="417"/>
      <c r="W760" s="422"/>
      <c r="X760" s="417" t="s">
        <v>6883</v>
      </c>
      <c r="Y760" s="417">
        <v>1976</v>
      </c>
      <c r="Z760" s="417">
        <v>0.18</v>
      </c>
      <c r="AA760" s="417" t="s">
        <v>6884</v>
      </c>
    </row>
    <row r="761" spans="1:27" x14ac:dyDescent="0.25">
      <c r="A761" s="668"/>
      <c r="B761" s="421"/>
      <c r="C761" s="417"/>
      <c r="D761" s="422"/>
      <c r="E761" s="417"/>
      <c r="F761" s="417"/>
      <c r="G761" s="417"/>
      <c r="H761" s="417"/>
      <c r="I761" s="422"/>
      <c r="J761" s="422"/>
      <c r="K761" s="422"/>
      <c r="L761" s="422"/>
      <c r="M761" s="424"/>
      <c r="N761" s="422"/>
      <c r="O761" s="422"/>
      <c r="P761" s="422"/>
      <c r="Q761" s="422"/>
      <c r="R761" s="422"/>
      <c r="S761" s="422"/>
      <c r="T761" s="423"/>
      <c r="U761" s="417"/>
      <c r="V761" s="417"/>
      <c r="W761" s="422"/>
      <c r="X761" s="417" t="s">
        <v>6885</v>
      </c>
      <c r="Y761" s="417">
        <v>1990</v>
      </c>
      <c r="Z761" s="417">
        <v>0.13</v>
      </c>
      <c r="AA761" s="417" t="s">
        <v>6886</v>
      </c>
    </row>
    <row r="762" spans="1:27" ht="24" x14ac:dyDescent="0.25">
      <c r="A762" s="668"/>
      <c r="B762" s="421"/>
      <c r="C762" s="417"/>
      <c r="D762" s="422"/>
      <c r="E762" s="417"/>
      <c r="F762" s="417"/>
      <c r="G762" s="417"/>
      <c r="H762" s="417"/>
      <c r="I762" s="422"/>
      <c r="J762" s="422"/>
      <c r="K762" s="422"/>
      <c r="L762" s="422"/>
      <c r="M762" s="424" t="s">
        <v>6887</v>
      </c>
      <c r="N762" s="422">
        <v>2015</v>
      </c>
      <c r="O762" s="422">
        <v>0.26</v>
      </c>
      <c r="P762" s="422" t="s">
        <v>5876</v>
      </c>
      <c r="Q762" s="422"/>
      <c r="R762" s="422">
        <v>9</v>
      </c>
      <c r="S762" s="422">
        <v>9</v>
      </c>
      <c r="T762" s="423"/>
      <c r="U762" s="417"/>
      <c r="V762" s="417"/>
      <c r="W762" s="422"/>
      <c r="X762" s="417"/>
      <c r="Y762" s="417"/>
      <c r="Z762" s="417"/>
      <c r="AA762" s="417"/>
    </row>
    <row r="763" spans="1:27" x14ac:dyDescent="0.25">
      <c r="A763" s="669"/>
      <c r="B763" s="421"/>
      <c r="C763" s="417"/>
      <c r="D763" s="422"/>
      <c r="E763" s="417"/>
      <c r="F763" s="417"/>
      <c r="G763" s="417"/>
      <c r="H763" s="417"/>
      <c r="I763" s="422"/>
      <c r="J763" s="422"/>
      <c r="K763" s="422"/>
      <c r="L763" s="422"/>
      <c r="M763" s="424"/>
      <c r="N763" s="422"/>
      <c r="O763" s="422"/>
      <c r="P763" s="422"/>
      <c r="Q763" s="422"/>
      <c r="R763" s="422"/>
      <c r="S763" s="422"/>
      <c r="T763" s="423"/>
      <c r="U763" s="417"/>
      <c r="V763" s="417"/>
      <c r="W763" s="422"/>
      <c r="X763" s="417" t="s">
        <v>6888</v>
      </c>
      <c r="Y763" s="417">
        <v>2006</v>
      </c>
      <c r="Z763" s="417">
        <v>0.3</v>
      </c>
      <c r="AA763" s="417" t="s">
        <v>6889</v>
      </c>
    </row>
    <row r="764" spans="1:27" x14ac:dyDescent="0.25">
      <c r="A764" s="654">
        <v>108</v>
      </c>
      <c r="B764" s="459" t="s">
        <v>6877</v>
      </c>
      <c r="C764" s="417" t="s">
        <v>6890</v>
      </c>
      <c r="D764" s="422" t="s">
        <v>5834</v>
      </c>
      <c r="E764" s="417" t="s">
        <v>22</v>
      </c>
      <c r="F764" s="417">
        <v>2</v>
      </c>
      <c r="G764" s="417"/>
      <c r="H764" s="417"/>
      <c r="I764" s="422"/>
      <c r="J764" s="422"/>
      <c r="K764" s="422"/>
      <c r="L764" s="422"/>
      <c r="M764" s="422"/>
      <c r="N764" s="422"/>
      <c r="O764" s="422"/>
      <c r="P764" s="422"/>
      <c r="Q764" s="422"/>
      <c r="R764" s="422"/>
      <c r="S764" s="422"/>
      <c r="T764" s="423"/>
      <c r="U764" s="417"/>
      <c r="V764" s="417"/>
      <c r="W764" s="422"/>
      <c r="X764" s="417"/>
      <c r="Y764" s="417"/>
      <c r="Z764" s="417"/>
      <c r="AA764" s="417"/>
    </row>
    <row r="765" spans="1:27" x14ac:dyDescent="0.25">
      <c r="A765" s="656"/>
      <c r="B765" s="459"/>
      <c r="C765" s="417"/>
      <c r="D765" s="422"/>
      <c r="E765" s="417"/>
      <c r="F765" s="417"/>
      <c r="G765" s="417"/>
      <c r="H765" s="417"/>
      <c r="I765" s="422"/>
      <c r="J765" s="422"/>
      <c r="K765" s="422"/>
      <c r="L765" s="422"/>
      <c r="M765" s="424"/>
      <c r="N765" s="422"/>
      <c r="O765" s="422"/>
      <c r="P765" s="422"/>
      <c r="Q765" s="422"/>
      <c r="R765" s="422"/>
      <c r="S765" s="422"/>
      <c r="T765" s="422"/>
      <c r="U765" s="417"/>
      <c r="V765" s="417"/>
      <c r="W765" s="422"/>
      <c r="X765" s="417" t="s">
        <v>6891</v>
      </c>
      <c r="Y765" s="417"/>
      <c r="Z765" s="417"/>
      <c r="AA765" s="417"/>
    </row>
    <row r="766" spans="1:27" x14ac:dyDescent="0.25">
      <c r="A766" s="656"/>
      <c r="B766" s="459"/>
      <c r="C766" s="417"/>
      <c r="D766" s="422"/>
      <c r="E766" s="417"/>
      <c r="F766" s="417"/>
      <c r="G766" s="417"/>
      <c r="H766" s="417"/>
      <c r="I766" s="422"/>
      <c r="J766" s="422"/>
      <c r="K766" s="422"/>
      <c r="L766" s="422"/>
      <c r="M766" s="424"/>
      <c r="N766" s="422"/>
      <c r="O766" s="422"/>
      <c r="P766" s="422"/>
      <c r="Q766" s="422"/>
      <c r="R766" s="422"/>
      <c r="S766" s="422"/>
      <c r="T766" s="423"/>
      <c r="U766" s="417"/>
      <c r="V766" s="417"/>
      <c r="W766" s="422"/>
      <c r="X766" s="417" t="s">
        <v>6892</v>
      </c>
      <c r="Y766" s="417">
        <v>1963</v>
      </c>
      <c r="Z766" s="417">
        <v>0.12</v>
      </c>
      <c r="AA766" s="417" t="s">
        <v>6893</v>
      </c>
    </row>
    <row r="767" spans="1:27" x14ac:dyDescent="0.25">
      <c r="A767" s="656"/>
      <c r="B767" s="459"/>
      <c r="C767" s="417"/>
      <c r="D767" s="422"/>
      <c r="E767" s="417"/>
      <c r="F767" s="417"/>
      <c r="G767" s="417"/>
      <c r="H767" s="417"/>
      <c r="I767" s="422"/>
      <c r="J767" s="422"/>
      <c r="K767" s="422"/>
      <c r="L767" s="422"/>
      <c r="M767" s="424"/>
      <c r="N767" s="422"/>
      <c r="O767" s="422"/>
      <c r="P767" s="422"/>
      <c r="Q767" s="422"/>
      <c r="R767" s="422"/>
      <c r="S767" s="422"/>
      <c r="T767" s="423"/>
      <c r="U767" s="417"/>
      <c r="V767" s="417"/>
      <c r="W767" s="422"/>
      <c r="X767" s="417" t="s">
        <v>6894</v>
      </c>
      <c r="Y767" s="417">
        <v>1964</v>
      </c>
      <c r="Z767" s="417">
        <v>0.09</v>
      </c>
      <c r="AA767" s="417" t="s">
        <v>6893</v>
      </c>
    </row>
    <row r="768" spans="1:27" x14ac:dyDescent="0.25">
      <c r="A768" s="656"/>
      <c r="B768" s="459"/>
      <c r="C768" s="417"/>
      <c r="D768" s="422"/>
      <c r="E768" s="417"/>
      <c r="F768" s="417"/>
      <c r="G768" s="417"/>
      <c r="H768" s="417"/>
      <c r="I768" s="422"/>
      <c r="J768" s="422"/>
      <c r="K768" s="422"/>
      <c r="L768" s="422"/>
      <c r="M768" s="424"/>
      <c r="N768" s="422"/>
      <c r="O768" s="422"/>
      <c r="P768" s="422"/>
      <c r="Q768" s="422"/>
      <c r="R768" s="422"/>
      <c r="S768" s="422"/>
      <c r="T768" s="423"/>
      <c r="U768" s="417"/>
      <c r="V768" s="417"/>
      <c r="W768" s="422"/>
      <c r="X768" s="417" t="s">
        <v>6888</v>
      </c>
      <c r="Y768" s="417">
        <v>1972</v>
      </c>
      <c r="Z768" s="417">
        <v>0.3</v>
      </c>
      <c r="AA768" s="417" t="s">
        <v>6895</v>
      </c>
    </row>
    <row r="769" spans="1:27" ht="36" x14ac:dyDescent="0.25">
      <c r="A769" s="655"/>
      <c r="B769" s="459"/>
      <c r="C769" s="417"/>
      <c r="D769" s="422"/>
      <c r="E769" s="417"/>
      <c r="F769" s="417"/>
      <c r="G769" s="417"/>
      <c r="H769" s="417"/>
      <c r="I769" s="422"/>
      <c r="J769" s="422"/>
      <c r="K769" s="422"/>
      <c r="L769" s="422"/>
      <c r="M769" s="424"/>
      <c r="N769" s="422"/>
      <c r="O769" s="422"/>
      <c r="P769" s="422"/>
      <c r="Q769" s="422"/>
      <c r="R769" s="422"/>
      <c r="S769" s="422"/>
      <c r="T769" s="423"/>
      <c r="U769" s="417"/>
      <c r="V769" s="417"/>
      <c r="W769" s="422"/>
      <c r="X769" s="414" t="s">
        <v>6896</v>
      </c>
      <c r="Y769" s="417">
        <v>2016</v>
      </c>
      <c r="Z769" s="417">
        <v>0.12</v>
      </c>
      <c r="AA769" s="417" t="s">
        <v>5918</v>
      </c>
    </row>
    <row r="770" spans="1:27" x14ac:dyDescent="0.25">
      <c r="A770" s="654">
        <v>109</v>
      </c>
      <c r="B770" s="459" t="s">
        <v>6897</v>
      </c>
      <c r="C770" s="417" t="s">
        <v>6898</v>
      </c>
      <c r="D770" s="422" t="s">
        <v>5834</v>
      </c>
      <c r="E770" s="417" t="s">
        <v>494</v>
      </c>
      <c r="F770" s="417">
        <v>2</v>
      </c>
      <c r="G770" s="417"/>
      <c r="H770" s="417"/>
      <c r="I770" s="422"/>
      <c r="J770" s="422"/>
      <c r="K770" s="422"/>
      <c r="L770" s="422"/>
      <c r="M770" s="422"/>
      <c r="N770" s="422"/>
      <c r="O770" s="422"/>
      <c r="P770" s="422"/>
      <c r="Q770" s="422"/>
      <c r="R770" s="422"/>
      <c r="S770" s="422"/>
      <c r="T770" s="422"/>
      <c r="U770" s="417"/>
      <c r="V770" s="417"/>
      <c r="W770" s="422"/>
      <c r="X770" s="417"/>
      <c r="Y770" s="417"/>
      <c r="Z770" s="417"/>
      <c r="AA770" s="417"/>
    </row>
    <row r="771" spans="1:27" x14ac:dyDescent="0.25">
      <c r="A771" s="656"/>
      <c r="B771" s="459"/>
      <c r="C771" s="417"/>
      <c r="D771" s="422"/>
      <c r="E771" s="417"/>
      <c r="F771" s="417"/>
      <c r="G771" s="417"/>
      <c r="H771" s="417"/>
      <c r="I771" s="422"/>
      <c r="J771" s="422"/>
      <c r="K771" s="422"/>
      <c r="L771" s="422"/>
      <c r="M771" s="422"/>
      <c r="N771" s="422"/>
      <c r="O771" s="422"/>
      <c r="P771" s="422"/>
      <c r="Q771" s="422"/>
      <c r="R771" s="422"/>
      <c r="S771" s="422"/>
      <c r="T771" s="422" t="s">
        <v>6899</v>
      </c>
      <c r="U771" s="417">
        <v>1995</v>
      </c>
      <c r="V771" s="417">
        <v>1.625</v>
      </c>
      <c r="W771" s="422" t="s">
        <v>6118</v>
      </c>
      <c r="X771" s="417"/>
      <c r="Y771" s="417"/>
      <c r="Z771" s="417"/>
      <c r="AA771" s="417"/>
    </row>
    <row r="772" spans="1:27" x14ac:dyDescent="0.25">
      <c r="A772" s="656"/>
      <c r="B772" s="459"/>
      <c r="C772" s="417"/>
      <c r="D772" s="422"/>
      <c r="E772" s="417"/>
      <c r="F772" s="417"/>
      <c r="G772" s="417"/>
      <c r="H772" s="417"/>
      <c r="I772" s="422"/>
      <c r="J772" s="422"/>
      <c r="K772" s="422"/>
      <c r="L772" s="422"/>
      <c r="M772" s="424"/>
      <c r="N772" s="422"/>
      <c r="O772" s="422"/>
      <c r="P772" s="422"/>
      <c r="Q772" s="422"/>
      <c r="R772" s="422"/>
      <c r="S772" s="422"/>
      <c r="T772" s="422" t="s">
        <v>6900</v>
      </c>
      <c r="U772" s="417">
        <v>1995</v>
      </c>
      <c r="V772" s="417">
        <v>0.24</v>
      </c>
      <c r="W772" s="422" t="s">
        <v>6118</v>
      </c>
      <c r="X772" s="417"/>
      <c r="Y772" s="417"/>
      <c r="Z772" s="417"/>
      <c r="AA772" s="417"/>
    </row>
    <row r="773" spans="1:27" ht="24" x14ac:dyDescent="0.25">
      <c r="A773" s="656"/>
      <c r="B773" s="459"/>
      <c r="C773" s="417"/>
      <c r="D773" s="422"/>
      <c r="E773" s="417"/>
      <c r="F773" s="417"/>
      <c r="G773" s="417"/>
      <c r="H773" s="417"/>
      <c r="I773" s="422"/>
      <c r="J773" s="422"/>
      <c r="K773" s="422"/>
      <c r="L773" s="422"/>
      <c r="M773" s="424"/>
      <c r="N773" s="422"/>
      <c r="O773" s="422"/>
      <c r="P773" s="422"/>
      <c r="Q773" s="422"/>
      <c r="R773" s="422"/>
      <c r="S773" s="422"/>
      <c r="T773" s="415" t="s">
        <v>6901</v>
      </c>
      <c r="U773" s="417">
        <v>2015</v>
      </c>
      <c r="V773" s="417">
        <v>0.17</v>
      </c>
      <c r="W773" s="422" t="s">
        <v>6902</v>
      </c>
      <c r="X773" s="417"/>
      <c r="Y773" s="417"/>
      <c r="Z773" s="417"/>
      <c r="AA773" s="417"/>
    </row>
    <row r="774" spans="1:27" x14ac:dyDescent="0.25">
      <c r="A774" s="656"/>
      <c r="B774" s="459"/>
      <c r="C774" s="417"/>
      <c r="D774" s="422"/>
      <c r="E774" s="417"/>
      <c r="F774" s="417"/>
      <c r="G774" s="417"/>
      <c r="H774" s="417"/>
      <c r="I774" s="422"/>
      <c r="J774" s="422"/>
      <c r="K774" s="422"/>
      <c r="L774" s="422"/>
      <c r="M774" s="424"/>
      <c r="N774" s="422"/>
      <c r="O774" s="422"/>
      <c r="P774" s="422"/>
      <c r="Q774" s="422"/>
      <c r="R774" s="422"/>
      <c r="S774" s="422"/>
      <c r="T774" s="426" t="s">
        <v>6903</v>
      </c>
      <c r="U774" s="417"/>
      <c r="V774" s="417">
        <v>0.3</v>
      </c>
      <c r="W774" s="426" t="s">
        <v>6120</v>
      </c>
      <c r="X774" s="417"/>
      <c r="Y774" s="417"/>
      <c r="Z774" s="417"/>
      <c r="AA774" s="417"/>
    </row>
    <row r="775" spans="1:27" x14ac:dyDescent="0.25">
      <c r="A775" s="656"/>
      <c r="B775" s="459"/>
      <c r="C775" s="417"/>
      <c r="D775" s="422"/>
      <c r="E775" s="417"/>
      <c r="F775" s="417"/>
      <c r="G775" s="417"/>
      <c r="H775" s="417"/>
      <c r="I775" s="422"/>
      <c r="J775" s="422"/>
      <c r="K775" s="422"/>
      <c r="L775" s="422"/>
      <c r="M775" s="424"/>
      <c r="N775" s="422"/>
      <c r="O775" s="422"/>
      <c r="P775" s="422"/>
      <c r="Q775" s="422"/>
      <c r="R775" s="422"/>
      <c r="S775" s="422"/>
      <c r="T775" s="415"/>
      <c r="U775" s="417"/>
      <c r="V775" s="417"/>
      <c r="W775" s="422"/>
      <c r="X775" s="417" t="s">
        <v>6904</v>
      </c>
      <c r="Y775" s="417"/>
      <c r="Z775" s="417"/>
      <c r="AA775" s="417"/>
    </row>
    <row r="776" spans="1:27" x14ac:dyDescent="0.25">
      <c r="A776" s="656"/>
      <c r="B776" s="421"/>
      <c r="C776" s="417"/>
      <c r="D776" s="424"/>
      <c r="E776" s="417"/>
      <c r="F776" s="417"/>
      <c r="G776" s="417"/>
      <c r="H776" s="417"/>
      <c r="I776" s="422"/>
      <c r="J776" s="422"/>
      <c r="K776" s="422"/>
      <c r="L776" s="422"/>
      <c r="M776" s="424"/>
      <c r="N776" s="422"/>
      <c r="O776" s="422"/>
      <c r="P776" s="422"/>
      <c r="Q776" s="422"/>
      <c r="R776" s="422"/>
      <c r="S776" s="422"/>
      <c r="T776" s="423"/>
      <c r="U776" s="417"/>
      <c r="V776" s="417"/>
      <c r="W776" s="422"/>
      <c r="X776" s="417" t="s">
        <v>6905</v>
      </c>
      <c r="Y776" s="417"/>
      <c r="Z776" s="417"/>
      <c r="AA776" s="417" t="s">
        <v>6906</v>
      </c>
    </row>
    <row r="777" spans="1:27" x14ac:dyDescent="0.25">
      <c r="A777" s="656"/>
      <c r="B777" s="421"/>
      <c r="C777" s="417"/>
      <c r="D777" s="422"/>
      <c r="E777" s="417"/>
      <c r="F777" s="417"/>
      <c r="G777" s="417"/>
      <c r="H777" s="417"/>
      <c r="I777" s="422"/>
      <c r="J777" s="422"/>
      <c r="K777" s="422"/>
      <c r="L777" s="422"/>
      <c r="M777" s="424"/>
      <c r="N777" s="422"/>
      <c r="O777" s="422"/>
      <c r="P777" s="422"/>
      <c r="Q777" s="422"/>
      <c r="R777" s="422"/>
      <c r="S777" s="422"/>
      <c r="T777" s="423"/>
      <c r="U777" s="417"/>
      <c r="V777" s="417"/>
      <c r="W777" s="422"/>
      <c r="X777" s="417" t="s">
        <v>6907</v>
      </c>
      <c r="Y777" s="417"/>
      <c r="Z777" s="417"/>
      <c r="AA777" s="417" t="s">
        <v>6908</v>
      </c>
    </row>
    <row r="778" spans="1:27" x14ac:dyDescent="0.25">
      <c r="A778" s="656"/>
      <c r="B778" s="421"/>
      <c r="C778" s="417"/>
      <c r="D778" s="422"/>
      <c r="E778" s="417"/>
      <c r="F778" s="417"/>
      <c r="G778" s="417"/>
      <c r="H778" s="417"/>
      <c r="I778" s="422"/>
      <c r="J778" s="422"/>
      <c r="K778" s="422"/>
      <c r="L778" s="422"/>
      <c r="M778" s="424"/>
      <c r="N778" s="422"/>
      <c r="O778" s="422"/>
      <c r="P778" s="422"/>
      <c r="Q778" s="422"/>
      <c r="R778" s="422"/>
      <c r="S778" s="422"/>
      <c r="T778" s="423"/>
      <c r="U778" s="417"/>
      <c r="V778" s="417"/>
      <c r="W778" s="422"/>
      <c r="X778" s="417" t="s">
        <v>6909</v>
      </c>
      <c r="Y778" s="417"/>
      <c r="Z778" s="417"/>
      <c r="AA778" s="417" t="s">
        <v>6908</v>
      </c>
    </row>
    <row r="779" spans="1:27" x14ac:dyDescent="0.25">
      <c r="A779" s="656"/>
      <c r="B779" s="421"/>
      <c r="C779" s="417"/>
      <c r="D779" s="424"/>
      <c r="E779" s="417"/>
      <c r="F779" s="417"/>
      <c r="G779" s="417"/>
      <c r="H779" s="417"/>
      <c r="I779" s="422"/>
      <c r="J779" s="422"/>
      <c r="K779" s="422"/>
      <c r="L779" s="422"/>
      <c r="M779" s="424"/>
      <c r="N779" s="422"/>
      <c r="O779" s="422"/>
      <c r="P779" s="422"/>
      <c r="Q779" s="422"/>
      <c r="R779" s="422"/>
      <c r="S779" s="422"/>
      <c r="T779" s="423"/>
      <c r="U779" s="417"/>
      <c r="V779" s="417"/>
      <c r="W779" s="422"/>
      <c r="X779" s="417" t="s">
        <v>6910</v>
      </c>
      <c r="Y779" s="417"/>
      <c r="Z779" s="417"/>
      <c r="AA779" s="417" t="s">
        <v>6908</v>
      </c>
    </row>
    <row r="780" spans="1:27" ht="48" x14ac:dyDescent="0.25">
      <c r="A780" s="656"/>
      <c r="B780" s="421"/>
      <c r="C780" s="417"/>
      <c r="D780" s="424"/>
      <c r="E780" s="417"/>
      <c r="F780" s="417"/>
      <c r="G780" s="417"/>
      <c r="H780" s="417"/>
      <c r="I780" s="422"/>
      <c r="J780" s="422"/>
      <c r="K780" s="422"/>
      <c r="L780" s="422"/>
      <c r="M780" s="424"/>
      <c r="N780" s="422"/>
      <c r="O780" s="422"/>
      <c r="P780" s="422"/>
      <c r="Q780" s="422"/>
      <c r="R780" s="422"/>
      <c r="S780" s="422"/>
      <c r="T780" s="423"/>
      <c r="U780" s="417"/>
      <c r="V780" s="417"/>
      <c r="W780" s="422"/>
      <c r="X780" s="414" t="s">
        <v>6911</v>
      </c>
      <c r="Y780" s="417">
        <v>2014</v>
      </c>
      <c r="Z780" s="417">
        <v>0.23</v>
      </c>
      <c r="AA780" s="417" t="s">
        <v>6912</v>
      </c>
    </row>
    <row r="781" spans="1:27" ht="48" x14ac:dyDescent="0.25">
      <c r="A781" s="656"/>
      <c r="B781" s="421"/>
      <c r="C781" s="417"/>
      <c r="D781" s="424"/>
      <c r="E781" s="417"/>
      <c r="F781" s="417"/>
      <c r="G781" s="417"/>
      <c r="H781" s="417"/>
      <c r="I781" s="422"/>
      <c r="J781" s="422"/>
      <c r="K781" s="422"/>
      <c r="L781" s="422"/>
      <c r="M781" s="424"/>
      <c r="N781" s="422"/>
      <c r="O781" s="422"/>
      <c r="P781" s="422"/>
      <c r="Q781" s="422"/>
      <c r="R781" s="422"/>
      <c r="S781" s="422"/>
      <c r="T781" s="423"/>
      <c r="U781" s="417"/>
      <c r="V781" s="417"/>
      <c r="W781" s="422"/>
      <c r="X781" s="414" t="s">
        <v>6913</v>
      </c>
      <c r="Y781" s="417">
        <v>2014</v>
      </c>
      <c r="Z781" s="417">
        <v>0.23</v>
      </c>
      <c r="AA781" s="417" t="s">
        <v>6912</v>
      </c>
    </row>
    <row r="782" spans="1:27" x14ac:dyDescent="0.25">
      <c r="A782" s="655"/>
      <c r="B782" s="421"/>
      <c r="C782" s="417"/>
      <c r="D782" s="422"/>
      <c r="E782" s="417"/>
      <c r="F782" s="417"/>
      <c r="G782" s="417"/>
      <c r="H782" s="417"/>
      <c r="I782" s="422"/>
      <c r="J782" s="422"/>
      <c r="K782" s="422"/>
      <c r="L782" s="422"/>
      <c r="M782" s="424"/>
      <c r="N782" s="422"/>
      <c r="O782" s="422"/>
      <c r="P782" s="422"/>
      <c r="Q782" s="422"/>
      <c r="R782" s="422"/>
      <c r="S782" s="422"/>
      <c r="T782" s="423"/>
      <c r="U782" s="417"/>
      <c r="V782" s="417"/>
      <c r="W782" s="422"/>
      <c r="X782" s="417" t="s">
        <v>6914</v>
      </c>
      <c r="Y782" s="417">
        <v>2014</v>
      </c>
      <c r="Z782" s="417">
        <v>0.11</v>
      </c>
      <c r="AA782" s="417" t="s">
        <v>6912</v>
      </c>
    </row>
    <row r="783" spans="1:27" x14ac:dyDescent="0.25">
      <c r="A783" s="654">
        <v>110</v>
      </c>
      <c r="B783" s="421" t="s">
        <v>6897</v>
      </c>
      <c r="C783" s="417" t="s">
        <v>1876</v>
      </c>
      <c r="D783" s="422" t="s">
        <v>5834</v>
      </c>
      <c r="E783" s="417" t="s">
        <v>26</v>
      </c>
      <c r="F783" s="417">
        <v>1</v>
      </c>
      <c r="G783" s="417"/>
      <c r="H783" s="417"/>
      <c r="I783" s="422"/>
      <c r="J783" s="422"/>
      <c r="K783" s="422"/>
      <c r="L783" s="422"/>
      <c r="M783" s="422" t="s">
        <v>6915</v>
      </c>
      <c r="N783" s="422"/>
      <c r="O783" s="422"/>
      <c r="P783" s="422"/>
      <c r="Q783" s="422"/>
      <c r="R783" s="422"/>
      <c r="S783" s="422"/>
      <c r="T783" s="422"/>
      <c r="U783" s="417"/>
      <c r="V783" s="417"/>
      <c r="W783" s="422"/>
      <c r="X783" s="417"/>
      <c r="Y783" s="417"/>
      <c r="Z783" s="417"/>
      <c r="AA783" s="417"/>
    </row>
    <row r="784" spans="1:27" x14ac:dyDescent="0.25">
      <c r="A784" s="656"/>
      <c r="B784" s="421"/>
      <c r="C784" s="417"/>
      <c r="D784" s="422"/>
      <c r="E784" s="417"/>
      <c r="F784" s="417"/>
      <c r="G784" s="417"/>
      <c r="H784" s="417"/>
      <c r="I784" s="422"/>
      <c r="J784" s="422"/>
      <c r="K784" s="422"/>
      <c r="L784" s="422"/>
      <c r="M784" s="422" t="s">
        <v>6916</v>
      </c>
      <c r="N784" s="422"/>
      <c r="O784" s="422"/>
      <c r="P784" s="422" t="s">
        <v>243</v>
      </c>
      <c r="Q784" s="422"/>
      <c r="R784" s="422"/>
      <c r="S784" s="422"/>
      <c r="T784" s="422" t="s">
        <v>6917</v>
      </c>
      <c r="U784" s="417">
        <v>1995</v>
      </c>
      <c r="V784" s="417">
        <v>0.60599999999999998</v>
      </c>
      <c r="W784" s="422" t="s">
        <v>6118</v>
      </c>
      <c r="X784" s="417"/>
      <c r="Y784" s="417"/>
      <c r="Z784" s="417"/>
      <c r="AA784" s="417"/>
    </row>
    <row r="785" spans="1:27" x14ac:dyDescent="0.25">
      <c r="A785" s="656"/>
      <c r="B785" s="421"/>
      <c r="C785" s="417"/>
      <c r="D785" s="424"/>
      <c r="E785" s="417"/>
      <c r="F785" s="417"/>
      <c r="G785" s="417"/>
      <c r="H785" s="417"/>
      <c r="I785" s="422"/>
      <c r="J785" s="422"/>
      <c r="K785" s="422"/>
      <c r="L785" s="422"/>
      <c r="M785" s="424"/>
      <c r="N785" s="422"/>
      <c r="O785" s="422"/>
      <c r="P785" s="422"/>
      <c r="Q785" s="422"/>
      <c r="R785" s="422"/>
      <c r="S785" s="422"/>
      <c r="T785" s="422"/>
      <c r="U785" s="417"/>
      <c r="V785" s="417"/>
      <c r="W785" s="422"/>
      <c r="X785" s="417" t="s">
        <v>6918</v>
      </c>
      <c r="Y785" s="417"/>
      <c r="Z785" s="417"/>
      <c r="AA785" s="417"/>
    </row>
    <row r="786" spans="1:27" x14ac:dyDescent="0.25">
      <c r="A786" s="656"/>
      <c r="B786" s="421"/>
      <c r="C786" s="417"/>
      <c r="D786" s="422"/>
      <c r="E786" s="417"/>
      <c r="F786" s="417"/>
      <c r="G786" s="417"/>
      <c r="H786" s="417"/>
      <c r="I786" s="422"/>
      <c r="J786" s="422"/>
      <c r="K786" s="422"/>
      <c r="L786" s="422"/>
      <c r="M786" s="424"/>
      <c r="N786" s="422"/>
      <c r="O786" s="422"/>
      <c r="P786" s="422"/>
      <c r="Q786" s="422"/>
      <c r="R786" s="422"/>
      <c r="S786" s="422"/>
      <c r="T786" s="423"/>
      <c r="U786" s="417"/>
      <c r="V786" s="417"/>
      <c r="W786" s="426"/>
      <c r="X786" s="417" t="s">
        <v>6919</v>
      </c>
      <c r="Y786" s="417"/>
      <c r="Z786" s="417"/>
      <c r="AA786" s="417"/>
    </row>
    <row r="787" spans="1:27" x14ac:dyDescent="0.25">
      <c r="A787" s="656"/>
      <c r="B787" s="421"/>
      <c r="C787" s="417"/>
      <c r="D787" s="424"/>
      <c r="E787" s="417"/>
      <c r="F787" s="417"/>
      <c r="G787" s="417"/>
      <c r="H787" s="417"/>
      <c r="I787" s="422"/>
      <c r="J787" s="422"/>
      <c r="K787" s="422"/>
      <c r="L787" s="422"/>
      <c r="M787" s="424"/>
      <c r="N787" s="422"/>
      <c r="O787" s="422"/>
      <c r="P787" s="422"/>
      <c r="Q787" s="422"/>
      <c r="R787" s="422"/>
      <c r="S787" s="422"/>
      <c r="T787" s="423"/>
      <c r="U787" s="417"/>
      <c r="V787" s="417"/>
      <c r="W787" s="422"/>
      <c r="X787" s="417" t="s">
        <v>6920</v>
      </c>
      <c r="Y787" s="417"/>
      <c r="Z787" s="417"/>
      <c r="AA787" s="417" t="s">
        <v>6921</v>
      </c>
    </row>
    <row r="788" spans="1:27" x14ac:dyDescent="0.25">
      <c r="A788" s="655"/>
      <c r="B788" s="421"/>
      <c r="C788" s="417"/>
      <c r="D788" s="422"/>
      <c r="E788" s="417"/>
      <c r="F788" s="417"/>
      <c r="G788" s="417"/>
      <c r="H788" s="417"/>
      <c r="I788" s="422"/>
      <c r="J788" s="422"/>
      <c r="K788" s="422"/>
      <c r="L788" s="422"/>
      <c r="M788" s="424"/>
      <c r="N788" s="422"/>
      <c r="O788" s="422"/>
      <c r="P788" s="422"/>
      <c r="Q788" s="422"/>
      <c r="R788" s="422"/>
      <c r="S788" s="422"/>
      <c r="T788" s="423"/>
      <c r="U788" s="417"/>
      <c r="V788" s="417"/>
      <c r="W788" s="426"/>
      <c r="X788" s="417" t="s">
        <v>6922</v>
      </c>
      <c r="Y788" s="417"/>
      <c r="Z788" s="417"/>
      <c r="AA788" s="417"/>
    </row>
    <row r="789" spans="1:27" x14ac:dyDescent="0.25">
      <c r="A789" s="654">
        <v>111</v>
      </c>
      <c r="B789" s="421" t="s">
        <v>6897</v>
      </c>
      <c r="C789" s="432" t="s">
        <v>1923</v>
      </c>
      <c r="D789" s="422" t="s">
        <v>5834</v>
      </c>
      <c r="E789" s="417" t="s">
        <v>22</v>
      </c>
      <c r="F789" s="417">
        <v>2</v>
      </c>
      <c r="G789" s="417"/>
      <c r="H789" s="417"/>
      <c r="I789" s="422"/>
      <c r="J789" s="422"/>
      <c r="K789" s="422"/>
      <c r="L789" s="422"/>
      <c r="M789" s="424"/>
      <c r="N789" s="422"/>
      <c r="O789" s="422"/>
      <c r="P789" s="422"/>
      <c r="Q789" s="422"/>
      <c r="R789" s="422"/>
      <c r="S789" s="422"/>
      <c r="T789" s="422" t="s">
        <v>6923</v>
      </c>
      <c r="U789" s="417">
        <v>1961</v>
      </c>
      <c r="V789" s="417">
        <v>0.39</v>
      </c>
      <c r="W789" s="422" t="s">
        <v>3023</v>
      </c>
      <c r="X789" s="417"/>
      <c r="Y789" s="417"/>
      <c r="Z789" s="417"/>
      <c r="AA789" s="417"/>
    </row>
    <row r="790" spans="1:27" x14ac:dyDescent="0.25">
      <c r="A790" s="656"/>
      <c r="B790" s="421"/>
      <c r="C790" s="417"/>
      <c r="D790" s="422"/>
      <c r="E790" s="417"/>
      <c r="F790" s="417"/>
      <c r="G790" s="417"/>
      <c r="H790" s="417"/>
      <c r="I790" s="422"/>
      <c r="J790" s="422"/>
      <c r="K790" s="422"/>
      <c r="L790" s="422"/>
      <c r="M790" s="424"/>
      <c r="N790" s="422"/>
      <c r="O790" s="422"/>
      <c r="P790" s="422"/>
      <c r="Q790" s="422"/>
      <c r="R790" s="422"/>
      <c r="S790" s="422"/>
      <c r="T790" s="422"/>
      <c r="U790" s="417"/>
      <c r="V790" s="417"/>
      <c r="W790" s="422"/>
      <c r="X790" s="417" t="s">
        <v>6924</v>
      </c>
      <c r="Y790" s="417"/>
      <c r="Z790" s="417"/>
      <c r="AA790" s="417"/>
    </row>
    <row r="791" spans="1:27" x14ac:dyDescent="0.25">
      <c r="A791" s="656"/>
      <c r="B791" s="421"/>
      <c r="C791" s="417"/>
      <c r="D791" s="422"/>
      <c r="E791" s="417"/>
      <c r="F791" s="417"/>
      <c r="G791" s="417"/>
      <c r="H791" s="417"/>
      <c r="I791" s="422"/>
      <c r="J791" s="422"/>
      <c r="K791" s="422"/>
      <c r="L791" s="422"/>
      <c r="M791" s="424"/>
      <c r="N791" s="422"/>
      <c r="O791" s="422"/>
      <c r="P791" s="422"/>
      <c r="Q791" s="422"/>
      <c r="R791" s="422"/>
      <c r="S791" s="422"/>
      <c r="T791" s="422"/>
      <c r="U791" s="417"/>
      <c r="V791" s="417"/>
      <c r="W791" s="426"/>
      <c r="X791" s="417" t="s">
        <v>6925</v>
      </c>
      <c r="Y791" s="417"/>
      <c r="Z791" s="417">
        <v>0.2</v>
      </c>
      <c r="AA791" s="417" t="s">
        <v>6926</v>
      </c>
    </row>
    <row r="792" spans="1:27" x14ac:dyDescent="0.25">
      <c r="A792" s="656"/>
      <c r="B792" s="421"/>
      <c r="C792" s="417"/>
      <c r="D792" s="422"/>
      <c r="E792" s="417"/>
      <c r="F792" s="417"/>
      <c r="G792" s="417"/>
      <c r="H792" s="417"/>
      <c r="I792" s="422"/>
      <c r="J792" s="422"/>
      <c r="K792" s="422"/>
      <c r="L792" s="422"/>
      <c r="M792" s="424"/>
      <c r="N792" s="422"/>
      <c r="O792" s="422"/>
      <c r="P792" s="422"/>
      <c r="Q792" s="422"/>
      <c r="R792" s="422"/>
      <c r="S792" s="422"/>
      <c r="T792" s="423"/>
      <c r="U792" s="417"/>
      <c r="V792" s="417"/>
      <c r="W792" s="422"/>
      <c r="X792" s="417" t="s">
        <v>6927</v>
      </c>
      <c r="Y792" s="417"/>
      <c r="Z792" s="417">
        <v>0.1</v>
      </c>
      <c r="AA792" s="417" t="s">
        <v>6928</v>
      </c>
    </row>
    <row r="793" spans="1:27" x14ac:dyDescent="0.25">
      <c r="A793" s="656"/>
      <c r="B793" s="421"/>
      <c r="C793" s="417"/>
      <c r="D793" s="424"/>
      <c r="E793" s="417"/>
      <c r="F793" s="417"/>
      <c r="G793" s="417"/>
      <c r="H793" s="417"/>
      <c r="I793" s="422"/>
      <c r="J793" s="422"/>
      <c r="K793" s="422"/>
      <c r="L793" s="422"/>
      <c r="M793" s="424"/>
      <c r="N793" s="422"/>
      <c r="O793" s="422"/>
      <c r="P793" s="422"/>
      <c r="Q793" s="422"/>
      <c r="R793" s="422"/>
      <c r="S793" s="422"/>
      <c r="T793" s="423"/>
      <c r="U793" s="417"/>
      <c r="V793" s="417"/>
      <c r="W793" s="422"/>
      <c r="X793" s="417" t="s">
        <v>6929</v>
      </c>
      <c r="Y793" s="417"/>
      <c r="Z793" s="417">
        <v>0.08</v>
      </c>
      <c r="AA793" s="417" t="s">
        <v>6893</v>
      </c>
    </row>
    <row r="794" spans="1:27" x14ac:dyDescent="0.25">
      <c r="A794" s="656"/>
      <c r="B794" s="421"/>
      <c r="C794" s="417"/>
      <c r="D794" s="422"/>
      <c r="E794" s="417"/>
      <c r="F794" s="417"/>
      <c r="G794" s="417"/>
      <c r="H794" s="417"/>
      <c r="I794" s="422"/>
      <c r="J794" s="422"/>
      <c r="K794" s="422"/>
      <c r="L794" s="422"/>
      <c r="M794" s="424"/>
      <c r="N794" s="422"/>
      <c r="O794" s="422"/>
      <c r="P794" s="422"/>
      <c r="Q794" s="422"/>
      <c r="R794" s="422"/>
      <c r="S794" s="422"/>
      <c r="T794" s="423"/>
      <c r="U794" s="417"/>
      <c r="V794" s="417"/>
      <c r="W794" s="422"/>
      <c r="X794" s="417" t="s">
        <v>6930</v>
      </c>
      <c r="Y794" s="417">
        <v>2004</v>
      </c>
      <c r="Z794" s="417">
        <v>0.04</v>
      </c>
      <c r="AA794" s="417" t="s">
        <v>6931</v>
      </c>
    </row>
    <row r="795" spans="1:27" x14ac:dyDescent="0.25">
      <c r="A795" s="656"/>
      <c r="B795" s="421"/>
      <c r="C795" s="417"/>
      <c r="D795" s="424"/>
      <c r="E795" s="417"/>
      <c r="F795" s="417"/>
      <c r="G795" s="417"/>
      <c r="H795" s="417"/>
      <c r="I795" s="422"/>
      <c r="J795" s="422"/>
      <c r="K795" s="422"/>
      <c r="L795" s="422"/>
      <c r="M795" s="424"/>
      <c r="N795" s="422"/>
      <c r="O795" s="422"/>
      <c r="P795" s="422"/>
      <c r="Q795" s="422"/>
      <c r="R795" s="422"/>
      <c r="S795" s="422"/>
      <c r="T795" s="423"/>
      <c r="U795" s="417"/>
      <c r="V795" s="417"/>
      <c r="W795" s="422"/>
      <c r="X795" s="417" t="s">
        <v>6932</v>
      </c>
      <c r="Y795" s="417">
        <v>2004</v>
      </c>
      <c r="Z795" s="417">
        <v>0.09</v>
      </c>
      <c r="AA795" s="417" t="s">
        <v>6933</v>
      </c>
    </row>
    <row r="796" spans="1:27" x14ac:dyDescent="0.25">
      <c r="A796" s="655"/>
      <c r="B796" s="421"/>
      <c r="C796" s="417"/>
      <c r="D796" s="422"/>
      <c r="E796" s="417"/>
      <c r="F796" s="417"/>
      <c r="G796" s="417"/>
      <c r="H796" s="417"/>
      <c r="I796" s="422"/>
      <c r="J796" s="422"/>
      <c r="K796" s="422"/>
      <c r="L796" s="422"/>
      <c r="M796" s="424"/>
      <c r="N796" s="422"/>
      <c r="O796" s="422"/>
      <c r="P796" s="422"/>
      <c r="Q796" s="422"/>
      <c r="R796" s="422"/>
      <c r="S796" s="422"/>
      <c r="T796" s="423"/>
      <c r="U796" s="417"/>
      <c r="V796" s="417"/>
      <c r="W796" s="422"/>
      <c r="X796" s="417" t="s">
        <v>6934</v>
      </c>
      <c r="Y796" s="417"/>
      <c r="Z796" s="417"/>
      <c r="AA796" s="417"/>
    </row>
    <row r="797" spans="1:27" ht="24" x14ac:dyDescent="0.25">
      <c r="A797" s="654">
        <v>112</v>
      </c>
      <c r="B797" s="421" t="s">
        <v>6935</v>
      </c>
      <c r="C797" s="432" t="s">
        <v>2042</v>
      </c>
      <c r="D797" s="422" t="s">
        <v>5834</v>
      </c>
      <c r="E797" s="417" t="s">
        <v>26</v>
      </c>
      <c r="F797" s="417">
        <v>1</v>
      </c>
      <c r="G797" s="417"/>
      <c r="H797" s="417"/>
      <c r="I797" s="422"/>
      <c r="J797" s="422"/>
      <c r="K797" s="422"/>
      <c r="L797" s="422"/>
      <c r="M797" s="424"/>
      <c r="N797" s="422"/>
      <c r="O797" s="422"/>
      <c r="P797" s="422"/>
      <c r="Q797" s="422"/>
      <c r="R797" s="422"/>
      <c r="S797" s="422"/>
      <c r="T797" s="422"/>
      <c r="U797" s="417"/>
      <c r="V797" s="417"/>
      <c r="W797" s="422"/>
      <c r="X797" s="417"/>
      <c r="Y797" s="417"/>
      <c r="Z797" s="417"/>
      <c r="AA797" s="417"/>
    </row>
    <row r="798" spans="1:27" x14ac:dyDescent="0.25">
      <c r="A798" s="656"/>
      <c r="B798" s="421"/>
      <c r="C798" s="417"/>
      <c r="D798" s="422"/>
      <c r="E798" s="417"/>
      <c r="F798" s="417"/>
      <c r="G798" s="417"/>
      <c r="H798" s="417"/>
      <c r="I798" s="422"/>
      <c r="J798" s="422"/>
      <c r="K798" s="422"/>
      <c r="L798" s="422"/>
      <c r="M798" s="424"/>
      <c r="N798" s="422"/>
      <c r="O798" s="422"/>
      <c r="P798" s="422"/>
      <c r="Q798" s="422"/>
      <c r="R798" s="422"/>
      <c r="S798" s="422"/>
      <c r="T798" s="422" t="s">
        <v>6936</v>
      </c>
      <c r="U798" s="417"/>
      <c r="V798" s="417">
        <v>0.3</v>
      </c>
      <c r="W798" s="422" t="s">
        <v>6118</v>
      </c>
      <c r="X798" s="417"/>
      <c r="Y798" s="417"/>
      <c r="Z798" s="417"/>
      <c r="AA798" s="417"/>
    </row>
    <row r="799" spans="1:27" x14ac:dyDescent="0.25">
      <c r="A799" s="656"/>
      <c r="B799" s="421"/>
      <c r="C799" s="417"/>
      <c r="D799" s="422"/>
      <c r="E799" s="417"/>
      <c r="F799" s="417"/>
      <c r="G799" s="417"/>
      <c r="H799" s="417"/>
      <c r="I799" s="422"/>
      <c r="J799" s="422"/>
      <c r="K799" s="422"/>
      <c r="L799" s="422"/>
      <c r="M799" s="424"/>
      <c r="N799" s="422"/>
      <c r="O799" s="422"/>
      <c r="P799" s="422"/>
      <c r="Q799" s="422"/>
      <c r="R799" s="422"/>
      <c r="S799" s="422"/>
      <c r="T799" s="422" t="s">
        <v>6937</v>
      </c>
      <c r="U799" s="417"/>
      <c r="V799" s="417">
        <v>0.26</v>
      </c>
      <c r="W799" s="422" t="s">
        <v>6118</v>
      </c>
      <c r="X799" s="417"/>
      <c r="Y799" s="417"/>
      <c r="Z799" s="417"/>
      <c r="AA799" s="417"/>
    </row>
    <row r="800" spans="1:27" x14ac:dyDescent="0.25">
      <c r="A800" s="656"/>
      <c r="B800" s="421"/>
      <c r="C800" s="417"/>
      <c r="D800" s="422"/>
      <c r="E800" s="417"/>
      <c r="F800" s="417"/>
      <c r="G800" s="417"/>
      <c r="H800" s="417"/>
      <c r="I800" s="422"/>
      <c r="J800" s="422"/>
      <c r="K800" s="422"/>
      <c r="L800" s="422"/>
      <c r="M800" s="424"/>
      <c r="N800" s="422"/>
      <c r="O800" s="422"/>
      <c r="P800" s="422"/>
      <c r="Q800" s="422"/>
      <c r="R800" s="422"/>
      <c r="S800" s="422"/>
      <c r="T800" s="422"/>
      <c r="U800" s="417"/>
      <c r="V800" s="417"/>
      <c r="W800" s="426"/>
      <c r="X800" s="417" t="s">
        <v>1188</v>
      </c>
      <c r="Y800" s="417"/>
      <c r="Z800" s="417"/>
      <c r="AA800" s="417"/>
    </row>
    <row r="801" spans="1:27" x14ac:dyDescent="0.25">
      <c r="A801" s="656"/>
      <c r="B801" s="421"/>
      <c r="C801" s="417"/>
      <c r="D801" s="422"/>
      <c r="E801" s="417"/>
      <c r="F801" s="417"/>
      <c r="G801" s="417"/>
      <c r="H801" s="417"/>
      <c r="I801" s="422"/>
      <c r="J801" s="422"/>
      <c r="K801" s="422"/>
      <c r="L801" s="422"/>
      <c r="M801" s="424"/>
      <c r="N801" s="422"/>
      <c r="O801" s="422"/>
      <c r="P801" s="422"/>
      <c r="Q801" s="422"/>
      <c r="R801" s="422"/>
      <c r="S801" s="422"/>
      <c r="T801" s="423"/>
      <c r="U801" s="417"/>
      <c r="V801" s="417"/>
      <c r="W801" s="422"/>
      <c r="X801" s="417" t="s">
        <v>6938</v>
      </c>
      <c r="Y801" s="417"/>
      <c r="Z801" s="417">
        <v>0.06</v>
      </c>
      <c r="AA801" s="417" t="s">
        <v>6939</v>
      </c>
    </row>
    <row r="802" spans="1:27" x14ac:dyDescent="0.25">
      <c r="A802" s="656"/>
      <c r="B802" s="421"/>
      <c r="C802" s="417"/>
      <c r="D802" s="422"/>
      <c r="E802" s="417"/>
      <c r="F802" s="417"/>
      <c r="G802" s="417"/>
      <c r="H802" s="417"/>
      <c r="I802" s="422"/>
      <c r="J802" s="422"/>
      <c r="K802" s="422"/>
      <c r="L802" s="422"/>
      <c r="M802" s="424"/>
      <c r="N802" s="422"/>
      <c r="O802" s="422"/>
      <c r="P802" s="422"/>
      <c r="Q802" s="422"/>
      <c r="R802" s="422"/>
      <c r="S802" s="422"/>
      <c r="T802" s="423"/>
      <c r="U802" s="417"/>
      <c r="V802" s="417"/>
      <c r="W802" s="422"/>
      <c r="X802" s="417" t="s">
        <v>6940</v>
      </c>
      <c r="Y802" s="417"/>
      <c r="Z802" s="417">
        <v>0.03</v>
      </c>
      <c r="AA802" s="417" t="s">
        <v>6941</v>
      </c>
    </row>
    <row r="803" spans="1:27" x14ac:dyDescent="0.25">
      <c r="A803" s="656"/>
      <c r="B803" s="421"/>
      <c r="C803" s="417"/>
      <c r="D803" s="422"/>
      <c r="E803" s="417"/>
      <c r="F803" s="417"/>
      <c r="G803" s="417"/>
      <c r="H803" s="417"/>
      <c r="I803" s="422"/>
      <c r="J803" s="422"/>
      <c r="K803" s="422"/>
      <c r="L803" s="422"/>
      <c r="M803" s="424"/>
      <c r="N803" s="422"/>
      <c r="O803" s="422"/>
      <c r="P803" s="422"/>
      <c r="Q803" s="422"/>
      <c r="R803" s="422"/>
      <c r="S803" s="422"/>
      <c r="T803" s="423"/>
      <c r="U803" s="417"/>
      <c r="V803" s="417"/>
      <c r="W803" s="422"/>
      <c r="X803" s="417" t="s">
        <v>6942</v>
      </c>
      <c r="Y803" s="417"/>
      <c r="Z803" s="417">
        <v>0.1</v>
      </c>
      <c r="AA803" s="417" t="s">
        <v>6660</v>
      </c>
    </row>
    <row r="804" spans="1:27" x14ac:dyDescent="0.25">
      <c r="A804" s="656"/>
      <c r="B804" s="421"/>
      <c r="C804" s="417"/>
      <c r="D804" s="422"/>
      <c r="E804" s="417"/>
      <c r="F804" s="417"/>
      <c r="G804" s="417"/>
      <c r="H804" s="417"/>
      <c r="I804" s="422"/>
      <c r="J804" s="422"/>
      <c r="K804" s="422"/>
      <c r="L804" s="422"/>
      <c r="M804" s="424"/>
      <c r="N804" s="422"/>
      <c r="O804" s="422"/>
      <c r="P804" s="422"/>
      <c r="Q804" s="422"/>
      <c r="R804" s="422"/>
      <c r="S804" s="422"/>
      <c r="T804" s="423"/>
      <c r="U804" s="417"/>
      <c r="V804" s="417"/>
      <c r="W804" s="422"/>
      <c r="X804" s="417" t="s">
        <v>6943</v>
      </c>
      <c r="Y804" s="417"/>
      <c r="Z804" s="417">
        <v>0.1</v>
      </c>
      <c r="AA804" s="417" t="s">
        <v>6944</v>
      </c>
    </row>
    <row r="805" spans="1:27" x14ac:dyDescent="0.25">
      <c r="A805" s="656"/>
      <c r="B805" s="421"/>
      <c r="C805" s="417"/>
      <c r="D805" s="422"/>
      <c r="E805" s="417"/>
      <c r="F805" s="417"/>
      <c r="G805" s="417"/>
      <c r="H805" s="417"/>
      <c r="I805" s="422"/>
      <c r="J805" s="422"/>
      <c r="K805" s="422"/>
      <c r="L805" s="422"/>
      <c r="M805" s="424"/>
      <c r="N805" s="422"/>
      <c r="O805" s="422"/>
      <c r="P805" s="422"/>
      <c r="Q805" s="422"/>
      <c r="R805" s="422"/>
      <c r="S805" s="422"/>
      <c r="T805" s="423"/>
      <c r="U805" s="417"/>
      <c r="V805" s="417"/>
      <c r="W805" s="422"/>
      <c r="X805" s="417" t="s">
        <v>6945</v>
      </c>
      <c r="Y805" s="417"/>
      <c r="Z805" s="417">
        <v>0.26</v>
      </c>
      <c r="AA805" s="417" t="s">
        <v>6893</v>
      </c>
    </row>
    <row r="806" spans="1:27" x14ac:dyDescent="0.25">
      <c r="A806" s="656"/>
      <c r="B806" s="421"/>
      <c r="C806" s="417"/>
      <c r="D806" s="422"/>
      <c r="E806" s="417"/>
      <c r="F806" s="417"/>
      <c r="G806" s="417"/>
      <c r="H806" s="417"/>
      <c r="I806" s="422"/>
      <c r="J806" s="422"/>
      <c r="K806" s="422"/>
      <c r="L806" s="422"/>
      <c r="M806" s="424"/>
      <c r="N806" s="422"/>
      <c r="O806" s="422"/>
      <c r="P806" s="422"/>
      <c r="Q806" s="422"/>
      <c r="R806" s="422"/>
      <c r="S806" s="422"/>
      <c r="T806" s="423"/>
      <c r="U806" s="417"/>
      <c r="V806" s="417"/>
      <c r="W806" s="422"/>
      <c r="X806" s="417" t="s">
        <v>6946</v>
      </c>
      <c r="Y806" s="417">
        <v>2015</v>
      </c>
      <c r="Z806" s="417">
        <v>0.16</v>
      </c>
      <c r="AA806" s="417" t="s">
        <v>798</v>
      </c>
    </row>
    <row r="807" spans="1:27" x14ac:dyDescent="0.25">
      <c r="A807" s="656"/>
      <c r="B807" s="421"/>
      <c r="C807" s="417"/>
      <c r="D807" s="422"/>
      <c r="E807" s="417"/>
      <c r="F807" s="417"/>
      <c r="G807" s="417"/>
      <c r="H807" s="417"/>
      <c r="I807" s="422"/>
      <c r="J807" s="422"/>
      <c r="K807" s="422"/>
      <c r="L807" s="422"/>
      <c r="M807" s="424"/>
      <c r="N807" s="422"/>
      <c r="O807" s="422"/>
      <c r="P807" s="422"/>
      <c r="Q807" s="422"/>
      <c r="R807" s="422"/>
      <c r="S807" s="422"/>
      <c r="T807" s="423"/>
      <c r="U807" s="417"/>
      <c r="V807" s="417"/>
      <c r="W807" s="422"/>
      <c r="X807" s="417"/>
      <c r="Y807" s="417"/>
      <c r="Z807" s="417"/>
      <c r="AA807" s="417"/>
    </row>
    <row r="808" spans="1:27" x14ac:dyDescent="0.25">
      <c r="A808" s="654">
        <v>113</v>
      </c>
      <c r="B808" s="421" t="s">
        <v>6409</v>
      </c>
      <c r="C808" s="417" t="s">
        <v>6947</v>
      </c>
      <c r="D808" s="422" t="s">
        <v>5834</v>
      </c>
      <c r="E808" s="417" t="s">
        <v>6133</v>
      </c>
      <c r="F808" s="417">
        <v>1</v>
      </c>
      <c r="G808" s="417"/>
      <c r="H808" s="417"/>
      <c r="I808" s="422"/>
      <c r="J808" s="422"/>
      <c r="K808" s="422"/>
      <c r="L808" s="422"/>
      <c r="M808" s="424"/>
      <c r="N808" s="422"/>
      <c r="O808" s="422"/>
      <c r="P808" s="422"/>
      <c r="Q808" s="422"/>
      <c r="R808" s="422"/>
      <c r="S808" s="422"/>
      <c r="T808" s="422"/>
      <c r="U808" s="417"/>
      <c r="V808" s="460"/>
      <c r="W808" s="422"/>
      <c r="X808" s="417"/>
      <c r="Y808" s="417"/>
      <c r="Z808" s="460"/>
      <c r="AA808" s="417"/>
    </row>
    <row r="809" spans="1:27" x14ac:dyDescent="0.25">
      <c r="A809" s="656"/>
      <c r="B809" s="421"/>
      <c r="C809" s="417"/>
      <c r="D809" s="422"/>
      <c r="E809" s="417" t="s">
        <v>6188</v>
      </c>
      <c r="F809" s="417">
        <v>1</v>
      </c>
      <c r="G809" s="417"/>
      <c r="H809" s="417"/>
      <c r="I809" s="422"/>
      <c r="J809" s="422"/>
      <c r="K809" s="422"/>
      <c r="L809" s="422"/>
      <c r="M809" s="424"/>
      <c r="N809" s="422"/>
      <c r="O809" s="422"/>
      <c r="P809" s="422"/>
      <c r="Q809" s="422"/>
      <c r="R809" s="422"/>
      <c r="S809" s="422"/>
      <c r="T809" s="422" t="s">
        <v>6948</v>
      </c>
      <c r="U809" s="417">
        <v>1983</v>
      </c>
      <c r="V809" s="417">
        <v>0.4</v>
      </c>
      <c r="W809" s="422" t="s">
        <v>6412</v>
      </c>
      <c r="X809" s="417"/>
      <c r="Y809" s="417"/>
      <c r="Z809" s="417"/>
      <c r="AA809" s="417"/>
    </row>
    <row r="810" spans="1:27" x14ac:dyDescent="0.25">
      <c r="A810" s="656"/>
      <c r="B810" s="421"/>
      <c r="C810" s="417"/>
      <c r="D810" s="422"/>
      <c r="E810" s="417"/>
      <c r="F810" s="417"/>
      <c r="G810" s="417"/>
      <c r="H810" s="417"/>
      <c r="I810" s="422"/>
      <c r="J810" s="422"/>
      <c r="K810" s="422"/>
      <c r="L810" s="422"/>
      <c r="M810" s="424"/>
      <c r="N810" s="422"/>
      <c r="O810" s="422"/>
      <c r="P810" s="422"/>
      <c r="Q810" s="422"/>
      <c r="R810" s="422"/>
      <c r="S810" s="422"/>
      <c r="T810" s="422" t="s">
        <v>6949</v>
      </c>
      <c r="U810" s="417">
        <v>2017</v>
      </c>
      <c r="V810" s="417"/>
      <c r="W810" s="422"/>
      <c r="X810" s="417"/>
      <c r="Y810" s="417"/>
      <c r="Z810" s="417"/>
      <c r="AA810" s="417"/>
    </row>
    <row r="811" spans="1:27" x14ac:dyDescent="0.25">
      <c r="A811" s="656"/>
      <c r="B811" s="421"/>
      <c r="C811" s="417"/>
      <c r="D811" s="422"/>
      <c r="E811" s="417"/>
      <c r="F811" s="417"/>
      <c r="G811" s="417"/>
      <c r="H811" s="417"/>
      <c r="I811" s="422"/>
      <c r="J811" s="422"/>
      <c r="K811" s="422"/>
      <c r="L811" s="422"/>
      <c r="M811" s="424"/>
      <c r="N811" s="422"/>
      <c r="O811" s="422"/>
      <c r="P811" s="422"/>
      <c r="Q811" s="422"/>
      <c r="R811" s="422"/>
      <c r="S811" s="422"/>
      <c r="T811" s="422"/>
      <c r="U811" s="417"/>
      <c r="V811" s="417"/>
      <c r="W811" s="422"/>
      <c r="X811" s="417"/>
      <c r="Y811" s="417"/>
      <c r="Z811" s="417"/>
      <c r="AA811" s="417"/>
    </row>
    <row r="812" spans="1:27" ht="24" x14ac:dyDescent="0.25">
      <c r="A812" s="656"/>
      <c r="B812" s="421"/>
      <c r="C812" s="417"/>
      <c r="D812" s="422"/>
      <c r="E812" s="417"/>
      <c r="F812" s="417"/>
      <c r="G812" s="417"/>
      <c r="H812" s="417"/>
      <c r="I812" s="422"/>
      <c r="J812" s="422"/>
      <c r="K812" s="422"/>
      <c r="L812" s="422"/>
      <c r="M812" s="424"/>
      <c r="N812" s="422"/>
      <c r="O812" s="422"/>
      <c r="P812" s="422"/>
      <c r="Q812" s="422"/>
      <c r="R812" s="422"/>
      <c r="S812" s="422"/>
      <c r="T812" s="415"/>
      <c r="U812" s="417"/>
      <c r="V812" s="417"/>
      <c r="W812" s="415"/>
      <c r="X812" s="414" t="s">
        <v>6950</v>
      </c>
      <c r="Y812" s="417"/>
      <c r="Z812" s="417"/>
      <c r="AA812" s="414"/>
    </row>
    <row r="813" spans="1:27" x14ac:dyDescent="0.25">
      <c r="A813" s="656"/>
      <c r="B813" s="421"/>
      <c r="C813" s="417"/>
      <c r="D813" s="422"/>
      <c r="E813" s="417"/>
      <c r="F813" s="417"/>
      <c r="G813" s="417"/>
      <c r="H813" s="417"/>
      <c r="I813" s="422"/>
      <c r="J813" s="422"/>
      <c r="K813" s="422"/>
      <c r="L813" s="422"/>
      <c r="M813" s="422"/>
      <c r="N813" s="422"/>
      <c r="O813" s="422"/>
      <c r="P813" s="422"/>
      <c r="Q813" s="422"/>
      <c r="R813" s="422"/>
      <c r="S813" s="422"/>
      <c r="T813" s="422"/>
      <c r="U813" s="417"/>
      <c r="V813" s="417"/>
      <c r="W813" s="422"/>
      <c r="X813" s="417" t="s">
        <v>6951</v>
      </c>
      <c r="Y813" s="417">
        <v>1968</v>
      </c>
      <c r="Z813" s="417">
        <v>0.13</v>
      </c>
      <c r="AA813" s="417" t="s">
        <v>6952</v>
      </c>
    </row>
    <row r="814" spans="1:27" x14ac:dyDescent="0.25">
      <c r="A814" s="656"/>
      <c r="B814" s="421"/>
      <c r="C814" s="417"/>
      <c r="D814" s="422"/>
      <c r="E814" s="417"/>
      <c r="F814" s="417"/>
      <c r="G814" s="417"/>
      <c r="H814" s="417"/>
      <c r="I814" s="422"/>
      <c r="J814" s="422"/>
      <c r="K814" s="422"/>
      <c r="L814" s="422"/>
      <c r="M814" s="424"/>
      <c r="N814" s="422"/>
      <c r="O814" s="422"/>
      <c r="P814" s="422"/>
      <c r="Q814" s="422"/>
      <c r="R814" s="422"/>
      <c r="S814" s="422"/>
      <c r="T814" s="422"/>
      <c r="U814" s="417"/>
      <c r="V814" s="417"/>
      <c r="W814" s="422"/>
      <c r="X814" s="417" t="s">
        <v>6953</v>
      </c>
      <c r="Y814" s="417">
        <v>1968</v>
      </c>
      <c r="Z814" s="417">
        <v>0.2</v>
      </c>
      <c r="AA814" s="417" t="s">
        <v>6954</v>
      </c>
    </row>
    <row r="815" spans="1:27" x14ac:dyDescent="0.25">
      <c r="A815" s="656"/>
      <c r="B815" s="421"/>
      <c r="C815" s="417"/>
      <c r="D815" s="422"/>
      <c r="E815" s="417"/>
      <c r="F815" s="417"/>
      <c r="G815" s="417"/>
      <c r="H815" s="417"/>
      <c r="I815" s="422"/>
      <c r="J815" s="422"/>
      <c r="K815" s="422"/>
      <c r="L815" s="422"/>
      <c r="M815" s="424"/>
      <c r="N815" s="422"/>
      <c r="O815" s="422"/>
      <c r="P815" s="422"/>
      <c r="Q815" s="422"/>
      <c r="R815" s="422"/>
      <c r="S815" s="422"/>
      <c r="T815" s="422"/>
      <c r="U815" s="417"/>
      <c r="V815" s="417"/>
      <c r="W815" s="422"/>
      <c r="X815" s="417" t="s">
        <v>6955</v>
      </c>
      <c r="Y815" s="417">
        <v>1968</v>
      </c>
      <c r="Z815" s="417">
        <v>0.2</v>
      </c>
      <c r="AA815" s="417" t="s">
        <v>6956</v>
      </c>
    </row>
    <row r="816" spans="1:27" x14ac:dyDescent="0.25">
      <c r="A816" s="656"/>
      <c r="B816" s="421"/>
      <c r="C816" s="417"/>
      <c r="D816" s="422"/>
      <c r="E816" s="417"/>
      <c r="F816" s="417"/>
      <c r="G816" s="417"/>
      <c r="H816" s="417"/>
      <c r="I816" s="422"/>
      <c r="J816" s="422"/>
      <c r="K816" s="422"/>
      <c r="L816" s="422"/>
      <c r="M816" s="424"/>
      <c r="N816" s="422"/>
      <c r="O816" s="422"/>
      <c r="P816" s="422"/>
      <c r="Q816" s="422"/>
      <c r="R816" s="422"/>
      <c r="S816" s="422"/>
      <c r="T816" s="422"/>
      <c r="U816" s="417"/>
      <c r="V816" s="417"/>
      <c r="W816" s="422"/>
      <c r="X816" s="417" t="s">
        <v>6957</v>
      </c>
      <c r="Y816" s="417">
        <v>1968</v>
      </c>
      <c r="Z816" s="417">
        <v>0.15</v>
      </c>
      <c r="AA816" s="417" t="s">
        <v>6719</v>
      </c>
    </row>
    <row r="817" spans="1:27" x14ac:dyDescent="0.25">
      <c r="A817" s="656"/>
      <c r="B817" s="421"/>
      <c r="C817" s="417"/>
      <c r="D817" s="422"/>
      <c r="E817" s="417"/>
      <c r="F817" s="417"/>
      <c r="G817" s="417"/>
      <c r="H817" s="417"/>
      <c r="I817" s="422"/>
      <c r="J817" s="422"/>
      <c r="K817" s="422"/>
      <c r="L817" s="422"/>
      <c r="M817" s="424"/>
      <c r="N817" s="422"/>
      <c r="O817" s="422"/>
      <c r="P817" s="422"/>
      <c r="Q817" s="422"/>
      <c r="R817" s="422"/>
      <c r="S817" s="422"/>
      <c r="T817" s="422"/>
      <c r="U817" s="417"/>
      <c r="V817" s="417"/>
      <c r="W817" s="422"/>
      <c r="X817" s="417" t="s">
        <v>6958</v>
      </c>
      <c r="Y817" s="417">
        <v>1968</v>
      </c>
      <c r="Z817" s="417">
        <v>0.15</v>
      </c>
      <c r="AA817" s="414" t="s">
        <v>6272</v>
      </c>
    </row>
    <row r="818" spans="1:27" x14ac:dyDescent="0.25">
      <c r="A818" s="656"/>
      <c r="B818" s="421"/>
      <c r="C818" s="417"/>
      <c r="D818" s="422"/>
      <c r="E818" s="417"/>
      <c r="F818" s="417"/>
      <c r="G818" s="417"/>
      <c r="H818" s="417"/>
      <c r="I818" s="422"/>
      <c r="J818" s="422"/>
      <c r="K818" s="422"/>
      <c r="L818" s="422"/>
      <c r="M818" s="424"/>
      <c r="N818" s="422"/>
      <c r="O818" s="422"/>
      <c r="P818" s="422"/>
      <c r="Q818" s="422"/>
      <c r="R818" s="422"/>
      <c r="S818" s="422"/>
      <c r="T818" s="422"/>
      <c r="U818" s="417"/>
      <c r="V818" s="417"/>
      <c r="W818" s="422"/>
      <c r="X818" s="417" t="s">
        <v>6959</v>
      </c>
      <c r="Y818" s="417">
        <v>1968</v>
      </c>
      <c r="Z818" s="417">
        <v>0.1</v>
      </c>
      <c r="AA818" s="417" t="s">
        <v>6960</v>
      </c>
    </row>
    <row r="819" spans="1:27" ht="24" x14ac:dyDescent="0.25">
      <c r="A819" s="655"/>
      <c r="B819" s="421"/>
      <c r="C819" s="417"/>
      <c r="D819" s="422"/>
      <c r="E819" s="417"/>
      <c r="F819" s="417"/>
      <c r="G819" s="417"/>
      <c r="H819" s="417"/>
      <c r="I819" s="422"/>
      <c r="J819" s="422"/>
      <c r="K819" s="422"/>
      <c r="L819" s="422"/>
      <c r="M819" s="424"/>
      <c r="N819" s="422"/>
      <c r="O819" s="422"/>
      <c r="P819" s="422"/>
      <c r="Q819" s="422"/>
      <c r="R819" s="422"/>
      <c r="S819" s="422"/>
      <c r="T819" s="415"/>
      <c r="U819" s="417"/>
      <c r="V819" s="417"/>
      <c r="W819" s="415"/>
      <c r="X819" s="414" t="s">
        <v>6961</v>
      </c>
      <c r="Y819" s="417">
        <v>1968</v>
      </c>
      <c r="Z819" s="414">
        <v>0.1</v>
      </c>
      <c r="AA819" s="414" t="s">
        <v>6960</v>
      </c>
    </row>
    <row r="820" spans="1:27" x14ac:dyDescent="0.25">
      <c r="A820" s="654">
        <v>114</v>
      </c>
      <c r="B820" s="423" t="s">
        <v>6962</v>
      </c>
      <c r="C820" s="417" t="s">
        <v>6963</v>
      </c>
      <c r="D820" s="414" t="s">
        <v>6964</v>
      </c>
      <c r="E820" s="417"/>
      <c r="F820" s="417"/>
      <c r="G820" s="417"/>
      <c r="H820" s="417"/>
      <c r="I820" s="426"/>
      <c r="J820" s="426"/>
      <c r="K820" s="426"/>
      <c r="L820" s="426"/>
      <c r="M820" s="426"/>
      <c r="N820" s="426"/>
      <c r="O820" s="426"/>
      <c r="P820" s="426"/>
      <c r="Q820" s="426"/>
      <c r="R820" s="426"/>
      <c r="S820" s="426"/>
      <c r="T820" s="426" t="s">
        <v>6965</v>
      </c>
      <c r="U820" s="417"/>
      <c r="V820" s="417"/>
      <c r="W820" s="426"/>
      <c r="X820" s="417"/>
      <c r="Y820" s="417"/>
      <c r="Z820" s="417"/>
      <c r="AA820" s="417"/>
    </row>
    <row r="821" spans="1:27" x14ac:dyDescent="0.25">
      <c r="A821" s="656"/>
      <c r="B821" s="423"/>
      <c r="C821" s="417"/>
      <c r="D821" s="426"/>
      <c r="E821" s="417"/>
      <c r="F821" s="417"/>
      <c r="G821" s="417"/>
      <c r="H821" s="417"/>
      <c r="I821" s="426"/>
      <c r="J821" s="426"/>
      <c r="K821" s="426"/>
      <c r="L821" s="426"/>
      <c r="M821" s="426"/>
      <c r="N821" s="426"/>
      <c r="O821" s="426"/>
      <c r="P821" s="426"/>
      <c r="Q821" s="426"/>
      <c r="R821" s="426"/>
      <c r="S821" s="426"/>
      <c r="T821" s="426" t="s">
        <v>6966</v>
      </c>
      <c r="U821" s="417"/>
      <c r="V821" s="417">
        <v>0.59</v>
      </c>
      <c r="W821" s="426" t="s">
        <v>6698</v>
      </c>
      <c r="X821" s="417"/>
      <c r="Y821" s="417"/>
      <c r="Z821" s="417"/>
      <c r="AA821" s="417"/>
    </row>
    <row r="822" spans="1:27" x14ac:dyDescent="0.25">
      <c r="A822" s="655"/>
      <c r="B822" s="423"/>
      <c r="C822" s="417"/>
      <c r="D822" s="426"/>
      <c r="E822" s="417"/>
      <c r="F822" s="417"/>
      <c r="G822" s="417"/>
      <c r="H822" s="417"/>
      <c r="I822" s="426"/>
      <c r="J822" s="426"/>
      <c r="K822" s="426"/>
      <c r="L822" s="426"/>
      <c r="M822" s="426"/>
      <c r="N822" s="426"/>
      <c r="O822" s="426"/>
      <c r="P822" s="426"/>
      <c r="Q822" s="426"/>
      <c r="R822" s="426"/>
      <c r="S822" s="426"/>
      <c r="T822" s="426" t="s">
        <v>6967</v>
      </c>
      <c r="U822" s="417"/>
      <c r="V822" s="417"/>
      <c r="W822" s="426"/>
      <c r="X822" s="417"/>
      <c r="Y822" s="417"/>
      <c r="Z822" s="417"/>
      <c r="AA822" s="417"/>
    </row>
    <row r="823" spans="1:27" x14ac:dyDescent="0.25">
      <c r="A823" s="654">
        <v>115</v>
      </c>
      <c r="B823" s="423" t="s">
        <v>6968</v>
      </c>
      <c r="C823" s="417"/>
      <c r="D823" s="426"/>
      <c r="E823" s="417"/>
      <c r="F823" s="417"/>
      <c r="G823" s="417"/>
      <c r="H823" s="417"/>
      <c r="I823" s="426"/>
      <c r="J823" s="426"/>
      <c r="K823" s="426"/>
      <c r="L823" s="426"/>
      <c r="M823" s="426"/>
      <c r="N823" s="426"/>
      <c r="O823" s="426"/>
      <c r="P823" s="426"/>
      <c r="Q823" s="426"/>
      <c r="R823" s="426"/>
      <c r="S823" s="426"/>
      <c r="T823" s="426"/>
      <c r="U823" s="417"/>
      <c r="V823" s="417"/>
      <c r="W823" s="426"/>
      <c r="X823" s="417"/>
      <c r="Y823" s="417"/>
      <c r="Z823" s="417"/>
      <c r="AA823" s="417"/>
    </row>
    <row r="824" spans="1:27" x14ac:dyDescent="0.25">
      <c r="A824" s="655"/>
      <c r="B824" s="423"/>
      <c r="C824" s="417"/>
      <c r="D824" s="426"/>
      <c r="E824" s="417"/>
      <c r="F824" s="417"/>
      <c r="G824" s="417"/>
      <c r="H824" s="417"/>
      <c r="I824" s="426"/>
      <c r="J824" s="426"/>
      <c r="K824" s="426"/>
      <c r="L824" s="426"/>
      <c r="M824" s="426"/>
      <c r="N824" s="426"/>
      <c r="O824" s="426"/>
      <c r="P824" s="426"/>
      <c r="Q824" s="426"/>
      <c r="R824" s="426"/>
      <c r="S824" s="426"/>
      <c r="T824" s="426"/>
      <c r="U824" s="417"/>
      <c r="V824" s="417"/>
      <c r="W824" s="426"/>
      <c r="X824" s="417"/>
      <c r="Y824" s="417"/>
      <c r="Z824" s="417"/>
      <c r="AA824" s="417"/>
    </row>
    <row r="825" spans="1:27" x14ac:dyDescent="0.25">
      <c r="A825" s="654">
        <v>116</v>
      </c>
      <c r="B825" s="423" t="s">
        <v>6968</v>
      </c>
      <c r="C825" s="417"/>
      <c r="D825" s="426"/>
      <c r="E825" s="417"/>
      <c r="F825" s="417"/>
      <c r="G825" s="417"/>
      <c r="H825" s="417"/>
      <c r="I825" s="426"/>
      <c r="J825" s="426"/>
      <c r="K825" s="426"/>
      <c r="L825" s="426"/>
      <c r="M825" s="426"/>
      <c r="N825" s="426"/>
      <c r="O825" s="426"/>
      <c r="P825" s="426"/>
      <c r="Q825" s="426"/>
      <c r="R825" s="426"/>
      <c r="S825" s="426"/>
      <c r="T825" s="426"/>
      <c r="U825" s="417"/>
      <c r="V825" s="417"/>
      <c r="W825" s="426"/>
      <c r="X825" s="417"/>
      <c r="Y825" s="417"/>
      <c r="Z825" s="417"/>
      <c r="AA825" s="417"/>
    </row>
    <row r="826" spans="1:27" x14ac:dyDescent="0.25">
      <c r="A826" s="655"/>
      <c r="B826" s="423"/>
      <c r="C826" s="417"/>
      <c r="D826" s="426"/>
      <c r="E826" s="417"/>
      <c r="F826" s="417"/>
      <c r="G826" s="417"/>
      <c r="H826" s="417"/>
      <c r="I826" s="426"/>
      <c r="J826" s="426"/>
      <c r="K826" s="426"/>
      <c r="L826" s="426"/>
      <c r="M826" s="426"/>
      <c r="N826" s="426"/>
      <c r="O826" s="426"/>
      <c r="P826" s="426"/>
      <c r="Q826" s="426"/>
      <c r="R826" s="426"/>
      <c r="S826" s="426"/>
      <c r="T826" s="426"/>
      <c r="U826" s="417"/>
      <c r="V826" s="417"/>
      <c r="W826" s="426"/>
      <c r="X826" s="417"/>
      <c r="Y826" s="417"/>
      <c r="Z826" s="417"/>
      <c r="AA826" s="417"/>
    </row>
    <row r="827" spans="1:27" x14ac:dyDescent="0.25">
      <c r="A827" s="654">
        <v>117</v>
      </c>
      <c r="B827" s="423" t="s">
        <v>6969</v>
      </c>
      <c r="C827" s="417" t="s">
        <v>1681</v>
      </c>
      <c r="D827" s="426" t="s">
        <v>2837</v>
      </c>
      <c r="E827" s="417" t="s">
        <v>6356</v>
      </c>
      <c r="F827" s="417">
        <v>1</v>
      </c>
      <c r="G827" s="417"/>
      <c r="H827" s="417"/>
      <c r="I827" s="426"/>
      <c r="J827" s="426"/>
      <c r="K827" s="426"/>
      <c r="L827" s="426"/>
      <c r="M827" s="426" t="s">
        <v>6970</v>
      </c>
      <c r="N827" s="426"/>
      <c r="O827" s="426"/>
      <c r="P827" s="426"/>
      <c r="Q827" s="426"/>
      <c r="R827" s="426"/>
      <c r="S827" s="426"/>
      <c r="T827" s="426" t="s">
        <v>6764</v>
      </c>
      <c r="U827" s="417"/>
      <c r="V827" s="417"/>
      <c r="W827" s="426"/>
      <c r="X827" s="417"/>
      <c r="Y827" s="417"/>
      <c r="Z827" s="417"/>
      <c r="AA827" s="417"/>
    </row>
    <row r="828" spans="1:27" x14ac:dyDescent="0.25">
      <c r="A828" s="656"/>
      <c r="B828" s="423"/>
      <c r="C828" s="417"/>
      <c r="D828" s="426"/>
      <c r="E828" s="417"/>
      <c r="F828" s="417"/>
      <c r="G828" s="417"/>
      <c r="H828" s="417"/>
      <c r="I828" s="426"/>
      <c r="J828" s="426"/>
      <c r="K828" s="426"/>
      <c r="L828" s="426"/>
      <c r="M828" s="426" t="s">
        <v>6971</v>
      </c>
      <c r="N828" s="426">
        <v>2006</v>
      </c>
      <c r="O828" s="426"/>
      <c r="P828" s="426" t="s">
        <v>6345</v>
      </c>
      <c r="Q828" s="426"/>
      <c r="R828" s="426"/>
      <c r="S828" s="426"/>
      <c r="T828" s="426" t="s">
        <v>6616</v>
      </c>
      <c r="U828" s="417"/>
      <c r="V828" s="417"/>
      <c r="W828" s="426" t="s">
        <v>6972</v>
      </c>
      <c r="X828" s="417"/>
      <c r="Y828" s="417"/>
      <c r="Z828" s="417"/>
      <c r="AA828" s="417"/>
    </row>
    <row r="829" spans="1:27" x14ac:dyDescent="0.25">
      <c r="A829" s="656"/>
      <c r="B829" s="423"/>
      <c r="C829" s="417"/>
      <c r="D829" s="426"/>
      <c r="E829" s="417"/>
      <c r="F829" s="417"/>
      <c r="G829" s="417"/>
      <c r="H829" s="417"/>
      <c r="I829" s="426"/>
      <c r="J829" s="426"/>
      <c r="K829" s="426"/>
      <c r="L829" s="426"/>
      <c r="M829" s="426"/>
      <c r="N829" s="426"/>
      <c r="O829" s="426"/>
      <c r="P829" s="426"/>
      <c r="Q829" s="426"/>
      <c r="R829" s="426"/>
      <c r="S829" s="426"/>
      <c r="T829" s="426"/>
      <c r="U829" s="417"/>
      <c r="V829" s="417"/>
      <c r="W829" s="426"/>
      <c r="X829" s="417" t="s">
        <v>6973</v>
      </c>
      <c r="Y829" s="417"/>
      <c r="Z829" s="417"/>
      <c r="AA829" s="417"/>
    </row>
    <row r="830" spans="1:27" x14ac:dyDescent="0.25">
      <c r="A830" s="656"/>
      <c r="B830" s="423"/>
      <c r="C830" s="417"/>
      <c r="D830" s="426"/>
      <c r="E830" s="417"/>
      <c r="F830" s="417"/>
      <c r="G830" s="417"/>
      <c r="H830" s="417"/>
      <c r="I830" s="426"/>
      <c r="J830" s="426"/>
      <c r="K830" s="426"/>
      <c r="L830" s="426"/>
      <c r="M830" s="426"/>
      <c r="N830" s="426"/>
      <c r="O830" s="426"/>
      <c r="P830" s="426"/>
      <c r="Q830" s="426"/>
      <c r="R830" s="426"/>
      <c r="S830" s="426"/>
      <c r="T830" s="426"/>
      <c r="U830" s="417"/>
      <c r="V830" s="417"/>
      <c r="W830" s="426"/>
      <c r="X830" s="417" t="s">
        <v>6616</v>
      </c>
      <c r="Y830" s="417"/>
      <c r="Z830" s="417"/>
      <c r="AA830" s="417" t="s">
        <v>6974</v>
      </c>
    </row>
    <row r="831" spans="1:27" x14ac:dyDescent="0.25">
      <c r="A831" s="656"/>
      <c r="B831" s="423"/>
      <c r="C831" s="417"/>
      <c r="D831" s="426"/>
      <c r="E831" s="417"/>
      <c r="F831" s="417"/>
      <c r="G831" s="417"/>
      <c r="H831" s="417"/>
      <c r="I831" s="426"/>
      <c r="J831" s="426"/>
      <c r="K831" s="426"/>
      <c r="L831" s="426"/>
      <c r="M831" s="426"/>
      <c r="N831" s="426"/>
      <c r="O831" s="426"/>
      <c r="P831" s="426"/>
      <c r="Q831" s="426"/>
      <c r="R831" s="426"/>
      <c r="S831" s="426"/>
      <c r="T831" s="426"/>
      <c r="U831" s="417"/>
      <c r="V831" s="417"/>
      <c r="W831" s="426"/>
      <c r="X831" s="417"/>
      <c r="Y831" s="417"/>
      <c r="Z831" s="417"/>
      <c r="AA831" s="417"/>
    </row>
    <row r="832" spans="1:27" x14ac:dyDescent="0.25">
      <c r="A832" s="655"/>
      <c r="B832" s="423"/>
      <c r="C832" s="417"/>
      <c r="D832" s="426"/>
      <c r="E832" s="417"/>
      <c r="F832" s="417"/>
      <c r="G832" s="417"/>
      <c r="H832" s="417"/>
      <c r="I832" s="426"/>
      <c r="J832" s="426"/>
      <c r="K832" s="426"/>
      <c r="L832" s="426"/>
      <c r="M832" s="426"/>
      <c r="N832" s="426"/>
      <c r="O832" s="426"/>
      <c r="P832" s="426"/>
      <c r="Q832" s="426"/>
      <c r="R832" s="426"/>
      <c r="S832" s="426"/>
      <c r="T832" s="426"/>
      <c r="U832" s="417"/>
      <c r="V832" s="417"/>
      <c r="W832" s="426"/>
      <c r="X832" s="417"/>
      <c r="Y832" s="417"/>
      <c r="Z832" s="417"/>
      <c r="AA832" s="417"/>
    </row>
    <row r="833" spans="1:27" x14ac:dyDescent="0.25">
      <c r="A833" s="654">
        <v>118</v>
      </c>
      <c r="B833" s="423" t="s">
        <v>6975</v>
      </c>
      <c r="C833" s="417" t="s">
        <v>2053</v>
      </c>
      <c r="D833" s="426" t="s">
        <v>5834</v>
      </c>
      <c r="E833" s="417" t="s">
        <v>6512</v>
      </c>
      <c r="F833" s="417">
        <v>2</v>
      </c>
      <c r="G833" s="417"/>
      <c r="H833" s="417"/>
      <c r="I833" s="426"/>
      <c r="J833" s="461"/>
      <c r="K833" s="426"/>
      <c r="L833" s="426"/>
      <c r="M833" s="426"/>
      <c r="N833" s="426"/>
      <c r="O833" s="426"/>
      <c r="P833" s="426"/>
      <c r="Q833" s="426"/>
      <c r="R833" s="426"/>
      <c r="S833" s="426"/>
      <c r="T833" s="426" t="s">
        <v>6624</v>
      </c>
      <c r="U833" s="417"/>
      <c r="V833" s="417"/>
      <c r="W833" s="426"/>
      <c r="X833" s="417"/>
      <c r="Y833" s="417"/>
      <c r="Z833" s="417"/>
      <c r="AA833" s="417"/>
    </row>
    <row r="834" spans="1:27" x14ac:dyDescent="0.25">
      <c r="A834" s="656"/>
      <c r="B834" s="423"/>
      <c r="C834" s="417"/>
      <c r="D834" s="426"/>
      <c r="E834" s="417"/>
      <c r="F834" s="417"/>
      <c r="G834" s="417"/>
      <c r="H834" s="417"/>
      <c r="I834" s="426"/>
      <c r="J834" s="461"/>
      <c r="K834" s="426"/>
      <c r="L834" s="426"/>
      <c r="M834" s="426"/>
      <c r="N834" s="426"/>
      <c r="O834" s="426"/>
      <c r="P834" s="426"/>
      <c r="Q834" s="426"/>
      <c r="R834" s="426"/>
      <c r="S834" s="426"/>
      <c r="T834" s="426" t="s">
        <v>6976</v>
      </c>
      <c r="U834" s="417">
        <v>1967</v>
      </c>
      <c r="V834" s="417">
        <v>0.57999999999999996</v>
      </c>
      <c r="W834" s="426" t="s">
        <v>6205</v>
      </c>
      <c r="X834" s="417"/>
      <c r="Y834" s="417"/>
      <c r="Z834" s="417"/>
      <c r="AA834" s="417"/>
    </row>
    <row r="835" spans="1:27" x14ac:dyDescent="0.25">
      <c r="A835" s="656"/>
      <c r="B835" s="423"/>
      <c r="C835" s="417"/>
      <c r="D835" s="426"/>
      <c r="E835" s="417"/>
      <c r="F835" s="417"/>
      <c r="G835" s="417"/>
      <c r="H835" s="417"/>
      <c r="I835" s="426"/>
      <c r="J835" s="461"/>
      <c r="K835" s="426"/>
      <c r="L835" s="426"/>
      <c r="M835" s="426"/>
      <c r="N835" s="426"/>
      <c r="O835" s="426"/>
      <c r="P835" s="426"/>
      <c r="Q835" s="426"/>
      <c r="R835" s="426"/>
      <c r="S835" s="426"/>
      <c r="T835" s="426" t="s">
        <v>6977</v>
      </c>
      <c r="U835" s="417"/>
      <c r="V835" s="417">
        <v>0.24</v>
      </c>
      <c r="W835" s="426" t="s">
        <v>6804</v>
      </c>
      <c r="X835" s="417"/>
      <c r="Y835" s="417"/>
      <c r="Z835" s="417"/>
      <c r="AA835" s="417"/>
    </row>
    <row r="836" spans="1:27" x14ac:dyDescent="0.25">
      <c r="A836" s="655"/>
      <c r="B836" s="423"/>
      <c r="C836" s="417"/>
      <c r="D836" s="426"/>
      <c r="E836" s="417"/>
      <c r="F836" s="417"/>
      <c r="G836" s="417"/>
      <c r="H836" s="417"/>
      <c r="I836" s="426"/>
      <c r="J836" s="461"/>
      <c r="K836" s="426"/>
      <c r="L836" s="426"/>
      <c r="M836" s="426"/>
      <c r="N836" s="426"/>
      <c r="O836" s="426"/>
      <c r="P836" s="426"/>
      <c r="Q836" s="426"/>
      <c r="R836" s="426"/>
      <c r="S836" s="426"/>
      <c r="T836" s="426"/>
      <c r="U836" s="417"/>
      <c r="V836" s="417"/>
      <c r="W836" s="426"/>
      <c r="X836" s="417"/>
      <c r="Y836" s="417"/>
      <c r="Z836" s="417"/>
      <c r="AA836" s="417"/>
    </row>
    <row r="837" spans="1:27" x14ac:dyDescent="0.25">
      <c r="A837" s="654">
        <v>119</v>
      </c>
      <c r="B837" s="423" t="s">
        <v>6978</v>
      </c>
      <c r="C837" s="417" t="s">
        <v>2042</v>
      </c>
      <c r="D837" s="426" t="s">
        <v>5834</v>
      </c>
      <c r="E837" s="417" t="s">
        <v>6188</v>
      </c>
      <c r="F837" s="417">
        <v>1</v>
      </c>
      <c r="G837" s="417"/>
      <c r="H837" s="417"/>
      <c r="I837" s="426"/>
      <c r="J837" s="462"/>
      <c r="K837" s="426"/>
      <c r="L837" s="426"/>
      <c r="M837" s="462"/>
      <c r="N837" s="426"/>
      <c r="O837" s="426"/>
      <c r="P837" s="426"/>
      <c r="Q837" s="426"/>
      <c r="R837" s="426"/>
      <c r="S837" s="426"/>
      <c r="T837" s="426" t="s">
        <v>6624</v>
      </c>
      <c r="U837" s="417"/>
      <c r="V837" s="417"/>
      <c r="W837" s="426"/>
      <c r="X837" s="417"/>
      <c r="Y837" s="417"/>
      <c r="Z837" s="417"/>
      <c r="AA837" s="417"/>
    </row>
    <row r="838" spans="1:27" x14ac:dyDescent="0.25">
      <c r="A838" s="656"/>
      <c r="B838" s="423"/>
      <c r="C838" s="417"/>
      <c r="D838" s="426"/>
      <c r="E838" s="417"/>
      <c r="F838" s="417"/>
      <c r="G838" s="417"/>
      <c r="H838" s="417"/>
      <c r="I838" s="426"/>
      <c r="J838" s="462"/>
      <c r="K838" s="426"/>
      <c r="L838" s="426"/>
      <c r="M838" s="462"/>
      <c r="N838" s="426"/>
      <c r="O838" s="426"/>
      <c r="P838" s="426"/>
      <c r="Q838" s="426"/>
      <c r="R838" s="426"/>
      <c r="S838" s="426"/>
      <c r="T838" s="426" t="s">
        <v>6979</v>
      </c>
      <c r="U838" s="417"/>
      <c r="V838" s="417">
        <v>0.3</v>
      </c>
      <c r="W838" s="426" t="s">
        <v>6120</v>
      </c>
      <c r="X838" s="417"/>
      <c r="Y838" s="417"/>
      <c r="Z838" s="417"/>
      <c r="AA838" s="417"/>
    </row>
    <row r="839" spans="1:27" x14ac:dyDescent="0.25">
      <c r="A839" s="656"/>
      <c r="B839" s="423"/>
      <c r="C839" s="417"/>
      <c r="D839" s="426"/>
      <c r="E839" s="417"/>
      <c r="F839" s="417"/>
      <c r="G839" s="417"/>
      <c r="H839" s="417"/>
      <c r="I839" s="426"/>
      <c r="J839" s="462"/>
      <c r="K839" s="426"/>
      <c r="L839" s="426"/>
      <c r="M839" s="462"/>
      <c r="N839" s="426"/>
      <c r="O839" s="426"/>
      <c r="P839" s="426"/>
      <c r="Q839" s="426"/>
      <c r="R839" s="426"/>
      <c r="S839" s="426"/>
      <c r="T839" s="426" t="s">
        <v>6980</v>
      </c>
      <c r="U839" s="417"/>
      <c r="V839" s="417">
        <v>0.26</v>
      </c>
      <c r="W839" s="426" t="s">
        <v>6120</v>
      </c>
      <c r="X839" s="417"/>
      <c r="Y839" s="417"/>
      <c r="Z839" s="417"/>
      <c r="AA839" s="417"/>
    </row>
    <row r="840" spans="1:27" x14ac:dyDescent="0.25">
      <c r="A840" s="656"/>
      <c r="B840" s="423"/>
      <c r="C840" s="417"/>
      <c r="D840" s="426"/>
      <c r="E840" s="417"/>
      <c r="F840" s="417"/>
      <c r="G840" s="417"/>
      <c r="H840" s="417"/>
      <c r="I840" s="426"/>
      <c r="J840" s="462"/>
      <c r="K840" s="426"/>
      <c r="L840" s="426"/>
      <c r="M840" s="462"/>
      <c r="N840" s="426"/>
      <c r="O840" s="426"/>
      <c r="P840" s="426"/>
      <c r="Q840" s="426"/>
      <c r="R840" s="426"/>
      <c r="S840" s="426"/>
      <c r="T840" s="426"/>
      <c r="U840" s="417"/>
      <c r="V840" s="417"/>
      <c r="W840" s="426"/>
      <c r="X840" s="417" t="s">
        <v>6981</v>
      </c>
      <c r="Y840" s="417"/>
      <c r="Z840" s="417"/>
      <c r="AA840" s="417"/>
    </row>
    <row r="841" spans="1:27" x14ac:dyDescent="0.25">
      <c r="A841" s="656"/>
      <c r="B841" s="423"/>
      <c r="C841" s="417"/>
      <c r="D841" s="426"/>
      <c r="E841" s="417"/>
      <c r="F841" s="417"/>
      <c r="G841" s="417"/>
      <c r="H841" s="417"/>
      <c r="I841" s="426"/>
      <c r="J841" s="462"/>
      <c r="K841" s="426"/>
      <c r="L841" s="426"/>
      <c r="M841" s="462"/>
      <c r="N841" s="426"/>
      <c r="O841" s="426"/>
      <c r="P841" s="426"/>
      <c r="Q841" s="426"/>
      <c r="R841" s="426"/>
      <c r="S841" s="426"/>
      <c r="T841" s="426"/>
      <c r="U841" s="417"/>
      <c r="V841" s="417"/>
      <c r="W841" s="426"/>
      <c r="X841" s="417" t="s">
        <v>6982</v>
      </c>
      <c r="Y841" s="417"/>
      <c r="Z841" s="417">
        <v>0.06</v>
      </c>
      <c r="AA841" s="417" t="s">
        <v>6983</v>
      </c>
    </row>
    <row r="842" spans="1:27" x14ac:dyDescent="0.25">
      <c r="A842" s="656"/>
      <c r="B842" s="423"/>
      <c r="C842" s="417"/>
      <c r="D842" s="426"/>
      <c r="E842" s="417"/>
      <c r="F842" s="417"/>
      <c r="G842" s="417"/>
      <c r="H842" s="417"/>
      <c r="I842" s="426"/>
      <c r="J842" s="462"/>
      <c r="K842" s="426"/>
      <c r="L842" s="426"/>
      <c r="M842" s="462"/>
      <c r="N842" s="426"/>
      <c r="O842" s="426"/>
      <c r="P842" s="426"/>
      <c r="Q842" s="426"/>
      <c r="R842" s="426"/>
      <c r="S842" s="426"/>
      <c r="T842" s="426"/>
      <c r="U842" s="417"/>
      <c r="V842" s="417"/>
      <c r="W842" s="426"/>
      <c r="X842" s="417" t="s">
        <v>6984</v>
      </c>
      <c r="Y842" s="417"/>
      <c r="Z842" s="417"/>
      <c r="AA842" s="417" t="s">
        <v>6418</v>
      </c>
    </row>
    <row r="843" spans="1:27" x14ac:dyDescent="0.25">
      <c r="A843" s="656"/>
      <c r="B843" s="423"/>
      <c r="C843" s="417"/>
      <c r="D843" s="426"/>
      <c r="E843" s="417"/>
      <c r="F843" s="417"/>
      <c r="G843" s="417"/>
      <c r="H843" s="417"/>
      <c r="I843" s="426"/>
      <c r="J843" s="462"/>
      <c r="K843" s="426"/>
      <c r="L843" s="426"/>
      <c r="M843" s="462"/>
      <c r="N843" s="426"/>
      <c r="O843" s="426"/>
      <c r="P843" s="426"/>
      <c r="Q843" s="426"/>
      <c r="R843" s="426"/>
      <c r="S843" s="426"/>
      <c r="T843" s="426"/>
      <c r="U843" s="417"/>
      <c r="V843" s="417"/>
      <c r="W843" s="426"/>
      <c r="X843" s="417" t="s">
        <v>6985</v>
      </c>
      <c r="Y843" s="417"/>
      <c r="Z843" s="417">
        <v>0.03</v>
      </c>
      <c r="AA843" s="417" t="s">
        <v>6986</v>
      </c>
    </row>
    <row r="844" spans="1:27" x14ac:dyDescent="0.25">
      <c r="A844" s="656"/>
      <c r="B844" s="423"/>
      <c r="C844" s="417"/>
      <c r="D844" s="426"/>
      <c r="E844" s="417"/>
      <c r="F844" s="417"/>
      <c r="G844" s="417"/>
      <c r="H844" s="417"/>
      <c r="I844" s="426"/>
      <c r="J844" s="462"/>
      <c r="K844" s="426"/>
      <c r="L844" s="426"/>
      <c r="M844" s="462"/>
      <c r="N844" s="426"/>
      <c r="O844" s="426"/>
      <c r="P844" s="426"/>
      <c r="Q844" s="426"/>
      <c r="R844" s="426"/>
      <c r="S844" s="426"/>
      <c r="T844" s="426"/>
      <c r="U844" s="417"/>
      <c r="V844" s="417"/>
      <c r="W844" s="426"/>
      <c r="X844" s="417" t="s">
        <v>6987</v>
      </c>
      <c r="Y844" s="417"/>
      <c r="Z844" s="417">
        <v>0.1</v>
      </c>
      <c r="AA844" s="417" t="s">
        <v>6988</v>
      </c>
    </row>
    <row r="845" spans="1:27" x14ac:dyDescent="0.25">
      <c r="A845" s="656"/>
      <c r="B845" s="423"/>
      <c r="C845" s="417"/>
      <c r="D845" s="426"/>
      <c r="E845" s="417"/>
      <c r="F845" s="417"/>
      <c r="G845" s="417"/>
      <c r="H845" s="417"/>
      <c r="I845" s="426"/>
      <c r="J845" s="462"/>
      <c r="K845" s="426"/>
      <c r="L845" s="426"/>
      <c r="M845" s="462"/>
      <c r="N845" s="426"/>
      <c r="O845" s="426"/>
      <c r="P845" s="426"/>
      <c r="Q845" s="426"/>
      <c r="R845" s="426"/>
      <c r="S845" s="426"/>
      <c r="T845" s="426"/>
      <c r="U845" s="417"/>
      <c r="V845" s="417"/>
      <c r="W845" s="426"/>
      <c r="X845" s="417" t="s">
        <v>6989</v>
      </c>
      <c r="Y845" s="417"/>
      <c r="Z845" s="417">
        <v>0.1</v>
      </c>
      <c r="AA845" s="417" t="s">
        <v>6598</v>
      </c>
    </row>
    <row r="846" spans="1:27" x14ac:dyDescent="0.25">
      <c r="A846" s="655"/>
      <c r="B846" s="423"/>
      <c r="C846" s="417"/>
      <c r="D846" s="426"/>
      <c r="E846" s="417"/>
      <c r="F846" s="417"/>
      <c r="G846" s="417"/>
      <c r="H846" s="417"/>
      <c r="I846" s="426"/>
      <c r="J846" s="463"/>
      <c r="K846" s="426"/>
      <c r="L846" s="426"/>
      <c r="M846" s="462"/>
      <c r="N846" s="426"/>
      <c r="O846" s="426"/>
      <c r="P846" s="426"/>
      <c r="Q846" s="426"/>
      <c r="R846" s="426"/>
      <c r="S846" s="426"/>
      <c r="T846" s="426"/>
      <c r="U846" s="417"/>
      <c r="V846" s="417"/>
      <c r="W846" s="426"/>
      <c r="X846" s="417"/>
      <c r="Y846" s="417"/>
      <c r="Z846" s="417"/>
      <c r="AA846" s="417"/>
    </row>
    <row r="847" spans="1:27" x14ac:dyDescent="0.25">
      <c r="A847" s="654">
        <v>120</v>
      </c>
      <c r="B847" s="423" t="s">
        <v>6990</v>
      </c>
      <c r="C847" s="417" t="s">
        <v>1886</v>
      </c>
      <c r="D847" s="426" t="s">
        <v>5834</v>
      </c>
      <c r="E847" s="417" t="s">
        <v>6109</v>
      </c>
      <c r="F847" s="417">
        <v>2</v>
      </c>
      <c r="G847" s="417"/>
      <c r="H847" s="417"/>
      <c r="I847" s="426"/>
      <c r="J847" s="461"/>
      <c r="K847" s="426"/>
      <c r="L847" s="426"/>
      <c r="M847" s="426"/>
      <c r="N847" s="426"/>
      <c r="O847" s="426"/>
      <c r="P847" s="426"/>
      <c r="Q847" s="426"/>
      <c r="R847" s="426"/>
      <c r="S847" s="426"/>
      <c r="T847" s="426"/>
      <c r="U847" s="417"/>
      <c r="V847" s="417"/>
      <c r="W847" s="426"/>
      <c r="X847" s="417"/>
      <c r="Y847" s="417"/>
      <c r="Z847" s="417"/>
      <c r="AA847" s="417"/>
    </row>
    <row r="848" spans="1:27" x14ac:dyDescent="0.25">
      <c r="A848" s="656"/>
      <c r="B848" s="423"/>
      <c r="C848" s="417"/>
      <c r="D848" s="426"/>
      <c r="E848" s="417"/>
      <c r="F848" s="417"/>
      <c r="G848" s="417"/>
      <c r="H848" s="417"/>
      <c r="I848" s="426"/>
      <c r="J848" s="461"/>
      <c r="K848" s="426"/>
      <c r="L848" s="426"/>
      <c r="M848" s="426"/>
      <c r="N848" s="426"/>
      <c r="O848" s="426"/>
      <c r="P848" s="426"/>
      <c r="Q848" s="426"/>
      <c r="R848" s="426"/>
      <c r="S848" s="426"/>
      <c r="T848" s="426" t="s">
        <v>6991</v>
      </c>
      <c r="U848" s="417"/>
      <c r="V848" s="417"/>
      <c r="W848" s="426" t="s">
        <v>6992</v>
      </c>
      <c r="X848" s="417"/>
      <c r="Y848" s="417"/>
      <c r="Z848" s="417"/>
      <c r="AA848" s="417"/>
    </row>
    <row r="849" spans="1:27" x14ac:dyDescent="0.25">
      <c r="A849" s="656"/>
      <c r="B849" s="423"/>
      <c r="C849" s="417"/>
      <c r="D849" s="426"/>
      <c r="E849" s="417"/>
      <c r="F849" s="417"/>
      <c r="G849" s="417"/>
      <c r="H849" s="417"/>
      <c r="I849" s="426"/>
      <c r="J849" s="461"/>
      <c r="K849" s="426"/>
      <c r="L849" s="426"/>
      <c r="M849" s="426"/>
      <c r="N849" s="426"/>
      <c r="O849" s="426"/>
      <c r="P849" s="426"/>
      <c r="Q849" s="426"/>
      <c r="R849" s="426"/>
      <c r="S849" s="426"/>
      <c r="T849" s="426"/>
      <c r="U849" s="417"/>
      <c r="V849" s="417"/>
      <c r="W849" s="426"/>
      <c r="X849" s="417"/>
      <c r="Y849" s="417"/>
      <c r="Z849" s="417"/>
      <c r="AA849" s="417"/>
    </row>
    <row r="850" spans="1:27" x14ac:dyDescent="0.25">
      <c r="A850" s="656"/>
      <c r="B850" s="423"/>
      <c r="C850" s="417"/>
      <c r="D850" s="426"/>
      <c r="E850" s="417"/>
      <c r="F850" s="417"/>
      <c r="G850" s="417"/>
      <c r="H850" s="417"/>
      <c r="I850" s="426"/>
      <c r="J850" s="461"/>
      <c r="K850" s="426"/>
      <c r="L850" s="426"/>
      <c r="M850" s="426"/>
      <c r="N850" s="426"/>
      <c r="O850" s="426"/>
      <c r="P850" s="426"/>
      <c r="Q850" s="426"/>
      <c r="R850" s="426"/>
      <c r="S850" s="426"/>
      <c r="T850" s="426"/>
      <c r="U850" s="417"/>
      <c r="V850" s="417"/>
      <c r="W850" s="426"/>
      <c r="X850" s="417"/>
      <c r="Y850" s="417"/>
      <c r="Z850" s="417"/>
      <c r="AA850" s="417"/>
    </row>
    <row r="851" spans="1:27" x14ac:dyDescent="0.25">
      <c r="A851" s="654">
        <v>121</v>
      </c>
      <c r="B851" s="423" t="s">
        <v>6993</v>
      </c>
      <c r="C851" s="417" t="s">
        <v>2715</v>
      </c>
      <c r="D851" s="426" t="s">
        <v>5834</v>
      </c>
      <c r="E851" s="417" t="s">
        <v>6518</v>
      </c>
      <c r="F851" s="417">
        <v>2</v>
      </c>
      <c r="G851" s="417"/>
      <c r="H851" s="417"/>
      <c r="I851" s="426"/>
      <c r="J851" s="461"/>
      <c r="K851" s="426"/>
      <c r="L851" s="426"/>
      <c r="M851" s="426"/>
      <c r="N851" s="426"/>
      <c r="O851" s="426"/>
      <c r="P851" s="426"/>
      <c r="Q851" s="426"/>
      <c r="R851" s="426"/>
      <c r="S851" s="426"/>
      <c r="T851" s="426"/>
      <c r="U851" s="417"/>
      <c r="V851" s="417"/>
      <c r="W851" s="426"/>
      <c r="X851" s="417"/>
      <c r="Y851" s="417"/>
      <c r="Z851" s="417"/>
      <c r="AA851" s="417"/>
    </row>
    <row r="852" spans="1:27" x14ac:dyDescent="0.25">
      <c r="A852" s="656"/>
      <c r="B852" s="423"/>
      <c r="C852" s="417"/>
      <c r="D852" s="426"/>
      <c r="E852" s="417"/>
      <c r="F852" s="417"/>
      <c r="G852" s="417"/>
      <c r="H852" s="417"/>
      <c r="I852" s="426"/>
      <c r="J852" s="461"/>
      <c r="K852" s="426"/>
      <c r="L852" s="426"/>
      <c r="M852" s="426"/>
      <c r="N852" s="426"/>
      <c r="O852" s="426"/>
      <c r="P852" s="426"/>
      <c r="Q852" s="426"/>
      <c r="R852" s="426"/>
      <c r="S852" s="426"/>
      <c r="T852" s="426" t="s">
        <v>6994</v>
      </c>
      <c r="U852" s="417">
        <v>1960</v>
      </c>
      <c r="V852" s="417">
        <v>0.48</v>
      </c>
      <c r="W852" s="426" t="s">
        <v>6120</v>
      </c>
      <c r="X852" s="417"/>
      <c r="Y852" s="417"/>
      <c r="Z852" s="417"/>
      <c r="AA852" s="417"/>
    </row>
    <row r="853" spans="1:27" x14ac:dyDescent="0.25">
      <c r="A853" s="656"/>
      <c r="B853" s="423"/>
      <c r="C853" s="417"/>
      <c r="D853" s="426"/>
      <c r="E853" s="417"/>
      <c r="F853" s="417"/>
      <c r="G853" s="417"/>
      <c r="H853" s="417"/>
      <c r="I853" s="426"/>
      <c r="J853" s="461"/>
      <c r="K853" s="426"/>
      <c r="L853" s="426"/>
      <c r="M853" s="426"/>
      <c r="N853" s="426"/>
      <c r="O853" s="426"/>
      <c r="P853" s="426"/>
      <c r="Q853" s="426"/>
      <c r="R853" s="426"/>
      <c r="S853" s="426"/>
      <c r="T853" s="426"/>
      <c r="U853" s="417"/>
      <c r="V853" s="417"/>
      <c r="W853" s="426"/>
      <c r="X853" s="417"/>
      <c r="Y853" s="417"/>
      <c r="Z853" s="417"/>
      <c r="AA853" s="417"/>
    </row>
    <row r="854" spans="1:27" x14ac:dyDescent="0.25">
      <c r="A854" s="656"/>
      <c r="B854" s="423"/>
      <c r="C854" s="417"/>
      <c r="D854" s="426"/>
      <c r="E854" s="417"/>
      <c r="F854" s="417"/>
      <c r="G854" s="417"/>
      <c r="H854" s="417"/>
      <c r="I854" s="426"/>
      <c r="J854" s="461"/>
      <c r="K854" s="426"/>
      <c r="L854" s="426"/>
      <c r="M854" s="426"/>
      <c r="N854" s="426"/>
      <c r="O854" s="426"/>
      <c r="P854" s="426"/>
      <c r="Q854" s="426"/>
      <c r="R854" s="426"/>
      <c r="S854" s="426"/>
      <c r="T854" s="426"/>
      <c r="U854" s="417"/>
      <c r="V854" s="417"/>
      <c r="W854" s="426"/>
      <c r="X854" s="417"/>
      <c r="Y854" s="417"/>
      <c r="Z854" s="417"/>
      <c r="AA854" s="417"/>
    </row>
    <row r="855" spans="1:27" x14ac:dyDescent="0.25">
      <c r="A855" s="654">
        <v>122</v>
      </c>
      <c r="B855" s="423" t="s">
        <v>6995</v>
      </c>
      <c r="C855" s="417" t="s">
        <v>6996</v>
      </c>
      <c r="D855" s="426"/>
      <c r="E855" s="417"/>
      <c r="F855" s="417"/>
      <c r="G855" s="417"/>
      <c r="H855" s="417"/>
      <c r="I855" s="426"/>
      <c r="J855" s="461"/>
      <c r="K855" s="426"/>
      <c r="L855" s="426"/>
      <c r="M855" s="426"/>
      <c r="N855" s="426"/>
      <c r="O855" s="426"/>
      <c r="P855" s="426"/>
      <c r="Q855" s="426"/>
      <c r="R855" s="426"/>
      <c r="S855" s="426"/>
      <c r="T855" s="426"/>
      <c r="U855" s="417"/>
      <c r="V855" s="417"/>
      <c r="W855" s="426"/>
      <c r="X855" s="417"/>
      <c r="Y855" s="417"/>
      <c r="Z855" s="417"/>
      <c r="AA855" s="417"/>
    </row>
    <row r="856" spans="1:27" x14ac:dyDescent="0.25">
      <c r="A856" s="656"/>
      <c r="B856" s="423"/>
      <c r="C856" s="417"/>
      <c r="D856" s="426"/>
      <c r="E856" s="417"/>
      <c r="F856" s="417"/>
      <c r="G856" s="417"/>
      <c r="H856" s="417"/>
      <c r="I856" s="426"/>
      <c r="J856" s="461"/>
      <c r="K856" s="426"/>
      <c r="L856" s="426"/>
      <c r="M856" s="426"/>
      <c r="N856" s="426"/>
      <c r="O856" s="426"/>
      <c r="P856" s="426"/>
      <c r="Q856" s="426"/>
      <c r="R856" s="426"/>
      <c r="S856" s="426"/>
      <c r="T856" s="426" t="s">
        <v>6997</v>
      </c>
      <c r="U856" s="417">
        <v>1994</v>
      </c>
      <c r="V856" s="417">
        <v>0.48</v>
      </c>
      <c r="W856" s="426" t="s">
        <v>6120</v>
      </c>
      <c r="X856" s="417"/>
      <c r="Y856" s="417"/>
      <c r="Z856" s="417"/>
      <c r="AA856" s="417"/>
    </row>
    <row r="857" spans="1:27" x14ac:dyDescent="0.25">
      <c r="A857" s="656"/>
      <c r="B857" s="423"/>
      <c r="C857" s="417"/>
      <c r="D857" s="426"/>
      <c r="E857" s="417"/>
      <c r="F857" s="417"/>
      <c r="G857" s="417"/>
      <c r="H857" s="417"/>
      <c r="I857" s="426"/>
      <c r="J857" s="461"/>
      <c r="K857" s="426"/>
      <c r="L857" s="426"/>
      <c r="M857" s="426"/>
      <c r="N857" s="426"/>
      <c r="O857" s="426"/>
      <c r="P857" s="426"/>
      <c r="Q857" s="426"/>
      <c r="R857" s="426"/>
      <c r="S857" s="426"/>
      <c r="T857" s="426" t="s">
        <v>6998</v>
      </c>
      <c r="U857" s="417">
        <v>1994</v>
      </c>
      <c r="V857" s="417">
        <v>0.435</v>
      </c>
      <c r="W857" s="426" t="s">
        <v>6120</v>
      </c>
      <c r="X857" s="417"/>
      <c r="Y857" s="417"/>
      <c r="Z857" s="417"/>
      <c r="AA857" s="417"/>
    </row>
    <row r="858" spans="1:27" x14ac:dyDescent="0.25">
      <c r="A858" s="656"/>
      <c r="B858" s="423"/>
      <c r="C858" s="417"/>
      <c r="D858" s="426"/>
      <c r="E858" s="417"/>
      <c r="F858" s="417"/>
      <c r="G858" s="417"/>
      <c r="H858" s="417"/>
      <c r="I858" s="426"/>
      <c r="J858" s="461"/>
      <c r="K858" s="426"/>
      <c r="L858" s="426"/>
      <c r="M858" s="426"/>
      <c r="N858" s="426"/>
      <c r="O858" s="426"/>
      <c r="P858" s="426"/>
      <c r="Q858" s="426"/>
      <c r="R858" s="426"/>
      <c r="S858" s="426"/>
      <c r="T858" s="426"/>
      <c r="U858" s="417"/>
      <c r="V858" s="417"/>
      <c r="W858" s="426"/>
      <c r="X858" s="417"/>
      <c r="Y858" s="417"/>
      <c r="Z858" s="417"/>
      <c r="AA858" s="417"/>
    </row>
    <row r="859" spans="1:27" x14ac:dyDescent="0.25">
      <c r="A859" s="656"/>
      <c r="B859" s="423"/>
      <c r="C859" s="417"/>
      <c r="D859" s="426"/>
      <c r="E859" s="417"/>
      <c r="F859" s="417"/>
      <c r="G859" s="417"/>
      <c r="H859" s="417"/>
      <c r="I859" s="426"/>
      <c r="J859" s="461"/>
      <c r="K859" s="426"/>
      <c r="L859" s="426"/>
      <c r="M859" s="426"/>
      <c r="N859" s="426"/>
      <c r="O859" s="426"/>
      <c r="P859" s="426"/>
      <c r="Q859" s="426"/>
      <c r="R859" s="426"/>
      <c r="S859" s="426"/>
      <c r="T859" s="426"/>
      <c r="U859" s="417"/>
      <c r="V859" s="417"/>
      <c r="W859" s="426"/>
      <c r="X859" s="417"/>
      <c r="Y859" s="417"/>
      <c r="Z859" s="417"/>
      <c r="AA859" s="417"/>
    </row>
    <row r="860" spans="1:27" x14ac:dyDescent="0.25">
      <c r="A860" s="654">
        <v>123</v>
      </c>
      <c r="B860" s="423" t="s">
        <v>6999</v>
      </c>
      <c r="C860" s="417" t="s">
        <v>2118</v>
      </c>
      <c r="D860" s="426" t="s">
        <v>5834</v>
      </c>
      <c r="E860" s="417" t="s">
        <v>7000</v>
      </c>
      <c r="F860" s="417">
        <v>2</v>
      </c>
      <c r="G860" s="417"/>
      <c r="H860" s="417"/>
      <c r="I860" s="426"/>
      <c r="J860" s="461"/>
      <c r="K860" s="426"/>
      <c r="L860" s="426"/>
      <c r="M860" s="426"/>
      <c r="N860" s="426"/>
      <c r="O860" s="426"/>
      <c r="P860" s="426"/>
      <c r="Q860" s="426"/>
      <c r="R860" s="426"/>
      <c r="S860" s="426"/>
      <c r="T860" s="426" t="s">
        <v>7001</v>
      </c>
      <c r="U860" s="417"/>
      <c r="V860" s="417">
        <v>1.2</v>
      </c>
      <c r="W860" s="426" t="s">
        <v>7002</v>
      </c>
      <c r="X860" s="417"/>
      <c r="Y860" s="417"/>
      <c r="Z860" s="417"/>
      <c r="AA860" s="417"/>
    </row>
    <row r="861" spans="1:27" x14ac:dyDescent="0.25">
      <c r="A861" s="656"/>
      <c r="B861" s="423"/>
      <c r="C861" s="417"/>
      <c r="D861" s="426"/>
      <c r="E861" s="417"/>
      <c r="F861" s="417"/>
      <c r="G861" s="417"/>
      <c r="H861" s="417"/>
      <c r="I861" s="426"/>
      <c r="J861" s="461"/>
      <c r="K861" s="426"/>
      <c r="L861" s="426"/>
      <c r="M861" s="426"/>
      <c r="N861" s="426"/>
      <c r="O861" s="426"/>
      <c r="P861" s="426"/>
      <c r="Q861" s="426"/>
      <c r="R861" s="426"/>
      <c r="S861" s="426"/>
      <c r="T861" s="426" t="s">
        <v>7003</v>
      </c>
      <c r="U861" s="417"/>
      <c r="V861" s="417">
        <v>1.2</v>
      </c>
      <c r="W861" s="426" t="s">
        <v>7004</v>
      </c>
      <c r="X861" s="417"/>
      <c r="Y861" s="417"/>
      <c r="Z861" s="417"/>
      <c r="AA861" s="417"/>
    </row>
    <row r="862" spans="1:27" x14ac:dyDescent="0.25">
      <c r="A862" s="656"/>
      <c r="B862" s="423"/>
      <c r="C862" s="417"/>
      <c r="D862" s="426"/>
      <c r="E862" s="417"/>
      <c r="F862" s="417"/>
      <c r="G862" s="417"/>
      <c r="H862" s="417"/>
      <c r="I862" s="426"/>
      <c r="J862" s="461"/>
      <c r="K862" s="426"/>
      <c r="L862" s="426"/>
      <c r="M862" s="426"/>
      <c r="N862" s="426"/>
      <c r="O862" s="426"/>
      <c r="P862" s="426"/>
      <c r="Q862" s="426"/>
      <c r="R862" s="426"/>
      <c r="S862" s="426"/>
      <c r="T862" s="426"/>
      <c r="U862" s="417"/>
      <c r="V862" s="417"/>
      <c r="W862" s="426"/>
      <c r="X862" s="417"/>
      <c r="Y862" s="417"/>
      <c r="Z862" s="417"/>
      <c r="AA862" s="417"/>
    </row>
    <row r="863" spans="1:27" x14ac:dyDescent="0.25">
      <c r="A863" s="656"/>
      <c r="B863" s="423"/>
      <c r="C863" s="417"/>
      <c r="D863" s="426"/>
      <c r="E863" s="417"/>
      <c r="F863" s="417"/>
      <c r="G863" s="417"/>
      <c r="H863" s="417"/>
      <c r="I863" s="426"/>
      <c r="J863" s="461"/>
      <c r="K863" s="426"/>
      <c r="L863" s="426"/>
      <c r="M863" s="426"/>
      <c r="N863" s="426"/>
      <c r="O863" s="426"/>
      <c r="P863" s="426"/>
      <c r="Q863" s="426"/>
      <c r="R863" s="426"/>
      <c r="S863" s="426"/>
      <c r="T863" s="426"/>
      <c r="U863" s="417"/>
      <c r="V863" s="417"/>
      <c r="W863" s="426"/>
      <c r="X863" s="417"/>
      <c r="Y863" s="417"/>
      <c r="Z863" s="417"/>
      <c r="AA863" s="417"/>
    </row>
    <row r="864" spans="1:27" x14ac:dyDescent="0.25">
      <c r="A864" s="654">
        <v>124</v>
      </c>
      <c r="B864" s="423" t="s">
        <v>7005</v>
      </c>
      <c r="C864" s="417" t="s">
        <v>2107</v>
      </c>
      <c r="D864" s="426" t="s">
        <v>2837</v>
      </c>
      <c r="E864" s="417" t="s">
        <v>6133</v>
      </c>
      <c r="F864" s="417">
        <v>2017</v>
      </c>
      <c r="G864" s="417" t="s">
        <v>7006</v>
      </c>
      <c r="H864" s="417"/>
      <c r="I864" s="426"/>
      <c r="J864" s="461"/>
      <c r="K864" s="426"/>
      <c r="L864" s="426"/>
      <c r="M864" s="426"/>
      <c r="N864" s="426"/>
      <c r="O864" s="426"/>
      <c r="P864" s="426"/>
      <c r="Q864" s="426"/>
      <c r="R864" s="426"/>
      <c r="S864" s="426"/>
      <c r="T864" s="426" t="s">
        <v>6487</v>
      </c>
      <c r="U864" s="417">
        <v>1989</v>
      </c>
      <c r="V864" s="417">
        <v>0.05</v>
      </c>
      <c r="W864" s="426" t="s">
        <v>6120</v>
      </c>
      <c r="X864" s="417"/>
      <c r="Y864" s="417"/>
      <c r="Z864" s="417"/>
      <c r="AA864" s="417"/>
    </row>
    <row r="865" spans="1:27" x14ac:dyDescent="0.25">
      <c r="A865" s="656"/>
      <c r="B865" s="423"/>
      <c r="C865" s="417"/>
      <c r="D865" s="426"/>
      <c r="E865" s="417"/>
      <c r="F865" s="417"/>
      <c r="G865" s="417"/>
      <c r="H865" s="417"/>
      <c r="I865" s="426"/>
      <c r="J865" s="461"/>
      <c r="K865" s="426"/>
      <c r="L865" s="426"/>
      <c r="M865" s="426"/>
      <c r="N865" s="426"/>
      <c r="O865" s="426"/>
      <c r="P865" s="426"/>
      <c r="Q865" s="426"/>
      <c r="R865" s="426"/>
      <c r="S865" s="426"/>
      <c r="T865" s="426"/>
      <c r="U865" s="417"/>
      <c r="V865" s="417"/>
      <c r="W865" s="426"/>
      <c r="X865" s="417"/>
      <c r="Y865" s="417"/>
      <c r="Z865" s="417"/>
      <c r="AA865" s="417"/>
    </row>
    <row r="866" spans="1:27" x14ac:dyDescent="0.25">
      <c r="A866" s="656"/>
      <c r="B866" s="464"/>
      <c r="C866" s="417"/>
      <c r="D866" s="426"/>
      <c r="E866" s="417"/>
      <c r="F866" s="465"/>
      <c r="G866" s="465"/>
      <c r="H866" s="465"/>
      <c r="I866" s="466"/>
      <c r="J866" s="425"/>
      <c r="K866" s="426"/>
      <c r="L866" s="426"/>
      <c r="M866" s="462"/>
      <c r="N866" s="426"/>
      <c r="O866" s="426"/>
      <c r="P866" s="426"/>
      <c r="Q866" s="426"/>
      <c r="R866" s="426"/>
      <c r="S866" s="426"/>
      <c r="T866" s="426"/>
      <c r="U866" s="417"/>
      <c r="V866" s="417"/>
      <c r="W866" s="426"/>
      <c r="X866" s="417"/>
      <c r="Y866" s="417"/>
      <c r="Z866" s="417"/>
      <c r="AA866" s="417"/>
    </row>
    <row r="867" spans="1:27" x14ac:dyDescent="0.25">
      <c r="A867" s="655"/>
      <c r="B867" s="423"/>
      <c r="C867" s="417"/>
      <c r="D867" s="426"/>
      <c r="E867" s="417"/>
      <c r="F867" s="417"/>
      <c r="G867" s="417"/>
      <c r="H867" s="417"/>
      <c r="I867" s="426"/>
      <c r="J867" s="462"/>
      <c r="K867" s="426"/>
      <c r="L867" s="426"/>
      <c r="M867" s="462"/>
      <c r="N867" s="426"/>
      <c r="O867" s="426"/>
      <c r="P867" s="426"/>
      <c r="Q867" s="426"/>
      <c r="R867" s="426"/>
      <c r="S867" s="426"/>
      <c r="T867" s="426"/>
      <c r="U867" s="417"/>
      <c r="V867" s="417"/>
      <c r="W867" s="426"/>
      <c r="X867" s="417"/>
      <c r="Y867" s="417"/>
      <c r="Z867" s="417"/>
      <c r="AA867" s="417"/>
    </row>
    <row r="868" spans="1:27" x14ac:dyDescent="0.25">
      <c r="A868" s="654">
        <v>125</v>
      </c>
      <c r="B868" s="423" t="s">
        <v>7007</v>
      </c>
      <c r="C868" s="417" t="s">
        <v>2333</v>
      </c>
      <c r="D868" s="426" t="s">
        <v>5834</v>
      </c>
      <c r="E868" s="417" t="s">
        <v>7008</v>
      </c>
      <c r="F868" s="417">
        <v>3</v>
      </c>
      <c r="G868" s="417"/>
      <c r="H868" s="417"/>
      <c r="I868" s="426"/>
      <c r="J868" s="461"/>
      <c r="K868" s="426"/>
      <c r="L868" s="426"/>
      <c r="M868" s="426"/>
      <c r="N868" s="426"/>
      <c r="O868" s="426"/>
      <c r="P868" s="426"/>
      <c r="Q868" s="426"/>
      <c r="R868" s="426"/>
      <c r="S868" s="426"/>
      <c r="T868" s="426" t="s">
        <v>7009</v>
      </c>
      <c r="U868" s="417"/>
      <c r="V868" s="417"/>
      <c r="W868" s="426"/>
      <c r="X868" s="417"/>
      <c r="Y868" s="417"/>
      <c r="Z868" s="417"/>
      <c r="AA868" s="417"/>
    </row>
    <row r="869" spans="1:27" x14ac:dyDescent="0.25">
      <c r="A869" s="656"/>
      <c r="B869" s="423"/>
      <c r="C869" s="417" t="s">
        <v>7010</v>
      </c>
      <c r="D869" s="426"/>
      <c r="E869" s="417" t="s">
        <v>6133</v>
      </c>
      <c r="F869" s="417">
        <v>1</v>
      </c>
      <c r="G869" s="417"/>
      <c r="H869" s="417"/>
      <c r="I869" s="426"/>
      <c r="J869" s="461"/>
      <c r="K869" s="426"/>
      <c r="L869" s="426"/>
      <c r="M869" s="426"/>
      <c r="N869" s="426"/>
      <c r="O869" s="426"/>
      <c r="P869" s="426"/>
      <c r="Q869" s="426"/>
      <c r="R869" s="426"/>
      <c r="S869" s="426"/>
      <c r="T869" s="426" t="s">
        <v>7011</v>
      </c>
      <c r="U869" s="417"/>
      <c r="V869" s="417"/>
      <c r="W869" s="426"/>
      <c r="X869" s="417"/>
      <c r="Y869" s="417"/>
      <c r="Z869" s="417"/>
      <c r="AA869" s="417"/>
    </row>
    <row r="870" spans="1:27" x14ac:dyDescent="0.25">
      <c r="A870" s="656"/>
      <c r="B870" s="423"/>
      <c r="C870" s="417"/>
      <c r="D870" s="426"/>
      <c r="E870" s="417" t="s">
        <v>6457</v>
      </c>
      <c r="F870" s="417">
        <v>1</v>
      </c>
      <c r="G870" s="417"/>
      <c r="H870" s="417"/>
      <c r="I870" s="426"/>
      <c r="J870" s="461"/>
      <c r="K870" s="426"/>
      <c r="L870" s="426"/>
      <c r="M870" s="426"/>
      <c r="N870" s="426"/>
      <c r="O870" s="426"/>
      <c r="P870" s="426"/>
      <c r="Q870" s="426"/>
      <c r="R870" s="426"/>
      <c r="S870" s="426"/>
      <c r="T870" s="426"/>
      <c r="U870" s="417"/>
      <c r="V870" s="417"/>
      <c r="W870" s="426"/>
      <c r="X870" s="417"/>
      <c r="Y870" s="417"/>
      <c r="Z870" s="417"/>
      <c r="AA870" s="417"/>
    </row>
    <row r="871" spans="1:27" x14ac:dyDescent="0.25">
      <c r="A871" s="656"/>
      <c r="B871" s="423"/>
      <c r="C871" s="417"/>
      <c r="D871" s="426"/>
      <c r="E871" s="417"/>
      <c r="F871" s="417"/>
      <c r="G871" s="417"/>
      <c r="H871" s="417"/>
      <c r="I871" s="426"/>
      <c r="J871" s="461"/>
      <c r="K871" s="426"/>
      <c r="L871" s="426"/>
      <c r="M871" s="426"/>
      <c r="N871" s="426"/>
      <c r="O871" s="426"/>
      <c r="P871" s="426"/>
      <c r="Q871" s="426"/>
      <c r="R871" s="426"/>
      <c r="S871" s="426"/>
      <c r="T871" s="426"/>
      <c r="U871" s="417"/>
      <c r="V871" s="417"/>
      <c r="W871" s="426"/>
      <c r="X871" s="417"/>
      <c r="Y871" s="417"/>
      <c r="Z871" s="417"/>
      <c r="AA871" s="417"/>
    </row>
    <row r="872" spans="1:27" x14ac:dyDescent="0.25">
      <c r="A872" s="654">
        <v>126</v>
      </c>
      <c r="B872" s="423" t="s">
        <v>7012</v>
      </c>
      <c r="C872" s="417" t="s">
        <v>2084</v>
      </c>
      <c r="D872" s="426" t="s">
        <v>2657</v>
      </c>
      <c r="E872" s="417" t="s">
        <v>6457</v>
      </c>
      <c r="F872" s="417">
        <v>1</v>
      </c>
      <c r="G872" s="417" t="s">
        <v>7013</v>
      </c>
      <c r="H872" s="417">
        <v>1.2</v>
      </c>
      <c r="I872" s="426" t="s">
        <v>5065</v>
      </c>
      <c r="J872" s="461"/>
      <c r="K872" s="426"/>
      <c r="L872" s="426"/>
      <c r="M872" s="426" t="s">
        <v>7014</v>
      </c>
      <c r="N872" s="426">
        <v>1986</v>
      </c>
      <c r="O872" s="426">
        <v>3.04</v>
      </c>
      <c r="P872" s="426" t="s">
        <v>243</v>
      </c>
      <c r="Q872" s="426"/>
      <c r="R872" s="426"/>
      <c r="S872" s="426"/>
      <c r="T872" s="426"/>
      <c r="U872" s="417"/>
      <c r="V872" s="417"/>
      <c r="W872" s="426"/>
      <c r="X872" s="417"/>
      <c r="Y872" s="417"/>
      <c r="Z872" s="417"/>
      <c r="AA872" s="417"/>
    </row>
    <row r="873" spans="1:27" x14ac:dyDescent="0.25">
      <c r="A873" s="656"/>
      <c r="B873" s="423"/>
      <c r="C873" s="417"/>
      <c r="D873" s="426"/>
      <c r="E873" s="417"/>
      <c r="F873" s="417"/>
      <c r="G873" s="417"/>
      <c r="H873" s="417"/>
      <c r="I873" s="426"/>
      <c r="J873" s="461"/>
      <c r="K873" s="426"/>
      <c r="L873" s="426"/>
      <c r="M873" s="426" t="s">
        <v>7015</v>
      </c>
      <c r="N873" s="426">
        <v>2015</v>
      </c>
      <c r="O873" s="426">
        <v>0.55000000000000004</v>
      </c>
      <c r="P873" s="426" t="s">
        <v>7016</v>
      </c>
      <c r="Q873" s="426"/>
      <c r="R873" s="426"/>
      <c r="S873" s="426"/>
      <c r="T873" s="426"/>
      <c r="U873" s="417"/>
      <c r="V873" s="417"/>
      <c r="W873" s="426"/>
      <c r="X873" s="417"/>
      <c r="Y873" s="417"/>
      <c r="Z873" s="417"/>
      <c r="AA873" s="417"/>
    </row>
    <row r="874" spans="1:27" x14ac:dyDescent="0.25">
      <c r="A874" s="656"/>
      <c r="B874" s="423"/>
      <c r="C874" s="417"/>
      <c r="D874" s="426"/>
      <c r="E874" s="417"/>
      <c r="F874" s="417"/>
      <c r="G874" s="417"/>
      <c r="H874" s="417"/>
      <c r="I874" s="426"/>
      <c r="J874" s="461"/>
      <c r="K874" s="426"/>
      <c r="L874" s="426"/>
      <c r="M874" s="426"/>
      <c r="N874" s="426"/>
      <c r="O874" s="426"/>
      <c r="P874" s="426"/>
      <c r="Q874" s="426"/>
      <c r="R874" s="426"/>
      <c r="S874" s="426"/>
      <c r="T874" s="426"/>
      <c r="U874" s="417"/>
      <c r="V874" s="417"/>
      <c r="W874" s="426"/>
      <c r="X874" s="417"/>
      <c r="Y874" s="417"/>
      <c r="Z874" s="417"/>
      <c r="AA874" s="417"/>
    </row>
    <row r="875" spans="1:27" x14ac:dyDescent="0.25">
      <c r="A875" s="654">
        <v>127</v>
      </c>
      <c r="B875" s="423" t="s">
        <v>7017</v>
      </c>
      <c r="C875" s="417" t="s">
        <v>7018</v>
      </c>
      <c r="D875" s="426" t="s">
        <v>2657</v>
      </c>
      <c r="E875" s="417" t="s">
        <v>6188</v>
      </c>
      <c r="F875" s="417">
        <v>1</v>
      </c>
      <c r="G875" s="417" t="s">
        <v>7019</v>
      </c>
      <c r="H875" s="417">
        <v>0.06</v>
      </c>
      <c r="I875" s="426" t="s">
        <v>56</v>
      </c>
      <c r="J875" s="461"/>
      <c r="K875" s="426"/>
      <c r="L875" s="426"/>
      <c r="M875" s="426" t="s">
        <v>7020</v>
      </c>
      <c r="N875" s="426"/>
      <c r="O875" s="426"/>
      <c r="P875" s="426"/>
      <c r="Q875" s="426"/>
      <c r="R875" s="426"/>
      <c r="S875" s="426"/>
      <c r="T875" s="426" t="s">
        <v>6487</v>
      </c>
      <c r="U875" s="417">
        <v>1998</v>
      </c>
      <c r="V875" s="417">
        <v>3.5000000000000003E-2</v>
      </c>
      <c r="W875" s="426" t="s">
        <v>6120</v>
      </c>
      <c r="X875" s="417"/>
      <c r="Y875" s="417"/>
      <c r="Z875" s="417"/>
      <c r="AA875" s="417"/>
    </row>
    <row r="876" spans="1:27" x14ac:dyDescent="0.25">
      <c r="A876" s="656"/>
      <c r="B876" s="423"/>
      <c r="C876" s="417"/>
      <c r="D876" s="426"/>
      <c r="E876" s="417"/>
      <c r="F876" s="417"/>
      <c r="G876" s="417"/>
      <c r="H876" s="417"/>
      <c r="I876" s="426"/>
      <c r="J876" s="461"/>
      <c r="K876" s="426"/>
      <c r="L876" s="426"/>
      <c r="M876" s="426" t="s">
        <v>7021</v>
      </c>
      <c r="N876" s="426">
        <v>2014</v>
      </c>
      <c r="O876" s="426">
        <v>0.1</v>
      </c>
      <c r="P876" s="426" t="s">
        <v>7022</v>
      </c>
      <c r="Q876" s="426"/>
      <c r="R876" s="426"/>
      <c r="S876" s="426"/>
      <c r="T876" s="426"/>
      <c r="U876" s="417"/>
      <c r="V876" s="417"/>
      <c r="W876" s="426"/>
      <c r="X876" s="417"/>
      <c r="Y876" s="417"/>
      <c r="Z876" s="417"/>
      <c r="AA876" s="417"/>
    </row>
    <row r="877" spans="1:27" x14ac:dyDescent="0.25">
      <c r="A877" s="656"/>
      <c r="B877" s="423"/>
      <c r="C877" s="417"/>
      <c r="D877" s="426"/>
      <c r="E877" s="417"/>
      <c r="F877" s="417"/>
      <c r="G877" s="417"/>
      <c r="H877" s="417"/>
      <c r="I877" s="426"/>
      <c r="J877" s="461"/>
      <c r="K877" s="426"/>
      <c r="L877" s="426"/>
      <c r="M877" s="426"/>
      <c r="N877" s="426"/>
      <c r="O877" s="426"/>
      <c r="P877" s="426"/>
      <c r="Q877" s="426"/>
      <c r="R877" s="426"/>
      <c r="S877" s="426"/>
      <c r="T877" s="426"/>
      <c r="U877" s="417"/>
      <c r="V877" s="417"/>
      <c r="W877" s="426"/>
      <c r="X877" s="417"/>
      <c r="Y877" s="417"/>
      <c r="Z877" s="417"/>
      <c r="AA877" s="417"/>
    </row>
    <row r="878" spans="1:27" x14ac:dyDescent="0.25">
      <c r="A878" s="656"/>
      <c r="B878" s="423"/>
      <c r="C878" s="417"/>
      <c r="D878" s="426"/>
      <c r="E878" s="417"/>
      <c r="F878" s="417"/>
      <c r="G878" s="417"/>
      <c r="H878" s="417"/>
      <c r="I878" s="426"/>
      <c r="J878" s="461"/>
      <c r="K878" s="426"/>
      <c r="L878" s="426"/>
      <c r="M878" s="426"/>
      <c r="N878" s="426"/>
      <c r="O878" s="426"/>
      <c r="P878" s="426"/>
      <c r="Q878" s="426"/>
      <c r="R878" s="426"/>
      <c r="S878" s="426"/>
      <c r="T878" s="426"/>
      <c r="U878" s="417"/>
      <c r="V878" s="417"/>
      <c r="W878" s="426"/>
      <c r="X878" s="417"/>
      <c r="Y878" s="417"/>
      <c r="Z878" s="417"/>
      <c r="AA878" s="417"/>
    </row>
    <row r="879" spans="1:27" ht="24" x14ac:dyDescent="0.25">
      <c r="A879" s="670">
        <v>128</v>
      </c>
      <c r="B879" s="423" t="s">
        <v>7023</v>
      </c>
      <c r="C879" s="417" t="s">
        <v>1698</v>
      </c>
      <c r="D879" s="426" t="s">
        <v>2657</v>
      </c>
      <c r="E879" s="417" t="s">
        <v>6133</v>
      </c>
      <c r="F879" s="417">
        <v>2015</v>
      </c>
      <c r="G879" s="417" t="s">
        <v>7024</v>
      </c>
      <c r="H879" s="417">
        <v>0.06</v>
      </c>
      <c r="I879" s="433" t="s">
        <v>212</v>
      </c>
      <c r="J879" s="461"/>
      <c r="K879" s="426"/>
      <c r="L879" s="426"/>
      <c r="M879" s="426" t="s">
        <v>7025</v>
      </c>
      <c r="N879" s="426"/>
      <c r="O879" s="426"/>
      <c r="P879" s="426"/>
      <c r="Q879" s="426"/>
      <c r="R879" s="426"/>
      <c r="S879" s="426"/>
      <c r="T879" s="426" t="s">
        <v>6487</v>
      </c>
      <c r="U879" s="417"/>
      <c r="V879" s="417"/>
      <c r="W879" s="426"/>
      <c r="X879" s="417"/>
      <c r="Y879" s="417"/>
      <c r="Z879" s="417"/>
      <c r="AA879" s="417"/>
    </row>
    <row r="880" spans="1:27" x14ac:dyDescent="0.25">
      <c r="A880" s="671"/>
      <c r="B880" s="423"/>
      <c r="C880" s="417"/>
      <c r="D880" s="426"/>
      <c r="E880" s="417"/>
      <c r="F880" s="417"/>
      <c r="G880" s="417"/>
      <c r="H880" s="417"/>
      <c r="I880" s="426"/>
      <c r="J880" s="461"/>
      <c r="K880" s="426"/>
      <c r="L880" s="426"/>
      <c r="M880" s="426" t="s">
        <v>7026</v>
      </c>
      <c r="N880" s="426">
        <v>2007</v>
      </c>
      <c r="O880" s="426"/>
      <c r="P880" s="426" t="s">
        <v>6345</v>
      </c>
      <c r="Q880" s="426"/>
      <c r="R880" s="426"/>
      <c r="S880" s="426"/>
      <c r="T880" s="426"/>
      <c r="U880" s="417"/>
      <c r="V880" s="417"/>
      <c r="W880" s="426"/>
      <c r="X880" s="417"/>
      <c r="Y880" s="417"/>
      <c r="Z880" s="417"/>
      <c r="AA880" s="417"/>
    </row>
    <row r="881" spans="1:27" x14ac:dyDescent="0.25">
      <c r="A881" s="671"/>
      <c r="B881" s="423"/>
      <c r="C881" s="417"/>
      <c r="D881" s="426"/>
      <c r="E881" s="417"/>
      <c r="F881" s="417"/>
      <c r="G881" s="417"/>
      <c r="H881" s="417"/>
      <c r="I881" s="426"/>
      <c r="J881" s="461"/>
      <c r="K881" s="426"/>
      <c r="L881" s="426"/>
      <c r="M881" s="426" t="s">
        <v>7027</v>
      </c>
      <c r="N881" s="426">
        <v>2007</v>
      </c>
      <c r="O881" s="426"/>
      <c r="P881" s="426" t="s">
        <v>6345</v>
      </c>
      <c r="Q881" s="426"/>
      <c r="R881" s="426"/>
      <c r="S881" s="426"/>
      <c r="T881" s="426"/>
      <c r="U881" s="417"/>
      <c r="V881" s="417"/>
      <c r="W881" s="426"/>
      <c r="X881" s="417"/>
      <c r="Y881" s="417"/>
      <c r="Z881" s="417"/>
      <c r="AA881" s="417"/>
    </row>
    <row r="882" spans="1:27" x14ac:dyDescent="0.25">
      <c r="A882" s="671"/>
      <c r="B882" s="423"/>
      <c r="C882" s="417"/>
      <c r="D882" s="426"/>
      <c r="E882" s="417"/>
      <c r="F882" s="417"/>
      <c r="G882" s="417"/>
      <c r="H882" s="417"/>
      <c r="I882" s="426"/>
      <c r="J882" s="461"/>
      <c r="K882" s="426"/>
      <c r="L882" s="426"/>
      <c r="M882" s="426" t="s">
        <v>7028</v>
      </c>
      <c r="N882" s="426">
        <v>2007</v>
      </c>
      <c r="O882" s="426"/>
      <c r="P882" s="426" t="s">
        <v>6345</v>
      </c>
      <c r="Q882" s="426"/>
      <c r="R882" s="426"/>
      <c r="S882" s="426"/>
      <c r="T882" s="426"/>
      <c r="U882" s="417"/>
      <c r="V882" s="417"/>
      <c r="W882" s="426"/>
      <c r="X882" s="417"/>
      <c r="Y882" s="417"/>
      <c r="Z882" s="417"/>
      <c r="AA882" s="417"/>
    </row>
    <row r="883" spans="1:27" x14ac:dyDescent="0.25">
      <c r="A883" s="671"/>
      <c r="B883" s="423"/>
      <c r="C883" s="417"/>
      <c r="D883" s="426"/>
      <c r="E883" s="417"/>
      <c r="F883" s="417"/>
      <c r="G883" s="417"/>
      <c r="H883" s="417"/>
      <c r="I883" s="426"/>
      <c r="J883" s="461"/>
      <c r="K883" s="426"/>
      <c r="L883" s="426"/>
      <c r="M883" s="426"/>
      <c r="N883" s="426"/>
      <c r="O883" s="426"/>
      <c r="P883" s="426"/>
      <c r="Q883" s="426"/>
      <c r="R883" s="426"/>
      <c r="S883" s="426"/>
      <c r="T883" s="426"/>
      <c r="U883" s="417"/>
      <c r="V883" s="417"/>
      <c r="W883" s="426"/>
      <c r="X883" s="417"/>
      <c r="Y883" s="417"/>
      <c r="Z883" s="417"/>
      <c r="AA883" s="417"/>
    </row>
    <row r="884" spans="1:27" ht="15.75" thickBot="1" x14ac:dyDescent="0.3">
      <c r="A884" s="671"/>
      <c r="B884" s="464"/>
      <c r="C884" s="465"/>
      <c r="D884" s="466"/>
      <c r="E884" s="465"/>
      <c r="F884" s="465"/>
      <c r="G884" s="465"/>
      <c r="H884" s="465"/>
      <c r="I884" s="466"/>
      <c r="J884" s="467"/>
      <c r="K884" s="466"/>
      <c r="L884" s="466"/>
      <c r="M884" s="466"/>
      <c r="N884" s="466"/>
      <c r="O884" s="466"/>
      <c r="P884" s="466"/>
      <c r="Q884" s="466"/>
      <c r="R884" s="466"/>
      <c r="S884" s="466"/>
      <c r="T884" s="466"/>
      <c r="U884" s="465"/>
      <c r="V884" s="465"/>
      <c r="W884" s="466"/>
      <c r="X884" s="465"/>
      <c r="Y884" s="465"/>
      <c r="Z884" s="465"/>
      <c r="AA884" s="465"/>
    </row>
    <row r="885" spans="1:27" ht="15.75" thickBot="1" x14ac:dyDescent="0.3">
      <c r="A885" s="672"/>
      <c r="B885" s="468"/>
      <c r="C885" s="469"/>
      <c r="D885" s="470"/>
      <c r="E885" s="469"/>
      <c r="F885" s="469"/>
      <c r="G885" s="469"/>
      <c r="H885" s="469"/>
      <c r="I885" s="470"/>
      <c r="J885" s="471"/>
      <c r="K885" s="470"/>
      <c r="L885" s="470"/>
      <c r="M885" s="470"/>
      <c r="N885" s="470"/>
      <c r="O885" s="470"/>
      <c r="P885" s="470"/>
      <c r="Q885" s="470"/>
      <c r="R885" s="470"/>
      <c r="S885" s="470"/>
      <c r="T885" s="470"/>
      <c r="U885" s="469"/>
      <c r="V885" s="469"/>
      <c r="W885" s="470"/>
      <c r="X885" s="469"/>
      <c r="Y885" s="469"/>
      <c r="Z885" s="469"/>
      <c r="AA885" s="472"/>
    </row>
    <row r="886" spans="1:27" x14ac:dyDescent="0.25">
      <c r="A886" s="656">
        <v>129</v>
      </c>
      <c r="B886" s="473" t="s">
        <v>7023</v>
      </c>
      <c r="C886" s="474" t="s">
        <v>7029</v>
      </c>
      <c r="D886" s="475" t="s">
        <v>2657</v>
      </c>
      <c r="E886" s="474" t="s">
        <v>7030</v>
      </c>
      <c r="F886" s="474"/>
      <c r="G886" s="474" t="s">
        <v>7031</v>
      </c>
      <c r="H886" s="474">
        <v>0.1</v>
      </c>
      <c r="I886" s="475" t="s">
        <v>5065</v>
      </c>
      <c r="J886" s="476"/>
      <c r="K886" s="475"/>
      <c r="L886" s="475"/>
      <c r="M886" s="475"/>
      <c r="N886" s="475"/>
      <c r="O886" s="475"/>
      <c r="P886" s="475"/>
      <c r="Q886" s="475"/>
      <c r="R886" s="475"/>
      <c r="S886" s="475"/>
      <c r="T886" s="475"/>
      <c r="U886" s="474"/>
      <c r="V886" s="474"/>
      <c r="W886" s="475"/>
      <c r="X886" s="474"/>
      <c r="Y886" s="474"/>
      <c r="Z886" s="474"/>
      <c r="AA886" s="474"/>
    </row>
    <row r="887" spans="1:27" x14ac:dyDescent="0.25">
      <c r="A887" s="656"/>
      <c r="B887" s="423"/>
      <c r="C887" s="417"/>
      <c r="D887" s="426"/>
      <c r="E887" s="417"/>
      <c r="F887" s="417"/>
      <c r="G887" s="417" t="s">
        <v>7029</v>
      </c>
      <c r="H887" s="417"/>
      <c r="I887" s="426"/>
      <c r="J887" s="461"/>
      <c r="K887" s="426"/>
      <c r="L887" s="426"/>
      <c r="M887" s="426"/>
      <c r="N887" s="426"/>
      <c r="O887" s="426"/>
      <c r="P887" s="426"/>
      <c r="Q887" s="426"/>
      <c r="R887" s="426"/>
      <c r="S887" s="426"/>
      <c r="T887" s="426"/>
      <c r="U887" s="417"/>
      <c r="V887" s="417"/>
      <c r="W887" s="426"/>
      <c r="X887" s="417"/>
      <c r="Y887" s="417"/>
      <c r="Z887" s="417"/>
      <c r="AA887" s="417"/>
    </row>
    <row r="888" spans="1:27" x14ac:dyDescent="0.25">
      <c r="A888" s="654">
        <v>130</v>
      </c>
      <c r="B888" s="423" t="s">
        <v>7032</v>
      </c>
      <c r="C888" s="417" t="s">
        <v>7033</v>
      </c>
      <c r="D888" s="426" t="s">
        <v>5834</v>
      </c>
      <c r="E888" s="417" t="s">
        <v>6188</v>
      </c>
      <c r="F888" s="417">
        <v>1</v>
      </c>
      <c r="G888" s="417"/>
      <c r="H888" s="417"/>
      <c r="I888" s="426"/>
      <c r="J888" s="461"/>
      <c r="K888" s="426"/>
      <c r="L888" s="426"/>
      <c r="M888" s="426"/>
      <c r="N888" s="426"/>
      <c r="O888" s="426"/>
      <c r="P888" s="426"/>
      <c r="Q888" s="426"/>
      <c r="R888" s="426"/>
      <c r="S888" s="426"/>
      <c r="T888" s="426"/>
      <c r="U888" s="417"/>
      <c r="V888" s="417"/>
      <c r="W888" s="426"/>
      <c r="X888" s="417"/>
      <c r="Y888" s="417"/>
      <c r="Z888" s="417"/>
      <c r="AA888" s="417"/>
    </row>
    <row r="889" spans="1:27" x14ac:dyDescent="0.25">
      <c r="A889" s="656"/>
      <c r="B889" s="423" t="s">
        <v>7034</v>
      </c>
      <c r="C889" s="417"/>
      <c r="D889" s="426"/>
      <c r="E889" s="417"/>
      <c r="F889" s="417"/>
      <c r="G889" s="417"/>
      <c r="H889" s="417"/>
      <c r="I889" s="426"/>
      <c r="J889" s="461"/>
      <c r="K889" s="426"/>
      <c r="L889" s="426"/>
      <c r="M889" s="426"/>
      <c r="N889" s="426"/>
      <c r="O889" s="426"/>
      <c r="P889" s="426"/>
      <c r="Q889" s="426"/>
      <c r="R889" s="426"/>
      <c r="S889" s="426"/>
      <c r="T889" s="426"/>
      <c r="U889" s="417"/>
      <c r="V889" s="417"/>
      <c r="W889" s="426"/>
      <c r="X889" s="417"/>
      <c r="Y889" s="417"/>
      <c r="Z889" s="417"/>
      <c r="AA889" s="417"/>
    </row>
    <row r="890" spans="1:27" x14ac:dyDescent="0.25">
      <c r="A890" s="656"/>
      <c r="B890" s="423"/>
      <c r="C890" s="417"/>
      <c r="D890" s="426"/>
      <c r="E890" s="417"/>
      <c r="F890" s="417"/>
      <c r="G890" s="417"/>
      <c r="H890" s="417"/>
      <c r="I890" s="426"/>
      <c r="J890" s="461"/>
      <c r="K890" s="426"/>
      <c r="L890" s="426"/>
      <c r="M890" s="426"/>
      <c r="N890" s="426"/>
      <c r="O890" s="426"/>
      <c r="P890" s="426"/>
      <c r="Q890" s="426"/>
      <c r="R890" s="426"/>
      <c r="S890" s="426"/>
      <c r="T890" s="426"/>
      <c r="U890" s="417"/>
      <c r="V890" s="417"/>
      <c r="W890" s="426"/>
      <c r="X890" s="417"/>
      <c r="Y890" s="417"/>
      <c r="Z890" s="417"/>
      <c r="AA890" s="417"/>
    </row>
    <row r="891" spans="1:27" x14ac:dyDescent="0.25">
      <c r="A891" s="654">
        <v>131</v>
      </c>
      <c r="B891" s="423" t="s">
        <v>7032</v>
      </c>
      <c r="C891" s="417" t="s">
        <v>3955</v>
      </c>
      <c r="D891" s="426" t="s">
        <v>2657</v>
      </c>
      <c r="E891" s="417" t="s">
        <v>6457</v>
      </c>
      <c r="F891" s="417">
        <v>2010</v>
      </c>
      <c r="G891" s="417" t="s">
        <v>2840</v>
      </c>
      <c r="H891" s="417">
        <v>1.03</v>
      </c>
      <c r="I891" s="426" t="s">
        <v>7035</v>
      </c>
      <c r="J891" s="461"/>
      <c r="K891" s="426"/>
      <c r="L891" s="426"/>
      <c r="M891" s="426" t="s">
        <v>7036</v>
      </c>
      <c r="N891" s="426"/>
      <c r="O891" s="426"/>
      <c r="P891" s="426"/>
      <c r="Q891" s="426"/>
      <c r="R891" s="426"/>
      <c r="S891" s="426"/>
      <c r="T891" s="426"/>
      <c r="U891" s="417"/>
      <c r="V891" s="417"/>
      <c r="W891" s="426"/>
      <c r="X891" s="417"/>
      <c r="Y891" s="417"/>
      <c r="Z891" s="417"/>
      <c r="AA891" s="417"/>
    </row>
    <row r="892" spans="1:27" x14ac:dyDescent="0.25">
      <c r="A892" s="656"/>
      <c r="B892" s="423" t="s">
        <v>7037</v>
      </c>
      <c r="C892" s="417"/>
      <c r="D892" s="426"/>
      <c r="E892" s="417"/>
      <c r="F892" s="417"/>
      <c r="G892" s="417" t="s">
        <v>7038</v>
      </c>
      <c r="H892" s="417"/>
      <c r="I892" s="426" t="s">
        <v>7039</v>
      </c>
      <c r="J892" s="461"/>
      <c r="K892" s="426"/>
      <c r="L892" s="426"/>
      <c r="M892" s="426" t="s">
        <v>7040</v>
      </c>
      <c r="N892" s="426">
        <v>2010</v>
      </c>
      <c r="O892" s="426"/>
      <c r="P892" s="426" t="s">
        <v>6345</v>
      </c>
      <c r="Q892" s="426"/>
      <c r="R892" s="426"/>
      <c r="S892" s="426"/>
      <c r="T892" s="426"/>
      <c r="U892" s="417"/>
      <c r="V892" s="417"/>
      <c r="W892" s="426"/>
      <c r="X892" s="417"/>
      <c r="Y892" s="417"/>
      <c r="Z892" s="417"/>
      <c r="AA892" s="417"/>
    </row>
    <row r="893" spans="1:27" x14ac:dyDescent="0.25">
      <c r="A893" s="656"/>
      <c r="B893" s="423"/>
      <c r="C893" s="417"/>
      <c r="D893" s="426"/>
      <c r="E893" s="417"/>
      <c r="F893" s="417"/>
      <c r="G893" s="417" t="s">
        <v>55</v>
      </c>
      <c r="H893" s="417"/>
      <c r="I893" s="426"/>
      <c r="J893" s="461"/>
      <c r="K893" s="426"/>
      <c r="L893" s="426"/>
      <c r="M893" s="426" t="s">
        <v>7041</v>
      </c>
      <c r="N893" s="426">
        <v>2010</v>
      </c>
      <c r="O893" s="426"/>
      <c r="P893" s="426" t="s">
        <v>6345</v>
      </c>
      <c r="Q893" s="426"/>
      <c r="R893" s="426"/>
      <c r="S893" s="426"/>
      <c r="T893" s="426"/>
      <c r="U893" s="417"/>
      <c r="V893" s="417"/>
      <c r="W893" s="426"/>
      <c r="X893" s="417"/>
      <c r="Y893" s="417"/>
      <c r="Z893" s="417"/>
      <c r="AA893" s="417"/>
    </row>
    <row r="894" spans="1:27" x14ac:dyDescent="0.25">
      <c r="A894" s="656"/>
      <c r="B894" s="423"/>
      <c r="C894" s="417"/>
      <c r="D894" s="426"/>
      <c r="E894" s="417"/>
      <c r="F894" s="417"/>
      <c r="G894" s="417" t="s">
        <v>7042</v>
      </c>
      <c r="H894" s="417"/>
      <c r="I894" s="426"/>
      <c r="J894" s="461"/>
      <c r="K894" s="426"/>
      <c r="L894" s="426"/>
      <c r="M894" s="426" t="s">
        <v>7043</v>
      </c>
      <c r="N894" s="426">
        <v>2010</v>
      </c>
      <c r="O894" s="426"/>
      <c r="P894" s="426" t="s">
        <v>6345</v>
      </c>
      <c r="Q894" s="426"/>
      <c r="R894" s="426"/>
      <c r="S894" s="426"/>
      <c r="T894" s="426"/>
      <c r="U894" s="417"/>
      <c r="V894" s="417"/>
      <c r="W894" s="426"/>
      <c r="X894" s="417"/>
      <c r="Y894" s="417"/>
      <c r="Z894" s="417"/>
      <c r="AA894" s="417"/>
    </row>
    <row r="895" spans="1:27" x14ac:dyDescent="0.25">
      <c r="A895" s="656"/>
      <c r="B895" s="423"/>
      <c r="C895" s="417"/>
      <c r="D895" s="426"/>
      <c r="E895" s="417"/>
      <c r="F895" s="417"/>
      <c r="G895" s="417"/>
      <c r="H895" s="417"/>
      <c r="I895" s="426"/>
      <c r="J895" s="461"/>
      <c r="K895" s="426"/>
      <c r="L895" s="426"/>
      <c r="M895" s="426"/>
      <c r="N895" s="426"/>
      <c r="O895" s="426"/>
      <c r="P895" s="426"/>
      <c r="Q895" s="426"/>
      <c r="R895" s="426"/>
      <c r="S895" s="426"/>
      <c r="T895" s="426"/>
      <c r="U895" s="417"/>
      <c r="V895" s="417"/>
      <c r="W895" s="426"/>
      <c r="X895" s="417"/>
      <c r="Y895" s="417"/>
      <c r="Z895" s="417"/>
      <c r="AA895" s="417"/>
    </row>
    <row r="896" spans="1:27" x14ac:dyDescent="0.25">
      <c r="A896" s="654">
        <v>132</v>
      </c>
      <c r="B896" s="423" t="s">
        <v>7044</v>
      </c>
      <c r="C896" s="417"/>
      <c r="D896" s="426" t="s">
        <v>7045</v>
      </c>
      <c r="E896" s="414" t="s">
        <v>7046</v>
      </c>
      <c r="F896" s="417"/>
      <c r="G896" s="417"/>
      <c r="H896" s="417"/>
      <c r="I896" s="426"/>
      <c r="J896" s="461"/>
      <c r="K896" s="426"/>
      <c r="L896" s="426"/>
      <c r="M896" s="426"/>
      <c r="N896" s="426"/>
      <c r="O896" s="426"/>
      <c r="P896" s="426"/>
      <c r="Q896" s="426"/>
      <c r="R896" s="426"/>
      <c r="S896" s="426"/>
      <c r="T896" s="426" t="s">
        <v>7047</v>
      </c>
      <c r="U896" s="417">
        <v>2011</v>
      </c>
      <c r="V896" s="417">
        <v>1.45</v>
      </c>
      <c r="W896" s="426" t="s">
        <v>5836</v>
      </c>
      <c r="X896" s="417"/>
      <c r="Y896" s="417"/>
      <c r="Z896" s="417"/>
      <c r="AA896" s="417"/>
    </row>
    <row r="897" spans="1:27" x14ac:dyDescent="0.25">
      <c r="A897" s="656"/>
      <c r="B897" s="423" t="s">
        <v>7048</v>
      </c>
      <c r="C897" s="417"/>
      <c r="D897" s="426" t="s">
        <v>7049</v>
      </c>
      <c r="E897" s="417" t="s">
        <v>6792</v>
      </c>
      <c r="F897" s="417">
        <v>2</v>
      </c>
      <c r="G897" s="417"/>
      <c r="H897" s="417"/>
      <c r="I897" s="426"/>
      <c r="J897" s="461"/>
      <c r="K897" s="426"/>
      <c r="L897" s="426"/>
      <c r="M897" s="426"/>
      <c r="N897" s="426"/>
      <c r="O897" s="426"/>
      <c r="P897" s="426"/>
      <c r="Q897" s="426"/>
      <c r="R897" s="426"/>
      <c r="S897" s="426"/>
      <c r="T897" s="426" t="s">
        <v>7050</v>
      </c>
      <c r="U897" s="417">
        <v>2011</v>
      </c>
      <c r="V897" s="417">
        <v>1.909</v>
      </c>
      <c r="W897" s="426" t="s">
        <v>5836</v>
      </c>
      <c r="X897" s="417"/>
      <c r="Y897" s="417"/>
      <c r="Z897" s="417"/>
      <c r="AA897" s="417"/>
    </row>
    <row r="898" spans="1:27" x14ac:dyDescent="0.25">
      <c r="A898" s="656"/>
      <c r="B898" s="423"/>
      <c r="C898" s="417"/>
      <c r="D898" s="426"/>
      <c r="E898" s="417"/>
      <c r="F898" s="417"/>
      <c r="G898" s="417"/>
      <c r="H898" s="417"/>
      <c r="I898" s="426"/>
      <c r="J898" s="461"/>
      <c r="K898" s="426"/>
      <c r="L898" s="426"/>
      <c r="M898" s="426"/>
      <c r="N898" s="426"/>
      <c r="O898" s="426"/>
      <c r="P898" s="426"/>
      <c r="Q898" s="426"/>
      <c r="R898" s="426"/>
      <c r="S898" s="426"/>
      <c r="T898" s="426" t="s">
        <v>7051</v>
      </c>
      <c r="U898" s="417">
        <v>2011</v>
      </c>
      <c r="V898" s="417">
        <v>1.5</v>
      </c>
      <c r="W898" s="426" t="s">
        <v>5836</v>
      </c>
      <c r="X898" s="417"/>
      <c r="Y898" s="417"/>
      <c r="Z898" s="417"/>
      <c r="AA898" s="417"/>
    </row>
    <row r="899" spans="1:27" x14ac:dyDescent="0.25">
      <c r="A899" s="656"/>
      <c r="B899" s="423"/>
      <c r="C899" s="417"/>
      <c r="D899" s="426"/>
      <c r="E899" s="417"/>
      <c r="F899" s="417"/>
      <c r="G899" s="417"/>
      <c r="H899" s="417"/>
      <c r="I899" s="426"/>
      <c r="J899" s="461"/>
      <c r="K899" s="426"/>
      <c r="L899" s="426"/>
      <c r="M899" s="426"/>
      <c r="N899" s="426"/>
      <c r="O899" s="426"/>
      <c r="P899" s="426"/>
      <c r="Q899" s="426"/>
      <c r="R899" s="426"/>
      <c r="S899" s="426"/>
      <c r="T899" s="426"/>
      <c r="U899" s="417"/>
      <c r="V899" s="417"/>
      <c r="W899" s="426"/>
      <c r="X899" s="417"/>
      <c r="Y899" s="417"/>
      <c r="Z899" s="417"/>
      <c r="AA899" s="417"/>
    </row>
    <row r="900" spans="1:27" x14ac:dyDescent="0.25">
      <c r="A900" s="477"/>
      <c r="B900" s="423"/>
      <c r="C900" s="417"/>
      <c r="D900" s="426"/>
      <c r="E900" s="417"/>
      <c r="F900" s="417"/>
      <c r="G900" s="417"/>
      <c r="H900" s="417"/>
      <c r="I900" s="426"/>
      <c r="J900" s="461"/>
      <c r="K900" s="426"/>
      <c r="L900" s="426"/>
      <c r="M900" s="426"/>
      <c r="N900" s="426"/>
      <c r="O900" s="426"/>
      <c r="P900" s="426"/>
      <c r="Q900" s="426"/>
      <c r="R900" s="426"/>
      <c r="S900" s="426"/>
      <c r="T900" s="426"/>
      <c r="U900" s="417"/>
      <c r="V900" s="417"/>
      <c r="W900" s="426"/>
      <c r="X900" s="417"/>
      <c r="Y900" s="417"/>
      <c r="Z900" s="417"/>
      <c r="AA900" s="417"/>
    </row>
    <row r="901" spans="1:27" x14ac:dyDescent="0.25">
      <c r="A901" s="477"/>
      <c r="B901" s="423"/>
      <c r="C901" s="417"/>
      <c r="D901" s="426"/>
      <c r="E901" s="417"/>
      <c r="F901" s="417"/>
      <c r="G901" s="417"/>
      <c r="H901" s="417"/>
      <c r="I901" s="426"/>
      <c r="J901" s="461"/>
      <c r="K901" s="426"/>
      <c r="L901" s="426"/>
      <c r="M901" s="426"/>
      <c r="N901" s="426"/>
      <c r="O901" s="426"/>
      <c r="P901" s="426"/>
      <c r="Q901" s="426"/>
      <c r="R901" s="426"/>
      <c r="S901" s="426"/>
      <c r="T901" s="426"/>
      <c r="U901" s="417"/>
      <c r="V901" s="417"/>
      <c r="W901" s="426"/>
      <c r="X901" s="417"/>
      <c r="Y901" s="417"/>
      <c r="Z901" s="417"/>
      <c r="AA901" s="417"/>
    </row>
    <row r="902" spans="1:27" x14ac:dyDescent="0.25">
      <c r="A902" s="477"/>
      <c r="B902" s="423"/>
      <c r="C902" s="417"/>
      <c r="D902" s="426"/>
      <c r="E902" s="417"/>
      <c r="F902" s="417"/>
      <c r="G902" s="417"/>
      <c r="H902" s="417"/>
      <c r="I902" s="426"/>
      <c r="J902" s="461"/>
      <c r="K902" s="426"/>
      <c r="L902" s="426"/>
      <c r="M902" s="426"/>
      <c r="N902" s="426"/>
      <c r="O902" s="426"/>
      <c r="P902" s="426"/>
      <c r="Q902" s="426"/>
      <c r="R902" s="426"/>
      <c r="S902" s="426"/>
      <c r="T902" s="426"/>
      <c r="U902" s="417"/>
      <c r="V902" s="417"/>
      <c r="W902" s="426"/>
      <c r="X902" s="417"/>
      <c r="Y902" s="417"/>
      <c r="Z902" s="417"/>
      <c r="AA902" s="417"/>
    </row>
    <row r="903" spans="1:27" x14ac:dyDescent="0.25">
      <c r="A903" s="477"/>
      <c r="B903" s="423"/>
      <c r="C903" s="417"/>
      <c r="D903" s="426"/>
      <c r="E903" s="417"/>
      <c r="F903" s="417"/>
      <c r="G903" s="417"/>
      <c r="H903" s="417"/>
      <c r="I903" s="426"/>
      <c r="J903" s="461"/>
      <c r="K903" s="426"/>
      <c r="L903" s="426"/>
      <c r="M903" s="426"/>
      <c r="N903" s="426"/>
      <c r="O903" s="426"/>
      <c r="P903" s="426"/>
      <c r="Q903" s="426"/>
      <c r="R903" s="426"/>
      <c r="S903" s="426"/>
      <c r="T903" s="426"/>
      <c r="U903" s="417"/>
      <c r="V903" s="417"/>
      <c r="W903" s="426"/>
      <c r="X903" s="417"/>
      <c r="Y903" s="417"/>
      <c r="Z903" s="417"/>
      <c r="AA903" s="417"/>
    </row>
    <row r="904" spans="1:27" x14ac:dyDescent="0.25">
      <c r="A904" s="477"/>
      <c r="B904" s="423"/>
      <c r="C904" s="417"/>
      <c r="D904" s="426"/>
      <c r="E904" s="417"/>
      <c r="F904" s="417"/>
      <c r="G904" s="417"/>
      <c r="H904" s="417"/>
      <c r="I904" s="426"/>
      <c r="J904" s="461"/>
      <c r="K904" s="426"/>
      <c r="L904" s="426"/>
      <c r="M904" s="426"/>
      <c r="N904" s="426"/>
      <c r="O904" s="426"/>
      <c r="P904" s="426"/>
      <c r="Q904" s="426"/>
      <c r="R904" s="426"/>
      <c r="S904" s="426"/>
      <c r="T904" s="426"/>
      <c r="U904" s="417"/>
      <c r="V904" s="417"/>
      <c r="W904" s="426"/>
      <c r="X904" s="417"/>
      <c r="Y904" s="417"/>
      <c r="Z904" s="417"/>
      <c r="AA904" s="417"/>
    </row>
    <row r="905" spans="1:27" x14ac:dyDescent="0.25">
      <c r="A905" s="477"/>
      <c r="B905" s="423"/>
      <c r="C905" s="417"/>
      <c r="D905" s="426"/>
      <c r="E905" s="417"/>
      <c r="F905" s="417"/>
      <c r="G905" s="417"/>
      <c r="H905" s="417"/>
      <c r="I905" s="426"/>
      <c r="J905" s="461"/>
      <c r="K905" s="426"/>
      <c r="L905" s="426"/>
      <c r="M905" s="426"/>
      <c r="N905" s="426"/>
      <c r="O905" s="426"/>
      <c r="P905" s="426"/>
      <c r="Q905" s="426"/>
      <c r="R905" s="426"/>
      <c r="S905" s="426"/>
      <c r="T905" s="426"/>
      <c r="U905" s="417"/>
      <c r="V905" s="417"/>
      <c r="W905" s="426"/>
      <c r="X905" s="417"/>
      <c r="Y905" s="417"/>
      <c r="Z905" s="417"/>
      <c r="AA905" s="417"/>
    </row>
    <row r="906" spans="1:27" x14ac:dyDescent="0.25">
      <c r="A906" s="477"/>
      <c r="B906" s="423"/>
      <c r="C906" s="417"/>
      <c r="D906" s="426"/>
      <c r="E906" s="417"/>
      <c r="F906" s="417"/>
      <c r="G906" s="417"/>
      <c r="H906" s="417"/>
      <c r="I906" s="426"/>
      <c r="J906" s="461"/>
      <c r="K906" s="426"/>
      <c r="L906" s="426"/>
      <c r="M906" s="426"/>
      <c r="N906" s="426"/>
      <c r="O906" s="426"/>
      <c r="P906" s="426"/>
      <c r="Q906" s="426"/>
      <c r="R906" s="426"/>
      <c r="S906" s="426"/>
      <c r="T906" s="426"/>
      <c r="U906" s="417"/>
      <c r="V906" s="417"/>
      <c r="W906" s="426"/>
      <c r="X906" s="417"/>
      <c r="Y906" s="417"/>
      <c r="Z906" s="417"/>
      <c r="AA906" s="417"/>
    </row>
    <row r="907" spans="1:27" x14ac:dyDescent="0.25">
      <c r="A907" s="477"/>
      <c r="B907" s="423"/>
      <c r="C907" s="417"/>
      <c r="D907" s="426"/>
      <c r="E907" s="417"/>
      <c r="F907" s="417"/>
      <c r="G907" s="417"/>
      <c r="H907" s="417"/>
      <c r="I907" s="426"/>
      <c r="J907" s="461"/>
      <c r="K907" s="426"/>
      <c r="L907" s="426"/>
      <c r="M907" s="426"/>
      <c r="N907" s="426"/>
      <c r="O907" s="426"/>
      <c r="P907" s="426"/>
      <c r="Q907" s="426"/>
      <c r="R907" s="426"/>
      <c r="S907" s="426"/>
      <c r="T907" s="426"/>
      <c r="U907" s="417"/>
      <c r="V907" s="417"/>
      <c r="W907" s="426"/>
      <c r="X907" s="417"/>
      <c r="Y907" s="417"/>
      <c r="Z907" s="417"/>
      <c r="AA907" s="417"/>
    </row>
    <row r="908" spans="1:27" x14ac:dyDescent="0.25">
      <c r="A908" s="477"/>
      <c r="B908" s="423"/>
      <c r="C908" s="417"/>
      <c r="D908" s="426"/>
      <c r="E908" s="417"/>
      <c r="F908" s="417"/>
      <c r="G908" s="417"/>
      <c r="H908" s="417"/>
      <c r="I908" s="426"/>
      <c r="J908" s="461"/>
      <c r="K908" s="426"/>
      <c r="L908" s="426"/>
      <c r="M908" s="426"/>
      <c r="N908" s="426"/>
      <c r="O908" s="426"/>
      <c r="P908" s="426"/>
      <c r="Q908" s="426"/>
      <c r="R908" s="426"/>
      <c r="S908" s="426"/>
      <c r="T908" s="426"/>
      <c r="U908" s="417"/>
      <c r="V908" s="417"/>
      <c r="W908" s="426"/>
      <c r="X908" s="417"/>
      <c r="Y908" s="417"/>
      <c r="Z908" s="417"/>
      <c r="AA908" s="417"/>
    </row>
    <row r="909" spans="1:27" x14ac:dyDescent="0.25">
      <c r="A909" s="477"/>
      <c r="B909" s="423"/>
      <c r="C909" s="417"/>
      <c r="D909" s="426"/>
      <c r="E909" s="417"/>
      <c r="F909" s="417"/>
      <c r="G909" s="417"/>
      <c r="H909" s="417"/>
      <c r="I909" s="426"/>
      <c r="J909" s="461"/>
      <c r="K909" s="426"/>
      <c r="L909" s="426"/>
      <c r="M909" s="426"/>
      <c r="N909" s="426"/>
      <c r="O909" s="426"/>
      <c r="P909" s="426"/>
      <c r="Q909" s="426"/>
      <c r="R909" s="426"/>
      <c r="S909" s="426"/>
      <c r="T909" s="426"/>
      <c r="U909" s="417"/>
      <c r="V909" s="417"/>
      <c r="W909" s="426"/>
      <c r="X909" s="417"/>
      <c r="Y909" s="417"/>
      <c r="Z909" s="417"/>
      <c r="AA909" s="417"/>
    </row>
    <row r="910" spans="1:27" x14ac:dyDescent="0.25">
      <c r="A910" s="477"/>
      <c r="B910" s="423"/>
      <c r="C910" s="417"/>
      <c r="D910" s="426"/>
      <c r="E910" s="417"/>
      <c r="F910" s="417"/>
      <c r="G910" s="417"/>
      <c r="H910" s="417"/>
      <c r="I910" s="426"/>
      <c r="J910" s="461"/>
      <c r="K910" s="426"/>
      <c r="L910" s="426"/>
      <c r="M910" s="426"/>
      <c r="N910" s="426"/>
      <c r="O910" s="426"/>
      <c r="P910" s="426"/>
      <c r="Q910" s="426"/>
      <c r="R910" s="426"/>
      <c r="S910" s="426"/>
      <c r="T910" s="426"/>
      <c r="U910" s="417"/>
      <c r="V910" s="417"/>
      <c r="W910" s="426"/>
      <c r="X910" s="417"/>
      <c r="Y910" s="417"/>
      <c r="Z910" s="417"/>
      <c r="AA910" s="417"/>
    </row>
    <row r="911" spans="1:27" x14ac:dyDescent="0.25">
      <c r="A911" s="477"/>
      <c r="B911" s="423"/>
      <c r="C911" s="417"/>
      <c r="D911" s="426"/>
      <c r="E911" s="417"/>
      <c r="F911" s="417"/>
      <c r="G911" s="417"/>
      <c r="H911" s="417"/>
      <c r="I911" s="426"/>
      <c r="J911" s="461"/>
      <c r="K911" s="426"/>
      <c r="L911" s="426"/>
      <c r="M911" s="426"/>
      <c r="N911" s="426"/>
      <c r="O911" s="426"/>
      <c r="P911" s="426"/>
      <c r="Q911" s="426"/>
      <c r="R911" s="426"/>
      <c r="S911" s="426"/>
      <c r="T911" s="426"/>
      <c r="U911" s="417"/>
      <c r="V911" s="417"/>
      <c r="W911" s="426"/>
      <c r="X911" s="417"/>
      <c r="Y911" s="417"/>
      <c r="Z911" s="417"/>
      <c r="AA911" s="417"/>
    </row>
    <row r="912" spans="1:27" x14ac:dyDescent="0.25">
      <c r="A912" s="477"/>
      <c r="B912" s="423"/>
      <c r="C912" s="417"/>
      <c r="D912" s="426"/>
      <c r="E912" s="417"/>
      <c r="F912" s="417"/>
      <c r="G912" s="417"/>
      <c r="H912" s="417"/>
      <c r="I912" s="426"/>
      <c r="J912" s="461"/>
      <c r="K912" s="426"/>
      <c r="L912" s="426"/>
      <c r="M912" s="426"/>
      <c r="N912" s="426"/>
      <c r="O912" s="426"/>
      <c r="P912" s="426"/>
      <c r="Q912" s="426"/>
      <c r="R912" s="426"/>
      <c r="S912" s="426"/>
      <c r="T912" s="426"/>
      <c r="U912" s="417"/>
      <c r="V912" s="417"/>
      <c r="W912" s="426"/>
      <c r="X912" s="417"/>
      <c r="Y912" s="417"/>
      <c r="Z912" s="417"/>
      <c r="AA912" s="417"/>
    </row>
    <row r="913" spans="1:27" x14ac:dyDescent="0.25">
      <c r="A913" s="477"/>
      <c r="B913" s="423"/>
      <c r="C913" s="417"/>
      <c r="D913" s="426"/>
      <c r="E913" s="417"/>
      <c r="F913" s="417"/>
      <c r="G913" s="417"/>
      <c r="H913" s="417"/>
      <c r="I913" s="426"/>
      <c r="J913" s="461"/>
      <c r="K913" s="426"/>
      <c r="L913" s="426"/>
      <c r="M913" s="426"/>
      <c r="N913" s="426"/>
      <c r="O913" s="426"/>
      <c r="P913" s="426"/>
      <c r="Q913" s="426"/>
      <c r="R913" s="426"/>
      <c r="S913" s="426"/>
      <c r="T913" s="426"/>
      <c r="U913" s="417"/>
      <c r="V913" s="417"/>
      <c r="W913" s="426"/>
      <c r="X913" s="417"/>
      <c r="Y913" s="417"/>
      <c r="Z913" s="417"/>
      <c r="AA913" s="417"/>
    </row>
    <row r="914" spans="1:27" x14ac:dyDescent="0.25">
      <c r="A914" s="654">
        <v>133</v>
      </c>
      <c r="B914" s="423" t="s">
        <v>1644</v>
      </c>
      <c r="C914" s="417" t="s">
        <v>2019</v>
      </c>
      <c r="D914" s="426" t="s">
        <v>2837</v>
      </c>
      <c r="E914" s="417" t="s">
        <v>6457</v>
      </c>
      <c r="F914" s="417">
        <v>1</v>
      </c>
      <c r="G914" s="417"/>
      <c r="H914" s="417"/>
      <c r="I914" s="426"/>
      <c r="J914" s="461"/>
      <c r="K914" s="426"/>
      <c r="L914" s="426"/>
      <c r="M914" s="426"/>
      <c r="N914" s="426"/>
      <c r="O914" s="426"/>
      <c r="P914" s="426"/>
      <c r="Q914" s="426"/>
      <c r="R914" s="426"/>
      <c r="S914" s="426"/>
      <c r="T914" s="426" t="s">
        <v>7052</v>
      </c>
      <c r="U914" s="417">
        <v>1998</v>
      </c>
      <c r="V914" s="417">
        <v>7.0000000000000007E-2</v>
      </c>
      <c r="W914" s="426" t="s">
        <v>6183</v>
      </c>
      <c r="X914" s="417"/>
      <c r="Y914" s="417"/>
      <c r="Z914" s="417"/>
      <c r="AA914" s="417"/>
    </row>
    <row r="915" spans="1:27" x14ac:dyDescent="0.25">
      <c r="A915" s="673"/>
      <c r="B915" s="423" t="s">
        <v>7053</v>
      </c>
      <c r="C915" s="417"/>
      <c r="D915" s="426"/>
      <c r="E915" s="417"/>
      <c r="F915" s="417"/>
      <c r="G915" s="417"/>
      <c r="H915" s="417"/>
      <c r="I915" s="426"/>
      <c r="J915" s="461"/>
      <c r="K915" s="426"/>
      <c r="L915" s="426"/>
      <c r="M915" s="426"/>
      <c r="N915" s="426"/>
      <c r="O915" s="426"/>
      <c r="P915" s="426"/>
      <c r="Q915" s="426"/>
      <c r="R915" s="426"/>
      <c r="S915" s="426"/>
      <c r="T915" s="426"/>
      <c r="U915" s="417"/>
      <c r="V915" s="417"/>
      <c r="W915" s="426"/>
      <c r="X915" s="417"/>
      <c r="Y915" s="417"/>
      <c r="Z915" s="417"/>
      <c r="AA915" s="417"/>
    </row>
    <row r="916" spans="1:27" x14ac:dyDescent="0.25">
      <c r="A916" s="674"/>
      <c r="B916" s="423" t="s">
        <v>1243</v>
      </c>
      <c r="C916" s="417"/>
      <c r="D916" s="426"/>
      <c r="E916" s="417"/>
      <c r="F916" s="417"/>
      <c r="G916" s="417"/>
      <c r="H916" s="417"/>
      <c r="I916" s="426"/>
      <c r="J916" s="461"/>
      <c r="K916" s="426"/>
      <c r="L916" s="426"/>
      <c r="M916" s="426"/>
      <c r="N916" s="426"/>
      <c r="O916" s="426"/>
      <c r="P916" s="426"/>
      <c r="Q916" s="426"/>
      <c r="R916" s="426"/>
      <c r="S916" s="426"/>
      <c r="T916" s="426"/>
      <c r="U916" s="417"/>
      <c r="V916" s="417"/>
      <c r="W916" s="426"/>
      <c r="X916" s="417"/>
      <c r="Y916" s="417"/>
      <c r="Z916" s="417"/>
      <c r="AA916" s="417"/>
    </row>
    <row r="917" spans="1:27" x14ac:dyDescent="0.25">
      <c r="A917" s="654">
        <v>134</v>
      </c>
      <c r="B917" s="423" t="s">
        <v>1644</v>
      </c>
      <c r="C917" s="417" t="s">
        <v>3987</v>
      </c>
      <c r="D917" s="426" t="s">
        <v>2837</v>
      </c>
      <c r="E917" s="417" t="s">
        <v>6512</v>
      </c>
      <c r="F917" s="417">
        <v>2</v>
      </c>
      <c r="G917" s="417"/>
      <c r="H917" s="417"/>
      <c r="I917" s="426"/>
      <c r="J917" s="461"/>
      <c r="K917" s="426"/>
      <c r="L917" s="426"/>
      <c r="M917" s="426"/>
      <c r="N917" s="426"/>
      <c r="O917" s="426"/>
      <c r="P917" s="426"/>
      <c r="Q917" s="426"/>
      <c r="R917" s="426"/>
      <c r="S917" s="426"/>
      <c r="T917" s="426" t="s">
        <v>7054</v>
      </c>
      <c r="U917" s="417">
        <v>2014</v>
      </c>
      <c r="V917" s="417">
        <v>8.5999999999999993E-2</v>
      </c>
      <c r="W917" s="426" t="s">
        <v>7055</v>
      </c>
      <c r="X917" s="417"/>
      <c r="Y917" s="417"/>
      <c r="Z917" s="417"/>
      <c r="AA917" s="417"/>
    </row>
    <row r="918" spans="1:27" x14ac:dyDescent="0.25">
      <c r="A918" s="673"/>
      <c r="B918" s="423" t="s">
        <v>7056</v>
      </c>
      <c r="C918" s="417"/>
      <c r="D918" s="426"/>
      <c r="E918" s="417"/>
      <c r="F918" s="417"/>
      <c r="G918" s="417"/>
      <c r="H918" s="417"/>
      <c r="I918" s="426"/>
      <c r="J918" s="461"/>
      <c r="K918" s="426"/>
      <c r="L918" s="426"/>
      <c r="M918" s="426"/>
      <c r="N918" s="426"/>
      <c r="O918" s="426"/>
      <c r="P918" s="426"/>
      <c r="Q918" s="426"/>
      <c r="R918" s="426"/>
      <c r="S918" s="426"/>
      <c r="T918" s="426" t="s">
        <v>7057</v>
      </c>
      <c r="U918" s="417">
        <v>2014</v>
      </c>
      <c r="V918" s="417">
        <v>7.9000000000000001E-2</v>
      </c>
      <c r="W918" s="426" t="s">
        <v>7055</v>
      </c>
      <c r="X918" s="417"/>
      <c r="Y918" s="417"/>
      <c r="Z918" s="417"/>
      <c r="AA918" s="417"/>
    </row>
    <row r="919" spans="1:27" x14ac:dyDescent="0.25">
      <c r="A919" s="674"/>
      <c r="B919" s="423" t="s">
        <v>7058</v>
      </c>
      <c r="C919" s="417"/>
      <c r="D919" s="426"/>
      <c r="E919" s="417"/>
      <c r="F919" s="417"/>
      <c r="G919" s="417"/>
      <c r="H919" s="417"/>
      <c r="I919" s="426"/>
      <c r="J919" s="461"/>
      <c r="K919" s="426"/>
      <c r="L919" s="426"/>
      <c r="M919" s="426"/>
      <c r="N919" s="426"/>
      <c r="O919" s="426"/>
      <c r="P919" s="426"/>
      <c r="Q919" s="426"/>
      <c r="R919" s="426"/>
      <c r="S919" s="426"/>
      <c r="T919" s="426"/>
      <c r="U919" s="417"/>
      <c r="V919" s="417"/>
      <c r="W919" s="426"/>
      <c r="X919" s="417"/>
      <c r="Y919" s="417"/>
      <c r="Z919" s="417"/>
      <c r="AA919" s="417"/>
    </row>
    <row r="920" spans="1:27" ht="36" x14ac:dyDescent="0.25">
      <c r="A920" s="654">
        <v>135</v>
      </c>
      <c r="B920" s="423" t="s">
        <v>7059</v>
      </c>
      <c r="C920" s="417" t="s">
        <v>1716</v>
      </c>
      <c r="D920" s="426" t="s">
        <v>2657</v>
      </c>
      <c r="E920" s="417" t="s">
        <v>6133</v>
      </c>
      <c r="F920" s="417">
        <v>1</v>
      </c>
      <c r="G920" s="417"/>
      <c r="H920" s="417"/>
      <c r="I920" s="426"/>
      <c r="J920" s="461"/>
      <c r="K920" s="426"/>
      <c r="L920" s="426"/>
      <c r="M920" s="426" t="s">
        <v>7060</v>
      </c>
      <c r="N920" s="426"/>
      <c r="O920" s="426"/>
      <c r="P920" s="426"/>
      <c r="Q920" s="426"/>
      <c r="R920" s="426"/>
      <c r="S920" s="426"/>
      <c r="T920" s="426" t="s">
        <v>7061</v>
      </c>
      <c r="U920" s="417">
        <v>1978</v>
      </c>
      <c r="V920" s="417">
        <v>0.314</v>
      </c>
      <c r="W920" s="433" t="s">
        <v>7062</v>
      </c>
      <c r="X920" s="417"/>
      <c r="Y920" s="417"/>
      <c r="Z920" s="417"/>
      <c r="AA920" s="414"/>
    </row>
    <row r="921" spans="1:27" x14ac:dyDescent="0.25">
      <c r="A921" s="656"/>
      <c r="B921" s="423" t="s">
        <v>7053</v>
      </c>
      <c r="C921" s="417"/>
      <c r="D921" s="426"/>
      <c r="E921" s="417"/>
      <c r="F921" s="417"/>
      <c r="G921" s="417"/>
      <c r="H921" s="417"/>
      <c r="I921" s="426"/>
      <c r="J921" s="461"/>
      <c r="K921" s="426"/>
      <c r="L921" s="426"/>
      <c r="M921" s="426" t="s">
        <v>7063</v>
      </c>
      <c r="N921" s="426"/>
      <c r="O921" s="426"/>
      <c r="P921" s="426"/>
      <c r="Q921" s="426"/>
      <c r="R921" s="426"/>
      <c r="S921" s="426"/>
      <c r="T921" s="426"/>
      <c r="U921" s="417"/>
      <c r="V921" s="417"/>
      <c r="W921" s="426"/>
      <c r="X921" s="417"/>
      <c r="Y921" s="417"/>
      <c r="Z921" s="417"/>
      <c r="AA921" s="417"/>
    </row>
    <row r="922" spans="1:27" x14ac:dyDescent="0.25">
      <c r="A922" s="656"/>
      <c r="B922" s="423"/>
      <c r="C922" s="417"/>
      <c r="D922" s="426"/>
      <c r="E922" s="417"/>
      <c r="F922" s="417"/>
      <c r="G922" s="417"/>
      <c r="H922" s="417"/>
      <c r="I922" s="426"/>
      <c r="J922" s="461"/>
      <c r="K922" s="426"/>
      <c r="L922" s="426"/>
      <c r="M922" s="426"/>
      <c r="N922" s="426"/>
      <c r="O922" s="426"/>
      <c r="P922" s="426"/>
      <c r="Q922" s="426"/>
      <c r="R922" s="426"/>
      <c r="S922" s="426"/>
      <c r="T922" s="426"/>
      <c r="U922" s="417"/>
      <c r="V922" s="417"/>
      <c r="W922" s="426"/>
      <c r="X922" s="417"/>
      <c r="Y922" s="417"/>
      <c r="Z922" s="417"/>
      <c r="AA922" s="417"/>
    </row>
    <row r="923" spans="1:27" x14ac:dyDescent="0.25">
      <c r="A923" s="655"/>
      <c r="B923" s="423"/>
      <c r="C923" s="417"/>
      <c r="D923" s="426"/>
      <c r="E923" s="417"/>
      <c r="F923" s="417"/>
      <c r="G923" s="417"/>
      <c r="H923" s="417"/>
      <c r="I923" s="426"/>
      <c r="J923" s="461"/>
      <c r="K923" s="426"/>
      <c r="L923" s="426"/>
      <c r="M923" s="426"/>
      <c r="N923" s="426"/>
      <c r="O923" s="426"/>
      <c r="P923" s="426"/>
      <c r="Q923" s="426"/>
      <c r="R923" s="426"/>
      <c r="S923" s="426"/>
      <c r="T923" s="426"/>
      <c r="U923" s="417"/>
      <c r="V923" s="417"/>
      <c r="W923" s="426"/>
      <c r="X923" s="417"/>
      <c r="Y923" s="417"/>
      <c r="Z923" s="417"/>
      <c r="AA923" s="417"/>
    </row>
    <row r="924" spans="1:27" x14ac:dyDescent="0.25">
      <c r="A924" s="654">
        <v>136</v>
      </c>
      <c r="B924" s="423" t="s">
        <v>1861</v>
      </c>
      <c r="C924" s="417" t="s">
        <v>7064</v>
      </c>
      <c r="D924" s="426" t="s">
        <v>2657</v>
      </c>
      <c r="E924" s="417" t="s">
        <v>6133</v>
      </c>
      <c r="F924" s="417">
        <v>1</v>
      </c>
      <c r="G924" s="417"/>
      <c r="H924" s="417"/>
      <c r="I924" s="426"/>
      <c r="J924" s="461"/>
      <c r="K924" s="426"/>
      <c r="L924" s="426"/>
      <c r="M924" s="426" t="s">
        <v>7065</v>
      </c>
      <c r="N924" s="426">
        <v>2010</v>
      </c>
      <c r="O924" s="426">
        <v>0.5</v>
      </c>
      <c r="P924" s="426" t="s">
        <v>6345</v>
      </c>
      <c r="Q924" s="426"/>
      <c r="R924" s="426"/>
      <c r="S924" s="426"/>
      <c r="T924" s="426"/>
      <c r="U924" s="417"/>
      <c r="V924" s="417"/>
      <c r="W924" s="426"/>
      <c r="X924" s="417"/>
      <c r="Y924" s="417"/>
      <c r="Z924" s="417"/>
      <c r="AA924" s="417"/>
    </row>
    <row r="925" spans="1:27" x14ac:dyDescent="0.25">
      <c r="A925" s="656"/>
      <c r="B925" s="423" t="s">
        <v>7066</v>
      </c>
      <c r="C925" s="417"/>
      <c r="D925" s="426"/>
      <c r="E925" s="417"/>
      <c r="F925" s="417"/>
      <c r="G925" s="417"/>
      <c r="H925" s="417"/>
      <c r="I925" s="426"/>
      <c r="J925" s="461"/>
      <c r="K925" s="426"/>
      <c r="L925" s="426"/>
      <c r="M925" s="426" t="s">
        <v>7067</v>
      </c>
      <c r="N925" s="426"/>
      <c r="O925" s="426"/>
      <c r="P925" s="426" t="s">
        <v>7068</v>
      </c>
      <c r="Q925" s="426"/>
      <c r="R925" s="426"/>
      <c r="S925" s="426"/>
      <c r="T925" s="426"/>
      <c r="U925" s="417"/>
      <c r="V925" s="417"/>
      <c r="W925" s="426"/>
      <c r="X925" s="417"/>
      <c r="Y925" s="417"/>
      <c r="Z925" s="417"/>
      <c r="AA925" s="417"/>
    </row>
    <row r="926" spans="1:27" x14ac:dyDescent="0.25">
      <c r="A926" s="656"/>
      <c r="B926" s="423"/>
      <c r="C926" s="417"/>
      <c r="D926" s="426"/>
      <c r="E926" s="417"/>
      <c r="F926" s="417"/>
      <c r="G926" s="417"/>
      <c r="H926" s="417"/>
      <c r="I926" s="426"/>
      <c r="J926" s="461"/>
      <c r="K926" s="426"/>
      <c r="L926" s="426"/>
      <c r="M926" s="426"/>
      <c r="N926" s="426"/>
      <c r="O926" s="426"/>
      <c r="P926" s="426"/>
      <c r="Q926" s="426"/>
      <c r="R926" s="426"/>
      <c r="S926" s="426"/>
      <c r="T926" s="426"/>
      <c r="U926" s="417"/>
      <c r="V926" s="417"/>
      <c r="W926" s="426"/>
      <c r="X926" s="417"/>
      <c r="Y926" s="417"/>
      <c r="Z926" s="417"/>
      <c r="AA926" s="417"/>
    </row>
    <row r="927" spans="1:27" x14ac:dyDescent="0.25">
      <c r="A927" s="655"/>
      <c r="B927" s="423"/>
      <c r="C927" s="417"/>
      <c r="D927" s="426"/>
      <c r="E927" s="417"/>
      <c r="F927" s="417"/>
      <c r="G927" s="417"/>
      <c r="H927" s="417"/>
      <c r="I927" s="426"/>
      <c r="J927" s="461"/>
      <c r="K927" s="426"/>
      <c r="L927" s="426"/>
      <c r="M927" s="426"/>
      <c r="N927" s="426"/>
      <c r="O927" s="426"/>
      <c r="P927" s="426"/>
      <c r="Q927" s="426"/>
      <c r="R927" s="426"/>
      <c r="S927" s="426"/>
      <c r="T927" s="426"/>
      <c r="U927" s="417"/>
      <c r="V927" s="417"/>
      <c r="W927" s="426"/>
      <c r="X927" s="417"/>
      <c r="Y927" s="417"/>
      <c r="Z927" s="417"/>
      <c r="AA927" s="417"/>
    </row>
    <row r="928" spans="1:27" x14ac:dyDescent="0.25">
      <c r="A928" s="656">
        <v>137</v>
      </c>
      <c r="B928" s="423" t="s">
        <v>7059</v>
      </c>
      <c r="C928" s="417" t="s">
        <v>3969</v>
      </c>
      <c r="D928" s="426" t="s">
        <v>7069</v>
      </c>
      <c r="E928" s="417" t="s">
        <v>6518</v>
      </c>
      <c r="F928" s="417">
        <v>2</v>
      </c>
      <c r="G928" s="417"/>
      <c r="H928" s="417"/>
      <c r="I928" s="426"/>
      <c r="J928" s="461"/>
      <c r="K928" s="426"/>
      <c r="L928" s="426"/>
      <c r="M928" s="426" t="s">
        <v>7070</v>
      </c>
      <c r="N928" s="426">
        <v>2011</v>
      </c>
      <c r="O928" s="426">
        <v>0.109</v>
      </c>
      <c r="P928" s="426" t="s">
        <v>7071</v>
      </c>
      <c r="Q928" s="426"/>
      <c r="R928" s="426"/>
      <c r="S928" s="426"/>
      <c r="T928" s="426" t="s">
        <v>7072</v>
      </c>
      <c r="U928" s="417">
        <v>2011</v>
      </c>
      <c r="V928" s="417">
        <v>3.5999999999999997E-2</v>
      </c>
      <c r="W928" s="426" t="s">
        <v>30</v>
      </c>
      <c r="X928" s="417"/>
      <c r="Y928" s="417"/>
      <c r="Z928" s="417"/>
      <c r="AA928" s="417"/>
    </row>
    <row r="929" spans="1:27" x14ac:dyDescent="0.25">
      <c r="A929" s="656"/>
      <c r="B929" s="423" t="s">
        <v>7056</v>
      </c>
      <c r="C929" s="417"/>
      <c r="D929" s="426"/>
      <c r="E929" s="417"/>
      <c r="F929" s="417"/>
      <c r="G929" s="417"/>
      <c r="H929" s="417"/>
      <c r="I929" s="426"/>
      <c r="J929" s="461"/>
      <c r="K929" s="426"/>
      <c r="L929" s="426"/>
      <c r="M929" s="426" t="s">
        <v>7073</v>
      </c>
      <c r="N929" s="426">
        <v>2011</v>
      </c>
      <c r="O929" s="426">
        <v>0.109</v>
      </c>
      <c r="P929" s="426" t="s">
        <v>7074</v>
      </c>
      <c r="Q929" s="426"/>
      <c r="R929" s="426"/>
      <c r="S929" s="426"/>
      <c r="T929" s="426" t="s">
        <v>7075</v>
      </c>
      <c r="U929" s="417">
        <v>2011</v>
      </c>
      <c r="V929" s="417">
        <v>0.11899999999999999</v>
      </c>
      <c r="W929" s="426" t="s">
        <v>30</v>
      </c>
      <c r="X929" s="417"/>
      <c r="Y929" s="417"/>
      <c r="Z929" s="417"/>
      <c r="AA929" s="417"/>
    </row>
    <row r="930" spans="1:27" x14ac:dyDescent="0.25">
      <c r="A930" s="656"/>
      <c r="B930" s="423"/>
      <c r="C930" s="417"/>
      <c r="D930" s="426"/>
      <c r="E930" s="417"/>
      <c r="F930" s="417"/>
      <c r="G930" s="417"/>
      <c r="H930" s="417"/>
      <c r="I930" s="426"/>
      <c r="J930" s="461"/>
      <c r="K930" s="426"/>
      <c r="L930" s="426"/>
      <c r="M930" s="426" t="s">
        <v>7076</v>
      </c>
      <c r="N930" s="426">
        <v>2011</v>
      </c>
      <c r="O930" s="426">
        <v>0.109</v>
      </c>
      <c r="P930" s="426" t="s">
        <v>7077</v>
      </c>
      <c r="Q930" s="426"/>
      <c r="R930" s="426"/>
      <c r="S930" s="426"/>
      <c r="T930" s="426"/>
      <c r="U930" s="417"/>
      <c r="V930" s="417"/>
      <c r="W930" s="426"/>
      <c r="X930" s="417"/>
      <c r="Y930" s="417"/>
      <c r="Z930" s="417"/>
      <c r="AA930" s="417"/>
    </row>
    <row r="931" spans="1:27" x14ac:dyDescent="0.25">
      <c r="A931" s="655"/>
      <c r="B931" s="421"/>
      <c r="C931" s="417"/>
      <c r="D931" s="423"/>
      <c r="E931" s="417"/>
      <c r="F931" s="417"/>
      <c r="G931" s="417"/>
      <c r="H931" s="417"/>
      <c r="I931" s="423"/>
      <c r="J931" s="423"/>
      <c r="K931" s="423"/>
      <c r="L931" s="423"/>
      <c r="M931" s="423" t="s">
        <v>7076</v>
      </c>
      <c r="N931" s="426">
        <v>2011</v>
      </c>
      <c r="O931" s="426">
        <v>0.109</v>
      </c>
      <c r="P931" s="426" t="s">
        <v>7078</v>
      </c>
      <c r="Q931" s="423"/>
      <c r="R931" s="423"/>
      <c r="S931" s="423"/>
      <c r="T931" s="423"/>
      <c r="U931" s="417"/>
      <c r="V931" s="417"/>
      <c r="W931" s="423"/>
      <c r="X931" s="417"/>
      <c r="Y931" s="417"/>
      <c r="Z931" s="417"/>
      <c r="AA931" s="417"/>
    </row>
    <row r="932" spans="1:27" x14ac:dyDescent="0.25">
      <c r="A932" s="656">
        <v>138</v>
      </c>
      <c r="B932" s="423" t="s">
        <v>7079</v>
      </c>
      <c r="C932" s="417" t="s">
        <v>3976</v>
      </c>
      <c r="D932" s="426" t="s">
        <v>2843</v>
      </c>
      <c r="E932" s="417" t="s">
        <v>6356</v>
      </c>
      <c r="F932" s="417">
        <v>1</v>
      </c>
      <c r="G932" s="417"/>
      <c r="H932" s="417"/>
      <c r="I932" s="426"/>
      <c r="J932" s="461"/>
      <c r="K932" s="426"/>
      <c r="L932" s="426"/>
      <c r="M932" s="426" t="s">
        <v>7080</v>
      </c>
      <c r="N932" s="426">
        <v>2012</v>
      </c>
      <c r="O932" s="426">
        <v>0.5</v>
      </c>
      <c r="P932" s="426" t="s">
        <v>6778</v>
      </c>
      <c r="Q932" s="426"/>
      <c r="R932" s="426"/>
      <c r="S932" s="426"/>
      <c r="T932" s="426" t="s">
        <v>7081</v>
      </c>
      <c r="U932" s="417">
        <v>2012</v>
      </c>
      <c r="V932" s="417">
        <v>0.03</v>
      </c>
      <c r="W932" s="426" t="s">
        <v>7082</v>
      </c>
      <c r="X932" s="417"/>
      <c r="Y932" s="417"/>
      <c r="Z932" s="417"/>
      <c r="AA932" s="417"/>
    </row>
    <row r="933" spans="1:27" x14ac:dyDescent="0.25">
      <c r="A933" s="656"/>
      <c r="B933" s="423" t="s">
        <v>7083</v>
      </c>
      <c r="C933" s="417"/>
      <c r="D933" s="426"/>
      <c r="E933" s="417"/>
      <c r="F933" s="417"/>
      <c r="G933" s="417"/>
      <c r="H933" s="417"/>
      <c r="I933" s="426"/>
      <c r="J933" s="461"/>
      <c r="K933" s="426"/>
      <c r="L933" s="426"/>
      <c r="M933" s="426"/>
      <c r="N933" s="426"/>
      <c r="O933" s="426"/>
      <c r="P933" s="426"/>
      <c r="Q933" s="426"/>
      <c r="R933" s="426"/>
      <c r="S933" s="426"/>
      <c r="T933" s="426"/>
      <c r="U933" s="417"/>
      <c r="V933" s="417"/>
      <c r="W933" s="426"/>
      <c r="X933" s="417"/>
      <c r="Y933" s="417"/>
      <c r="Z933" s="417"/>
      <c r="AA933" s="417"/>
    </row>
    <row r="934" spans="1:27" x14ac:dyDescent="0.25">
      <c r="A934" s="656"/>
      <c r="B934" s="423"/>
      <c r="C934" s="417"/>
      <c r="D934" s="426"/>
      <c r="E934" s="417"/>
      <c r="F934" s="417"/>
      <c r="G934" s="417"/>
      <c r="H934" s="417"/>
      <c r="I934" s="426"/>
      <c r="J934" s="461"/>
      <c r="K934" s="426"/>
      <c r="L934" s="426"/>
      <c r="M934" s="426"/>
      <c r="N934" s="426"/>
      <c r="O934" s="426"/>
      <c r="P934" s="426"/>
      <c r="Q934" s="426"/>
      <c r="R934" s="426"/>
      <c r="S934" s="426"/>
      <c r="T934" s="426"/>
      <c r="U934" s="417"/>
      <c r="V934" s="417"/>
      <c r="W934" s="426"/>
      <c r="X934" s="417"/>
      <c r="Y934" s="417"/>
      <c r="Z934" s="417"/>
      <c r="AA934" s="417"/>
    </row>
    <row r="935" spans="1:27" x14ac:dyDescent="0.25">
      <c r="A935" s="655"/>
      <c r="B935" s="421"/>
      <c r="C935" s="417"/>
      <c r="D935" s="423"/>
      <c r="E935" s="417"/>
      <c r="F935" s="417"/>
      <c r="G935" s="417"/>
      <c r="H935" s="417"/>
      <c r="I935" s="423"/>
      <c r="J935" s="423"/>
      <c r="K935" s="423"/>
      <c r="L935" s="423"/>
      <c r="M935" s="423"/>
      <c r="N935" s="426"/>
      <c r="O935" s="426"/>
      <c r="P935" s="426"/>
      <c r="Q935" s="423"/>
      <c r="R935" s="423"/>
      <c r="S935" s="423"/>
      <c r="T935" s="423"/>
      <c r="U935" s="417"/>
      <c r="V935" s="417"/>
      <c r="W935" s="423"/>
      <c r="X935" s="417"/>
      <c r="Y935" s="417"/>
      <c r="Z935" s="417"/>
      <c r="AA935" s="417"/>
    </row>
    <row r="936" spans="1:27" ht="24" x14ac:dyDescent="0.25">
      <c r="A936" s="656">
        <v>139</v>
      </c>
      <c r="B936" s="423" t="s">
        <v>7079</v>
      </c>
      <c r="C936" s="414" t="s">
        <v>7084</v>
      </c>
      <c r="D936" s="426" t="s">
        <v>7085</v>
      </c>
      <c r="E936" s="417" t="s">
        <v>6457</v>
      </c>
      <c r="F936" s="417">
        <v>1</v>
      </c>
      <c r="G936" s="417"/>
      <c r="H936" s="417"/>
      <c r="I936" s="426"/>
      <c r="J936" s="461"/>
      <c r="K936" s="426"/>
      <c r="L936" s="426"/>
      <c r="M936" s="426" t="s">
        <v>7086</v>
      </c>
      <c r="N936" s="426">
        <v>2012</v>
      </c>
      <c r="O936" s="426">
        <v>1.5149999999999999</v>
      </c>
      <c r="P936" s="426" t="s">
        <v>6778</v>
      </c>
      <c r="Q936" s="426"/>
      <c r="R936" s="426"/>
      <c r="S936" s="426"/>
      <c r="T936" s="426" t="s">
        <v>7081</v>
      </c>
      <c r="U936" s="417">
        <v>2012</v>
      </c>
      <c r="V936" s="417">
        <v>0.03</v>
      </c>
      <c r="W936" s="426" t="s">
        <v>7082</v>
      </c>
      <c r="X936" s="417"/>
      <c r="Y936" s="417"/>
      <c r="Z936" s="417"/>
      <c r="AA936" s="417"/>
    </row>
    <row r="937" spans="1:27" x14ac:dyDescent="0.25">
      <c r="A937" s="656"/>
      <c r="B937" s="423" t="s">
        <v>7083</v>
      </c>
      <c r="C937" s="417"/>
      <c r="D937" s="426"/>
      <c r="E937" s="417"/>
      <c r="F937" s="417"/>
      <c r="G937" s="417"/>
      <c r="H937" s="417"/>
      <c r="I937" s="426"/>
      <c r="J937" s="461"/>
      <c r="K937" s="426"/>
      <c r="L937" s="426"/>
      <c r="M937" s="426"/>
      <c r="N937" s="426"/>
      <c r="O937" s="426"/>
      <c r="P937" s="426"/>
      <c r="Q937" s="426"/>
      <c r="R937" s="426"/>
      <c r="S937" s="426"/>
      <c r="T937" s="426" t="s">
        <v>7087</v>
      </c>
      <c r="U937" s="417">
        <v>2012</v>
      </c>
      <c r="V937" s="417">
        <v>0.26200000000000001</v>
      </c>
      <c r="W937" s="426" t="s">
        <v>7088</v>
      </c>
      <c r="X937" s="417"/>
      <c r="Y937" s="417"/>
      <c r="Z937" s="417"/>
      <c r="AA937" s="417"/>
    </row>
    <row r="938" spans="1:27" x14ac:dyDescent="0.25">
      <c r="A938" s="656"/>
      <c r="B938" s="423"/>
      <c r="C938" s="417"/>
      <c r="D938" s="426"/>
      <c r="E938" s="417"/>
      <c r="F938" s="417"/>
      <c r="G938" s="417"/>
      <c r="H938" s="417"/>
      <c r="I938" s="426"/>
      <c r="J938" s="461"/>
      <c r="K938" s="426"/>
      <c r="L938" s="426"/>
      <c r="M938" s="426"/>
      <c r="N938" s="426"/>
      <c r="O938" s="426"/>
      <c r="P938" s="426"/>
      <c r="Q938" s="426"/>
      <c r="R938" s="426"/>
      <c r="S938" s="426"/>
      <c r="T938" s="426"/>
      <c r="U938" s="417"/>
      <c r="V938" s="417"/>
      <c r="W938" s="426"/>
      <c r="X938" s="417"/>
      <c r="Y938" s="417"/>
      <c r="Z938" s="417"/>
      <c r="AA938" s="417"/>
    </row>
    <row r="939" spans="1:27" x14ac:dyDescent="0.25">
      <c r="A939" s="655"/>
      <c r="B939" s="421"/>
      <c r="C939" s="417"/>
      <c r="D939" s="423"/>
      <c r="E939" s="417"/>
      <c r="F939" s="417"/>
      <c r="G939" s="417"/>
      <c r="H939" s="417"/>
      <c r="I939" s="423"/>
      <c r="J939" s="423"/>
      <c r="K939" s="423"/>
      <c r="L939" s="423"/>
      <c r="M939" s="423"/>
      <c r="N939" s="426"/>
      <c r="O939" s="426"/>
      <c r="P939" s="426"/>
      <c r="Q939" s="423"/>
      <c r="R939" s="423"/>
      <c r="S939" s="423"/>
      <c r="T939" s="423"/>
      <c r="U939" s="417"/>
      <c r="V939" s="417"/>
      <c r="W939" s="423"/>
      <c r="X939" s="417"/>
      <c r="Y939" s="417"/>
      <c r="Z939" s="417"/>
      <c r="AA939" s="417"/>
    </row>
    <row r="940" spans="1:27" x14ac:dyDescent="0.25">
      <c r="A940" s="656">
        <v>140</v>
      </c>
      <c r="B940" s="423" t="s">
        <v>7089</v>
      </c>
      <c r="C940" s="417" t="s">
        <v>7090</v>
      </c>
      <c r="D940" s="426" t="s">
        <v>2843</v>
      </c>
      <c r="E940" s="417" t="s">
        <v>6356</v>
      </c>
      <c r="F940" s="417">
        <v>1</v>
      </c>
      <c r="G940" s="417"/>
      <c r="H940" s="417"/>
      <c r="I940" s="426"/>
      <c r="J940" s="461"/>
      <c r="K940" s="426"/>
      <c r="L940" s="426"/>
      <c r="M940" s="426" t="s">
        <v>7091</v>
      </c>
      <c r="N940" s="426"/>
      <c r="O940" s="426"/>
      <c r="P940" s="426"/>
      <c r="Q940" s="426"/>
      <c r="R940" s="426"/>
      <c r="S940" s="426"/>
      <c r="T940" s="426" t="s">
        <v>7081</v>
      </c>
      <c r="U940" s="417">
        <v>2012</v>
      </c>
      <c r="V940" s="417">
        <v>0.02</v>
      </c>
      <c r="W940" s="426" t="s">
        <v>7082</v>
      </c>
      <c r="X940" s="417"/>
      <c r="Y940" s="417"/>
      <c r="Z940" s="417"/>
      <c r="AA940" s="417"/>
    </row>
    <row r="941" spans="1:27" x14ac:dyDescent="0.25">
      <c r="A941" s="656"/>
      <c r="B941" s="423" t="s">
        <v>7092</v>
      </c>
      <c r="C941" s="417"/>
      <c r="D941" s="426"/>
      <c r="E941" s="417"/>
      <c r="F941" s="417"/>
      <c r="G941" s="417"/>
      <c r="H941" s="417"/>
      <c r="I941" s="426"/>
      <c r="J941" s="461"/>
      <c r="K941" s="426"/>
      <c r="L941" s="426"/>
      <c r="M941" s="426"/>
      <c r="N941" s="426"/>
      <c r="O941" s="426"/>
      <c r="P941" s="426"/>
      <c r="Q941" s="426"/>
      <c r="R941" s="426"/>
      <c r="S941" s="426"/>
      <c r="T941" s="426"/>
      <c r="U941" s="417"/>
      <c r="V941" s="417"/>
      <c r="W941" s="426"/>
      <c r="X941" s="417"/>
      <c r="Y941" s="417"/>
      <c r="Z941" s="417"/>
      <c r="AA941" s="417"/>
    </row>
    <row r="942" spans="1:27" x14ac:dyDescent="0.25">
      <c r="A942" s="656"/>
      <c r="B942" s="423"/>
      <c r="C942" s="417"/>
      <c r="D942" s="426"/>
      <c r="E942" s="417"/>
      <c r="F942" s="417"/>
      <c r="G942" s="417"/>
      <c r="H942" s="417"/>
      <c r="I942" s="426"/>
      <c r="J942" s="461"/>
      <c r="K942" s="426"/>
      <c r="L942" s="426"/>
      <c r="M942" s="426"/>
      <c r="N942" s="426"/>
      <c r="O942" s="426"/>
      <c r="P942" s="426"/>
      <c r="Q942" s="426"/>
      <c r="R942" s="426"/>
      <c r="S942" s="426"/>
      <c r="T942" s="426"/>
      <c r="U942" s="417"/>
      <c r="V942" s="417"/>
      <c r="W942" s="426"/>
      <c r="X942" s="417"/>
      <c r="Y942" s="417"/>
      <c r="Z942" s="417"/>
      <c r="AA942" s="417"/>
    </row>
    <row r="943" spans="1:27" x14ac:dyDescent="0.25">
      <c r="A943" s="655"/>
      <c r="B943" s="421"/>
      <c r="C943" s="417"/>
      <c r="D943" s="423"/>
      <c r="E943" s="417"/>
      <c r="F943" s="417"/>
      <c r="G943" s="417"/>
      <c r="H943" s="417"/>
      <c r="I943" s="423"/>
      <c r="J943" s="423"/>
      <c r="K943" s="423"/>
      <c r="L943" s="423"/>
      <c r="M943" s="423"/>
      <c r="N943" s="426"/>
      <c r="O943" s="426"/>
      <c r="P943" s="426"/>
      <c r="Q943" s="423"/>
      <c r="R943" s="423"/>
      <c r="S943" s="423"/>
      <c r="T943" s="423"/>
      <c r="U943" s="417"/>
      <c r="V943" s="417"/>
      <c r="W943" s="423"/>
      <c r="X943" s="417"/>
      <c r="Y943" s="417"/>
      <c r="Z943" s="417"/>
      <c r="AA943" s="417"/>
    </row>
    <row r="944" spans="1:27" x14ac:dyDescent="0.25">
      <c r="A944" s="656">
        <v>141</v>
      </c>
      <c r="B944" s="423" t="s">
        <v>7093</v>
      </c>
      <c r="C944" s="417" t="s">
        <v>7094</v>
      </c>
      <c r="D944" s="426" t="s">
        <v>2843</v>
      </c>
      <c r="E944" s="417" t="s">
        <v>7095</v>
      </c>
      <c r="F944" s="417"/>
      <c r="G944" s="417"/>
      <c r="H944" s="417"/>
      <c r="I944" s="426"/>
      <c r="J944" s="461"/>
      <c r="K944" s="426"/>
      <c r="L944" s="426"/>
      <c r="M944" s="426" t="s">
        <v>7096</v>
      </c>
      <c r="N944" s="426"/>
      <c r="O944" s="426"/>
      <c r="P944" s="426"/>
      <c r="Q944" s="426"/>
      <c r="R944" s="426"/>
      <c r="S944" s="426"/>
      <c r="T944" s="426"/>
      <c r="U944" s="417"/>
      <c r="V944" s="417"/>
      <c r="W944" s="426"/>
      <c r="X944" s="417"/>
      <c r="Y944" s="417"/>
      <c r="Z944" s="417"/>
      <c r="AA944" s="417"/>
    </row>
    <row r="945" spans="1:27" ht="24" x14ac:dyDescent="0.25">
      <c r="A945" s="656"/>
      <c r="B945" s="423"/>
      <c r="C945" s="417"/>
      <c r="D945" s="426"/>
      <c r="E945" s="417"/>
      <c r="F945" s="417"/>
      <c r="G945" s="417"/>
      <c r="H945" s="417"/>
      <c r="I945" s="426"/>
      <c r="J945" s="461"/>
      <c r="K945" s="426"/>
      <c r="L945" s="426"/>
      <c r="M945" s="426" t="s">
        <v>7097</v>
      </c>
      <c r="N945" s="426">
        <v>2017</v>
      </c>
      <c r="O945" s="426">
        <v>0.22</v>
      </c>
      <c r="P945" s="433" t="s">
        <v>7098</v>
      </c>
      <c r="Q945" s="426">
        <v>6</v>
      </c>
      <c r="R945" s="426"/>
      <c r="S945" s="426">
        <v>6</v>
      </c>
      <c r="T945" s="426"/>
      <c r="U945" s="417"/>
      <c r="V945" s="417"/>
      <c r="W945" s="426"/>
      <c r="X945" s="417"/>
      <c r="Y945" s="417"/>
      <c r="Z945" s="417"/>
      <c r="AA945" s="417"/>
    </row>
    <row r="946" spans="1:27" x14ac:dyDescent="0.25">
      <c r="A946" s="656"/>
      <c r="B946" s="423"/>
      <c r="C946" s="417"/>
      <c r="D946" s="426"/>
      <c r="E946" s="417"/>
      <c r="F946" s="417"/>
      <c r="G946" s="417"/>
      <c r="H946" s="417"/>
      <c r="I946" s="426"/>
      <c r="J946" s="461"/>
      <c r="K946" s="426"/>
      <c r="L946" s="426"/>
      <c r="M946" s="426"/>
      <c r="N946" s="426"/>
      <c r="O946" s="426"/>
      <c r="P946" s="426"/>
      <c r="Q946" s="426"/>
      <c r="R946" s="426"/>
      <c r="S946" s="426"/>
      <c r="T946" s="426"/>
      <c r="U946" s="417"/>
      <c r="V946" s="417"/>
      <c r="W946" s="426"/>
      <c r="X946" s="417"/>
      <c r="Y946" s="417"/>
      <c r="Z946" s="417"/>
      <c r="AA946" s="417"/>
    </row>
    <row r="947" spans="1:27" x14ac:dyDescent="0.25">
      <c r="A947" s="656"/>
      <c r="B947" s="423" t="s">
        <v>7099</v>
      </c>
      <c r="C947" s="417"/>
      <c r="D947" s="426"/>
      <c r="E947" s="417"/>
      <c r="F947" s="417"/>
      <c r="G947" s="417"/>
      <c r="H947" s="417"/>
      <c r="I947" s="426"/>
      <c r="J947" s="461"/>
      <c r="K947" s="426"/>
      <c r="L947" s="426"/>
      <c r="M947" s="426"/>
      <c r="N947" s="426"/>
      <c r="O947" s="426"/>
      <c r="P947" s="426"/>
      <c r="Q947" s="426"/>
      <c r="R947" s="426"/>
      <c r="S947" s="426"/>
      <c r="T947" s="426"/>
      <c r="U947" s="417"/>
      <c r="V947" s="417"/>
      <c r="W947" s="426"/>
      <c r="X947" s="417"/>
      <c r="Y947" s="417"/>
      <c r="Z947" s="417"/>
      <c r="AA947" s="417"/>
    </row>
    <row r="948" spans="1:27" x14ac:dyDescent="0.25">
      <c r="A948" s="656"/>
      <c r="B948" s="423"/>
      <c r="C948" s="417"/>
      <c r="D948" s="426"/>
      <c r="E948" s="417"/>
      <c r="F948" s="417"/>
      <c r="G948" s="417"/>
      <c r="H948" s="417"/>
      <c r="I948" s="426"/>
      <c r="J948" s="461"/>
      <c r="K948" s="426"/>
      <c r="L948" s="426"/>
      <c r="M948" s="426"/>
      <c r="N948" s="426"/>
      <c r="O948" s="426"/>
      <c r="P948" s="426"/>
      <c r="Q948" s="426"/>
      <c r="R948" s="426"/>
      <c r="S948" s="426"/>
      <c r="T948" s="426"/>
      <c r="U948" s="417"/>
      <c r="V948" s="417"/>
      <c r="W948" s="426"/>
      <c r="X948" s="417"/>
      <c r="Y948" s="417"/>
      <c r="Z948" s="417"/>
      <c r="AA948" s="417"/>
    </row>
    <row r="949" spans="1:27" x14ac:dyDescent="0.25">
      <c r="A949" s="655"/>
      <c r="B949" s="421"/>
      <c r="C949" s="417"/>
      <c r="D949" s="423"/>
      <c r="E949" s="417"/>
      <c r="F949" s="417"/>
      <c r="G949" s="417"/>
      <c r="H949" s="417"/>
      <c r="I949" s="423"/>
      <c r="J949" s="423"/>
      <c r="K949" s="423"/>
      <c r="L949" s="423"/>
      <c r="M949" s="423"/>
      <c r="N949" s="426"/>
      <c r="O949" s="426"/>
      <c r="P949" s="426"/>
      <c r="Q949" s="423"/>
      <c r="R949" s="423"/>
      <c r="S949" s="423"/>
      <c r="T949" s="423"/>
      <c r="U949" s="417"/>
      <c r="V949" s="417"/>
      <c r="W949" s="423"/>
      <c r="X949" s="417"/>
      <c r="Y949" s="417"/>
      <c r="Z949" s="417"/>
      <c r="AA949" s="417"/>
    </row>
    <row r="950" spans="1:27" ht="24" x14ac:dyDescent="0.25">
      <c r="A950" s="656">
        <v>142</v>
      </c>
      <c r="B950" s="423" t="s">
        <v>7093</v>
      </c>
      <c r="C950" s="417" t="s">
        <v>7100</v>
      </c>
      <c r="D950" s="426" t="s">
        <v>2843</v>
      </c>
      <c r="E950" s="417" t="s">
        <v>7095</v>
      </c>
      <c r="F950" s="417">
        <v>2015</v>
      </c>
      <c r="G950" s="414" t="s">
        <v>7101</v>
      </c>
      <c r="H950" s="417">
        <v>0.13600000000000001</v>
      </c>
      <c r="I950" s="433" t="s">
        <v>7102</v>
      </c>
      <c r="J950" s="461">
        <v>3</v>
      </c>
      <c r="K950" s="426"/>
      <c r="L950" s="426">
        <v>3</v>
      </c>
      <c r="M950" s="426"/>
      <c r="N950" s="426"/>
      <c r="O950" s="426" t="s">
        <v>7103</v>
      </c>
      <c r="P950" s="426"/>
      <c r="Q950" s="426"/>
      <c r="R950" s="426"/>
      <c r="S950" s="426"/>
      <c r="T950" s="426"/>
      <c r="U950" s="417"/>
      <c r="V950" s="417"/>
      <c r="W950" s="426"/>
      <c r="X950" s="417"/>
      <c r="Y950" s="417"/>
      <c r="Z950" s="417"/>
      <c r="AA950" s="417"/>
    </row>
    <row r="951" spans="1:27" x14ac:dyDescent="0.25">
      <c r="A951" s="656"/>
      <c r="B951" s="423"/>
      <c r="C951" s="417"/>
      <c r="D951" s="426"/>
      <c r="E951" s="417"/>
      <c r="F951" s="417"/>
      <c r="G951" s="414"/>
      <c r="H951" s="417"/>
      <c r="I951" s="433"/>
      <c r="J951" s="461"/>
      <c r="K951" s="426"/>
      <c r="L951" s="426"/>
      <c r="M951" s="426"/>
      <c r="N951" s="426"/>
      <c r="O951" s="426"/>
      <c r="P951" s="426"/>
      <c r="Q951" s="426"/>
      <c r="R951" s="426"/>
      <c r="S951" s="426"/>
      <c r="T951" s="426"/>
      <c r="U951" s="417"/>
      <c r="V951" s="417"/>
      <c r="W951" s="426"/>
      <c r="X951" s="417"/>
      <c r="Y951" s="417"/>
      <c r="Z951" s="417"/>
      <c r="AA951" s="417"/>
    </row>
    <row r="952" spans="1:27" x14ac:dyDescent="0.25">
      <c r="A952" s="656"/>
      <c r="B952" s="423"/>
      <c r="C952" s="417"/>
      <c r="D952" s="426"/>
      <c r="E952" s="417"/>
      <c r="F952" s="417"/>
      <c r="G952" s="414"/>
      <c r="H952" s="417"/>
      <c r="I952" s="433"/>
      <c r="J952" s="461"/>
      <c r="K952" s="426"/>
      <c r="L952" s="426"/>
      <c r="M952" s="426"/>
      <c r="N952" s="426"/>
      <c r="O952" s="426"/>
      <c r="P952" s="426"/>
      <c r="Q952" s="426"/>
      <c r="R952" s="426"/>
      <c r="S952" s="426"/>
      <c r="T952" s="426"/>
      <c r="U952" s="417"/>
      <c r="V952" s="417"/>
      <c r="W952" s="426"/>
      <c r="X952" s="417"/>
      <c r="Y952" s="417"/>
      <c r="Z952" s="417"/>
      <c r="AA952" s="417"/>
    </row>
    <row r="953" spans="1:27" x14ac:dyDescent="0.25">
      <c r="A953" s="656"/>
      <c r="B953" s="423" t="s">
        <v>7104</v>
      </c>
      <c r="C953" s="417"/>
      <c r="D953" s="426"/>
      <c r="E953" s="417"/>
      <c r="F953" s="417"/>
      <c r="G953" s="417"/>
      <c r="H953" s="417"/>
      <c r="I953" s="426"/>
      <c r="J953" s="461"/>
      <c r="K953" s="426"/>
      <c r="L953" s="426"/>
      <c r="M953" s="426"/>
      <c r="N953" s="426"/>
      <c r="O953" s="426"/>
      <c r="P953" s="426"/>
      <c r="Q953" s="426"/>
      <c r="R953" s="426"/>
      <c r="S953" s="426"/>
      <c r="T953" s="433" t="s">
        <v>7105</v>
      </c>
      <c r="U953" s="417">
        <v>2015</v>
      </c>
      <c r="V953" s="417">
        <v>0.86</v>
      </c>
      <c r="W953" s="426" t="s">
        <v>7106</v>
      </c>
      <c r="X953" s="417"/>
      <c r="Y953" s="417"/>
      <c r="Z953" s="417"/>
      <c r="AA953" s="417"/>
    </row>
    <row r="954" spans="1:27" x14ac:dyDescent="0.25">
      <c r="A954" s="656"/>
      <c r="B954" s="423"/>
      <c r="C954" s="417"/>
      <c r="D954" s="426"/>
      <c r="E954" s="417"/>
      <c r="F954" s="417"/>
      <c r="G954" s="417"/>
      <c r="H954" s="417"/>
      <c r="I954" s="426"/>
      <c r="J954" s="461"/>
      <c r="K954" s="426"/>
      <c r="L954" s="426"/>
      <c r="M954" s="426"/>
      <c r="N954" s="426"/>
      <c r="O954" s="426"/>
      <c r="P954" s="426"/>
      <c r="Q954" s="426"/>
      <c r="R954" s="426"/>
      <c r="S954" s="426"/>
      <c r="T954" s="426"/>
      <c r="U954" s="417"/>
      <c r="V954" s="417"/>
      <c r="W954" s="426"/>
      <c r="X954" s="417"/>
      <c r="Y954" s="417"/>
      <c r="Z954" s="417"/>
      <c r="AA954" s="417"/>
    </row>
    <row r="955" spans="1:27" x14ac:dyDescent="0.25">
      <c r="A955" s="655"/>
      <c r="B955" s="421"/>
      <c r="C955" s="417"/>
      <c r="D955" s="423"/>
      <c r="E955" s="417"/>
      <c r="F955" s="417"/>
      <c r="G955" s="417"/>
      <c r="H955" s="417"/>
      <c r="I955" s="423"/>
      <c r="J955" s="423"/>
      <c r="K955" s="423"/>
      <c r="L955" s="423"/>
      <c r="M955" s="423"/>
      <c r="N955" s="426"/>
      <c r="O955" s="426"/>
      <c r="P955" s="426"/>
      <c r="Q955" s="423"/>
      <c r="R955" s="423"/>
      <c r="S955" s="423"/>
      <c r="T955" s="423"/>
      <c r="U955" s="417"/>
      <c r="V955" s="417"/>
      <c r="W955" s="423"/>
      <c r="X955" s="417"/>
      <c r="Y955" s="417"/>
      <c r="Z955" s="417"/>
      <c r="AA955" s="417"/>
    </row>
    <row r="956" spans="1:27" x14ac:dyDescent="0.25">
      <c r="A956" s="654">
        <v>143</v>
      </c>
      <c r="B956" s="478" t="s">
        <v>7107</v>
      </c>
      <c r="C956" s="417" t="s">
        <v>7108</v>
      </c>
      <c r="D956" s="426" t="s">
        <v>2837</v>
      </c>
      <c r="E956" s="417" t="s">
        <v>6356</v>
      </c>
      <c r="F956" s="417">
        <v>1</v>
      </c>
      <c r="G956" s="417"/>
      <c r="H956" s="417"/>
      <c r="I956" s="423"/>
      <c r="J956" s="479"/>
      <c r="K956" s="423"/>
      <c r="L956" s="423"/>
      <c r="M956" s="423"/>
      <c r="N956" s="426"/>
      <c r="O956" s="426"/>
      <c r="P956" s="426"/>
      <c r="Q956" s="423"/>
      <c r="R956" s="423"/>
      <c r="S956" s="423"/>
      <c r="T956" s="423"/>
      <c r="U956" s="417"/>
      <c r="V956" s="417"/>
      <c r="W956" s="423"/>
      <c r="X956" s="417"/>
      <c r="Y956" s="417"/>
      <c r="Z956" s="417"/>
      <c r="AA956" s="417"/>
    </row>
    <row r="957" spans="1:27" x14ac:dyDescent="0.25">
      <c r="A957" s="656"/>
      <c r="B957" s="478" t="s">
        <v>7109</v>
      </c>
      <c r="C957" s="417"/>
      <c r="D957" s="423"/>
      <c r="E957" s="417"/>
      <c r="F957" s="417"/>
      <c r="G957" s="417"/>
      <c r="H957" s="417"/>
      <c r="I957" s="423"/>
      <c r="J957" s="479"/>
      <c r="K957" s="423"/>
      <c r="L957" s="423"/>
      <c r="M957" s="423"/>
      <c r="N957" s="426"/>
      <c r="O957" s="426"/>
      <c r="P957" s="426"/>
      <c r="Q957" s="423"/>
      <c r="R957" s="423"/>
      <c r="S957" s="423"/>
      <c r="T957" s="423"/>
      <c r="U957" s="417"/>
      <c r="V957" s="417"/>
      <c r="W957" s="423"/>
      <c r="X957" s="417"/>
      <c r="Y957" s="417"/>
      <c r="Z957" s="417"/>
      <c r="AA957" s="417"/>
    </row>
    <row r="958" spans="1:27" x14ac:dyDescent="0.25">
      <c r="A958" s="656"/>
      <c r="B958" s="421"/>
      <c r="C958" s="417"/>
      <c r="D958" s="423"/>
      <c r="E958" s="417"/>
      <c r="F958" s="417"/>
      <c r="G958" s="417"/>
      <c r="H958" s="417"/>
      <c r="I958" s="423"/>
      <c r="J958" s="479"/>
      <c r="K958" s="423"/>
      <c r="L958" s="423"/>
      <c r="M958" s="423"/>
      <c r="N958" s="426"/>
      <c r="O958" s="426"/>
      <c r="P958" s="426"/>
      <c r="Q958" s="423"/>
      <c r="R958" s="423"/>
      <c r="S958" s="423"/>
      <c r="T958" s="423"/>
      <c r="U958" s="417"/>
      <c r="V958" s="417"/>
      <c r="W958" s="423"/>
      <c r="X958" s="417"/>
      <c r="Y958" s="417"/>
      <c r="Z958" s="417"/>
      <c r="AA958" s="417"/>
    </row>
    <row r="959" spans="1:27" x14ac:dyDescent="0.25">
      <c r="A959" s="655"/>
      <c r="B959" s="421"/>
      <c r="C959" s="417"/>
      <c r="D959" s="423"/>
      <c r="E959" s="417"/>
      <c r="F959" s="417"/>
      <c r="G959" s="417"/>
      <c r="H959" s="417"/>
      <c r="I959" s="423"/>
      <c r="J959" s="479"/>
      <c r="K959" s="423"/>
      <c r="L959" s="423"/>
      <c r="M959" s="423"/>
      <c r="N959" s="426"/>
      <c r="O959" s="426"/>
      <c r="P959" s="426"/>
      <c r="Q959" s="423"/>
      <c r="R959" s="423"/>
      <c r="S959" s="423"/>
      <c r="T959" s="423"/>
      <c r="U959" s="417"/>
      <c r="V959" s="417"/>
      <c r="W959" s="423"/>
      <c r="X959" s="417"/>
      <c r="Y959" s="417"/>
      <c r="Z959" s="417"/>
      <c r="AA959" s="417"/>
    </row>
    <row r="960" spans="1:27" x14ac:dyDescent="0.25">
      <c r="A960" s="656">
        <v>144</v>
      </c>
      <c r="B960" s="423" t="s">
        <v>7089</v>
      </c>
      <c r="C960" s="417" t="s">
        <v>7110</v>
      </c>
      <c r="D960" s="426" t="s">
        <v>2837</v>
      </c>
      <c r="E960" s="417" t="s">
        <v>6356</v>
      </c>
      <c r="F960" s="417">
        <v>1</v>
      </c>
      <c r="G960" s="417"/>
      <c r="H960" s="417"/>
      <c r="I960" s="426"/>
      <c r="J960" s="461"/>
      <c r="K960" s="426"/>
      <c r="L960" s="426"/>
      <c r="M960" s="426"/>
      <c r="N960" s="426"/>
      <c r="O960" s="426"/>
      <c r="P960" s="426"/>
      <c r="Q960" s="426"/>
      <c r="R960" s="426"/>
      <c r="S960" s="426"/>
      <c r="T960" s="433" t="s">
        <v>7111</v>
      </c>
      <c r="U960" s="417">
        <v>2015</v>
      </c>
      <c r="V960" s="417">
        <v>2.7E-2</v>
      </c>
      <c r="W960" s="426" t="s">
        <v>7112</v>
      </c>
      <c r="X960" s="417"/>
      <c r="Y960" s="417"/>
      <c r="Z960" s="417"/>
      <c r="AA960" s="417"/>
    </row>
    <row r="961" spans="1:27" x14ac:dyDescent="0.25">
      <c r="A961" s="656"/>
      <c r="B961" s="423" t="s">
        <v>7092</v>
      </c>
      <c r="C961" s="417"/>
      <c r="D961" s="426"/>
      <c r="E961" s="417"/>
      <c r="F961" s="417"/>
      <c r="G961" s="417"/>
      <c r="H961" s="417"/>
      <c r="I961" s="426"/>
      <c r="J961" s="461"/>
      <c r="K961" s="426"/>
      <c r="L961" s="426"/>
      <c r="M961" s="426"/>
      <c r="N961" s="426"/>
      <c r="O961" s="426"/>
      <c r="P961" s="426"/>
      <c r="Q961" s="426"/>
      <c r="R961" s="426"/>
      <c r="S961" s="426"/>
      <c r="T961" s="433" t="s">
        <v>7113</v>
      </c>
      <c r="U961" s="417">
        <v>2015</v>
      </c>
      <c r="V961" s="417">
        <v>2.5999999999999999E-2</v>
      </c>
      <c r="W961" s="426" t="s">
        <v>7112</v>
      </c>
      <c r="X961" s="417"/>
      <c r="Y961" s="417"/>
      <c r="Z961" s="417"/>
      <c r="AA961" s="417"/>
    </row>
    <row r="962" spans="1:27" x14ac:dyDescent="0.25">
      <c r="A962" s="656"/>
      <c r="B962" s="423"/>
      <c r="C962" s="417"/>
      <c r="D962" s="426"/>
      <c r="E962" s="417"/>
      <c r="F962" s="417"/>
      <c r="G962" s="417"/>
      <c r="H962" s="417"/>
      <c r="I962" s="426"/>
      <c r="J962" s="461"/>
      <c r="K962" s="426"/>
      <c r="L962" s="426"/>
      <c r="M962" s="426"/>
      <c r="N962" s="426"/>
      <c r="O962" s="426"/>
      <c r="P962" s="426"/>
      <c r="Q962" s="426"/>
      <c r="R962" s="426"/>
      <c r="S962" s="426"/>
      <c r="T962" s="426"/>
      <c r="U962" s="417"/>
      <c r="V962" s="417"/>
      <c r="W962" s="426"/>
      <c r="X962" s="417"/>
      <c r="Y962" s="417"/>
      <c r="Z962" s="417"/>
      <c r="AA962" s="417"/>
    </row>
    <row r="963" spans="1:27" x14ac:dyDescent="0.25">
      <c r="A963" s="655"/>
      <c r="B963" s="421"/>
      <c r="C963" s="417"/>
      <c r="D963" s="423"/>
      <c r="E963" s="417"/>
      <c r="F963" s="417"/>
      <c r="G963" s="417"/>
      <c r="H963" s="417"/>
      <c r="I963" s="423"/>
      <c r="J963" s="423"/>
      <c r="K963" s="423"/>
      <c r="L963" s="423"/>
      <c r="M963" s="423"/>
      <c r="N963" s="426"/>
      <c r="O963" s="426"/>
      <c r="P963" s="426"/>
      <c r="Q963" s="423"/>
      <c r="R963" s="423"/>
      <c r="S963" s="423"/>
      <c r="T963" s="423"/>
      <c r="U963" s="417"/>
      <c r="V963" s="417"/>
      <c r="W963" s="423"/>
      <c r="X963" s="417"/>
      <c r="Y963" s="417"/>
      <c r="Z963" s="417"/>
      <c r="AA963" s="417"/>
    </row>
    <row r="964" spans="1:27" ht="24" x14ac:dyDescent="0.25">
      <c r="A964" s="656">
        <v>145</v>
      </c>
      <c r="B964" s="423" t="s">
        <v>7114</v>
      </c>
      <c r="C964" s="417" t="s">
        <v>2735</v>
      </c>
      <c r="D964" s="426" t="s">
        <v>1402</v>
      </c>
      <c r="E964" s="417" t="s">
        <v>6457</v>
      </c>
      <c r="F964" s="417">
        <v>1</v>
      </c>
      <c r="G964" s="417"/>
      <c r="H964" s="417"/>
      <c r="I964" s="426"/>
      <c r="J964" s="461"/>
      <c r="K964" s="426"/>
      <c r="L964" s="426"/>
      <c r="M964" s="426" t="s">
        <v>7115</v>
      </c>
      <c r="N964" s="426">
        <v>2016</v>
      </c>
      <c r="O964" s="426">
        <v>0.38200000000000001</v>
      </c>
      <c r="P964" s="433" t="s">
        <v>7116</v>
      </c>
      <c r="Q964" s="426"/>
      <c r="R964" s="426">
        <v>17</v>
      </c>
      <c r="S964" s="480"/>
      <c r="T964" s="433"/>
      <c r="U964" s="417"/>
      <c r="V964" s="417"/>
      <c r="W964" s="426"/>
      <c r="X964" s="417"/>
      <c r="Y964" s="417"/>
      <c r="Z964" s="417"/>
      <c r="AA964" s="417"/>
    </row>
    <row r="965" spans="1:27" ht="24" x14ac:dyDescent="0.25">
      <c r="A965" s="656"/>
      <c r="B965" s="423" t="s">
        <v>7117</v>
      </c>
      <c r="C965" s="417"/>
      <c r="D965" s="426"/>
      <c r="E965" s="417"/>
      <c r="F965" s="417"/>
      <c r="G965" s="417"/>
      <c r="H965" s="417"/>
      <c r="I965" s="426"/>
      <c r="J965" s="461"/>
      <c r="K965" s="426"/>
      <c r="L965" s="426"/>
      <c r="M965" s="426" t="s">
        <v>7118</v>
      </c>
      <c r="N965" s="426">
        <v>2016</v>
      </c>
      <c r="O965" s="426">
        <v>0.56200000000000006</v>
      </c>
      <c r="P965" s="433" t="s">
        <v>7116</v>
      </c>
      <c r="Q965" s="426"/>
      <c r="R965" s="426">
        <v>15</v>
      </c>
      <c r="S965" s="426"/>
      <c r="T965" s="433"/>
      <c r="U965" s="417"/>
      <c r="V965" s="417"/>
      <c r="W965" s="426"/>
      <c r="X965" s="417"/>
      <c r="Y965" s="417"/>
      <c r="Z965" s="417"/>
      <c r="AA965" s="417"/>
    </row>
    <row r="966" spans="1:27" x14ac:dyDescent="0.25">
      <c r="A966" s="656"/>
      <c r="B966" s="423"/>
      <c r="C966" s="417"/>
      <c r="D966" s="426"/>
      <c r="E966" s="417"/>
      <c r="F966" s="417"/>
      <c r="G966" s="417"/>
      <c r="H966" s="417"/>
      <c r="I966" s="426"/>
      <c r="J966" s="461"/>
      <c r="K966" s="426"/>
      <c r="L966" s="426"/>
      <c r="M966" s="426"/>
      <c r="N966" s="426"/>
      <c r="O966" s="426"/>
      <c r="P966" s="426"/>
      <c r="Q966" s="426"/>
      <c r="R966" s="426"/>
      <c r="S966" s="426"/>
      <c r="T966" s="426"/>
      <c r="U966" s="417"/>
      <c r="V966" s="417"/>
      <c r="W966" s="426"/>
      <c r="X966" s="417"/>
      <c r="Y966" s="417"/>
      <c r="Z966" s="417"/>
      <c r="AA966" s="417"/>
    </row>
    <row r="967" spans="1:27" x14ac:dyDescent="0.25">
      <c r="A967" s="655"/>
      <c r="B967" s="421"/>
      <c r="C967" s="417"/>
      <c r="D967" s="423"/>
      <c r="E967" s="417"/>
      <c r="F967" s="417"/>
      <c r="G967" s="417"/>
      <c r="H967" s="417"/>
      <c r="I967" s="423"/>
      <c r="J967" s="423"/>
      <c r="K967" s="423"/>
      <c r="L967" s="423"/>
      <c r="M967" s="423"/>
      <c r="N967" s="426"/>
      <c r="O967" s="426"/>
      <c r="P967" s="426"/>
      <c r="Q967" s="423"/>
      <c r="R967" s="423"/>
      <c r="S967" s="423"/>
      <c r="T967" s="423"/>
      <c r="U967" s="417"/>
      <c r="V967" s="417"/>
      <c r="W967" s="423"/>
      <c r="X967" s="417"/>
      <c r="Y967" s="417"/>
      <c r="Z967" s="417"/>
      <c r="AA967" s="417"/>
    </row>
    <row r="968" spans="1:27" ht="24" x14ac:dyDescent="0.25">
      <c r="A968" s="656">
        <v>146</v>
      </c>
      <c r="B968" s="423" t="s">
        <v>1644</v>
      </c>
      <c r="C968" s="417" t="s">
        <v>3993</v>
      </c>
      <c r="D968" s="426" t="s">
        <v>1402</v>
      </c>
      <c r="E968" s="417" t="s">
        <v>6457</v>
      </c>
      <c r="F968" s="417">
        <v>1</v>
      </c>
      <c r="G968" s="417"/>
      <c r="H968" s="417"/>
      <c r="I968" s="426"/>
      <c r="J968" s="461"/>
      <c r="K968" s="426"/>
      <c r="L968" s="426"/>
      <c r="M968" s="426" t="s">
        <v>7119</v>
      </c>
      <c r="N968" s="426">
        <v>2016</v>
      </c>
      <c r="O968" s="426">
        <v>0.46700000000000003</v>
      </c>
      <c r="P968" s="433" t="s">
        <v>7120</v>
      </c>
      <c r="Q968" s="426">
        <v>15</v>
      </c>
      <c r="R968" s="426"/>
      <c r="S968" s="426">
        <v>15</v>
      </c>
      <c r="T968" s="433"/>
      <c r="U968" s="417"/>
      <c r="V968" s="417"/>
      <c r="W968" s="426"/>
      <c r="X968" s="417"/>
      <c r="Y968" s="417"/>
      <c r="Z968" s="417"/>
      <c r="AA968" s="417"/>
    </row>
    <row r="969" spans="1:27" x14ac:dyDescent="0.25">
      <c r="A969" s="656"/>
      <c r="B969" s="423" t="s">
        <v>7056</v>
      </c>
      <c r="C969" s="417"/>
      <c r="D969" s="426"/>
      <c r="E969" s="417"/>
      <c r="F969" s="417"/>
      <c r="G969" s="417"/>
      <c r="H969" s="417"/>
      <c r="I969" s="426"/>
      <c r="J969" s="461"/>
      <c r="K969" s="426"/>
      <c r="L969" s="426"/>
      <c r="M969" s="426"/>
      <c r="N969" s="426"/>
      <c r="O969" s="426"/>
      <c r="P969" s="426"/>
      <c r="Q969" s="426"/>
      <c r="R969" s="426"/>
      <c r="S969" s="426"/>
      <c r="T969" s="433"/>
      <c r="U969" s="417"/>
      <c r="V969" s="417"/>
      <c r="W969" s="426"/>
      <c r="X969" s="417"/>
      <c r="Y969" s="417"/>
      <c r="Z969" s="417"/>
      <c r="AA969" s="417"/>
    </row>
    <row r="970" spans="1:27" x14ac:dyDescent="0.25">
      <c r="A970" s="656"/>
      <c r="B970" s="423"/>
      <c r="C970" s="417"/>
      <c r="D970" s="426"/>
      <c r="E970" s="417"/>
      <c r="F970" s="417"/>
      <c r="G970" s="417"/>
      <c r="H970" s="417"/>
      <c r="I970" s="426"/>
      <c r="J970" s="461"/>
      <c r="K970" s="426"/>
      <c r="L970" s="426"/>
      <c r="M970" s="426"/>
      <c r="N970" s="426"/>
      <c r="O970" s="426"/>
      <c r="P970" s="426"/>
      <c r="Q970" s="426"/>
      <c r="R970" s="426"/>
      <c r="S970" s="426"/>
      <c r="T970" s="426"/>
      <c r="U970" s="417"/>
      <c r="V970" s="417"/>
      <c r="W970" s="426"/>
      <c r="X970" s="417"/>
      <c r="Y970" s="417"/>
      <c r="Z970" s="417"/>
      <c r="AA970" s="417"/>
    </row>
    <row r="971" spans="1:27" x14ac:dyDescent="0.25">
      <c r="A971" s="655"/>
      <c r="B971" s="421"/>
      <c r="C971" s="417"/>
      <c r="D971" s="423"/>
      <c r="E971" s="417"/>
      <c r="F971" s="417"/>
      <c r="G971" s="417"/>
      <c r="H971" s="417"/>
      <c r="I971" s="423"/>
      <c r="J971" s="423"/>
      <c r="K971" s="423"/>
      <c r="L971" s="423"/>
      <c r="M971" s="423"/>
      <c r="N971" s="426"/>
      <c r="O971" s="426"/>
      <c r="P971" s="426"/>
      <c r="Q971" s="423"/>
      <c r="R971" s="423"/>
      <c r="S971" s="423"/>
      <c r="T971" s="423"/>
      <c r="U971" s="417"/>
      <c r="V971" s="417"/>
      <c r="W971" s="423"/>
      <c r="X971" s="417"/>
      <c r="Y971" s="417"/>
      <c r="Z971" s="417"/>
      <c r="AA971" s="417"/>
    </row>
    <row r="972" spans="1:27" ht="24" x14ac:dyDescent="0.25">
      <c r="A972" s="656">
        <v>147</v>
      </c>
      <c r="B972" s="423" t="s">
        <v>6529</v>
      </c>
      <c r="C972" s="417" t="s">
        <v>4023</v>
      </c>
      <c r="D972" s="426" t="s">
        <v>2837</v>
      </c>
      <c r="E972" s="417" t="s">
        <v>7121</v>
      </c>
      <c r="F972" s="417">
        <v>1</v>
      </c>
      <c r="G972" s="417"/>
      <c r="H972" s="417"/>
      <c r="I972" s="426"/>
      <c r="J972" s="461"/>
      <c r="K972" s="426"/>
      <c r="L972" s="426"/>
      <c r="M972" s="426"/>
      <c r="N972" s="426"/>
      <c r="O972" s="426"/>
      <c r="P972" s="426"/>
      <c r="Q972" s="426"/>
      <c r="R972" s="426"/>
      <c r="S972" s="426"/>
      <c r="T972" s="415" t="s">
        <v>7122</v>
      </c>
      <c r="U972" s="417">
        <v>2016</v>
      </c>
      <c r="V972" s="417">
        <v>0.25</v>
      </c>
      <c r="W972" s="426" t="s">
        <v>7123</v>
      </c>
      <c r="X972" s="417"/>
      <c r="Y972" s="417"/>
      <c r="Z972" s="417"/>
      <c r="AA972" s="417"/>
    </row>
    <row r="973" spans="1:27" x14ac:dyDescent="0.25">
      <c r="A973" s="656"/>
      <c r="B973" s="423" t="s">
        <v>7124</v>
      </c>
      <c r="C973" s="417"/>
      <c r="D973" s="426"/>
      <c r="E973" s="417"/>
      <c r="F973" s="417"/>
      <c r="G973" s="417"/>
      <c r="H973" s="417"/>
      <c r="I973" s="426"/>
      <c r="J973" s="461"/>
      <c r="K973" s="426"/>
      <c r="L973" s="426"/>
      <c r="M973" s="426"/>
      <c r="N973" s="426"/>
      <c r="O973" s="426"/>
      <c r="P973" s="426"/>
      <c r="Q973" s="426"/>
      <c r="R973" s="426"/>
      <c r="S973" s="426"/>
      <c r="T973" s="433"/>
      <c r="U973" s="417"/>
      <c r="V973" s="417"/>
      <c r="W973" s="426"/>
      <c r="X973" s="417"/>
      <c r="Y973" s="417"/>
      <c r="Z973" s="417"/>
      <c r="AA973" s="417"/>
    </row>
    <row r="974" spans="1:27" x14ac:dyDescent="0.25">
      <c r="A974" s="656"/>
      <c r="B974" s="423"/>
      <c r="C974" s="417"/>
      <c r="D974" s="426"/>
      <c r="E974" s="417"/>
      <c r="F974" s="417"/>
      <c r="G974" s="417"/>
      <c r="H974" s="417"/>
      <c r="I974" s="426"/>
      <c r="J974" s="461"/>
      <c r="K974" s="426"/>
      <c r="L974" s="426"/>
      <c r="M974" s="426"/>
      <c r="N974" s="426"/>
      <c r="O974" s="426"/>
      <c r="P974" s="426"/>
      <c r="Q974" s="426"/>
      <c r="R974" s="426"/>
      <c r="S974" s="426"/>
      <c r="T974" s="426"/>
      <c r="U974" s="417"/>
      <c r="V974" s="417"/>
      <c r="W974" s="426"/>
      <c r="X974" s="417"/>
      <c r="Y974" s="417"/>
      <c r="Z974" s="417"/>
      <c r="AA974" s="417"/>
    </row>
    <row r="975" spans="1:27" x14ac:dyDescent="0.25">
      <c r="A975" s="655"/>
      <c r="B975" s="421"/>
      <c r="C975" s="417"/>
      <c r="D975" s="423"/>
      <c r="E975" s="417"/>
      <c r="F975" s="417"/>
      <c r="G975" s="417"/>
      <c r="H975" s="417"/>
      <c r="I975" s="423"/>
      <c r="J975" s="423"/>
      <c r="K975" s="423"/>
      <c r="L975" s="423"/>
      <c r="M975" s="423"/>
      <c r="N975" s="426"/>
      <c r="O975" s="426"/>
      <c r="P975" s="426"/>
      <c r="Q975" s="423"/>
      <c r="R975" s="423"/>
      <c r="S975" s="423"/>
      <c r="T975" s="423"/>
      <c r="U975" s="417"/>
      <c r="V975" s="417"/>
      <c r="W975" s="423"/>
      <c r="X975" s="417"/>
      <c r="Y975" s="417"/>
      <c r="Z975" s="417"/>
      <c r="AA975" s="417"/>
    </row>
    <row r="976" spans="1:27" x14ac:dyDescent="0.25">
      <c r="A976" s="656">
        <v>148</v>
      </c>
      <c r="B976" s="478" t="s">
        <v>7107</v>
      </c>
      <c r="C976" s="481" t="s">
        <v>7125</v>
      </c>
      <c r="D976" s="426" t="s">
        <v>2819</v>
      </c>
      <c r="E976" s="417" t="s">
        <v>6518</v>
      </c>
      <c r="F976" s="417">
        <v>2</v>
      </c>
      <c r="G976" s="417"/>
      <c r="H976" s="417"/>
      <c r="I976" s="426"/>
      <c r="J976" s="461"/>
      <c r="K976" s="426"/>
      <c r="L976" s="426"/>
      <c r="M976" s="426"/>
      <c r="N976" s="426"/>
      <c r="O976" s="426"/>
      <c r="P976" s="426"/>
      <c r="Q976" s="426"/>
      <c r="R976" s="426"/>
      <c r="S976" s="426"/>
      <c r="T976" s="415"/>
      <c r="U976" s="417"/>
      <c r="V976" s="417"/>
      <c r="W976" s="426"/>
      <c r="X976" s="417"/>
      <c r="Y976" s="417"/>
      <c r="Z976" s="417"/>
      <c r="AA976" s="417"/>
    </row>
    <row r="977" spans="1:27" ht="24" x14ac:dyDescent="0.25">
      <c r="A977" s="656"/>
      <c r="B977" s="478" t="s">
        <v>7109</v>
      </c>
      <c r="C977" s="481"/>
      <c r="D977" s="426"/>
      <c r="E977" s="417"/>
      <c r="F977" s="417"/>
      <c r="G977" s="417"/>
      <c r="H977" s="417"/>
      <c r="I977" s="426"/>
      <c r="J977" s="461"/>
      <c r="K977" s="426"/>
      <c r="L977" s="426"/>
      <c r="M977" s="426"/>
      <c r="N977" s="426"/>
      <c r="O977" s="426"/>
      <c r="P977" s="426"/>
      <c r="Q977" s="426"/>
      <c r="R977" s="426"/>
      <c r="S977" s="426"/>
      <c r="T977" s="415" t="s">
        <v>7126</v>
      </c>
      <c r="U977" s="414">
        <v>2017</v>
      </c>
      <c r="V977" s="414">
        <v>0.91900000000000004</v>
      </c>
      <c r="W977" s="415" t="s">
        <v>7127</v>
      </c>
      <c r="X977" s="417"/>
      <c r="Y977" s="417"/>
      <c r="Z977" s="417"/>
      <c r="AA977" s="417"/>
    </row>
    <row r="978" spans="1:27" x14ac:dyDescent="0.25">
      <c r="A978" s="656"/>
      <c r="B978" s="423"/>
      <c r="C978" s="417"/>
      <c r="D978" s="426"/>
      <c r="E978" s="417"/>
      <c r="F978" s="417"/>
      <c r="G978" s="417"/>
      <c r="H978" s="417"/>
      <c r="I978" s="426"/>
      <c r="J978" s="461"/>
      <c r="K978" s="426"/>
      <c r="L978" s="426"/>
      <c r="M978" s="426"/>
      <c r="N978" s="426"/>
      <c r="O978" s="426"/>
      <c r="P978" s="426"/>
      <c r="Q978" s="426"/>
      <c r="R978" s="426"/>
      <c r="S978" s="426"/>
      <c r="T978" s="426"/>
      <c r="U978" s="417"/>
      <c r="V978" s="417"/>
      <c r="W978" s="426"/>
      <c r="X978" s="417"/>
      <c r="Y978" s="417"/>
      <c r="Z978" s="417"/>
      <c r="AA978" s="417"/>
    </row>
    <row r="979" spans="1:27" x14ac:dyDescent="0.25">
      <c r="A979" s="655"/>
      <c r="B979" s="421"/>
      <c r="C979" s="417"/>
      <c r="D979" s="423"/>
      <c r="E979" s="417"/>
      <c r="F979" s="417"/>
      <c r="G979" s="417"/>
      <c r="H979" s="417"/>
      <c r="I979" s="423"/>
      <c r="J979" s="423"/>
      <c r="K979" s="423"/>
      <c r="L979" s="423"/>
      <c r="M979" s="423"/>
      <c r="N979" s="426"/>
      <c r="O979" s="426"/>
      <c r="P979" s="426"/>
      <c r="Q979" s="423"/>
      <c r="R979" s="423"/>
      <c r="S979" s="423"/>
      <c r="T979" s="423"/>
      <c r="U979" s="417"/>
      <c r="V979" s="417"/>
      <c r="W979" s="423"/>
      <c r="X979" s="417"/>
      <c r="Y979" s="417"/>
      <c r="Z979" s="417"/>
      <c r="AA979" s="417"/>
    </row>
    <row r="980" spans="1:27" x14ac:dyDescent="0.25">
      <c r="A980" s="656">
        <v>149</v>
      </c>
      <c r="B980" s="423" t="s">
        <v>7128</v>
      </c>
      <c r="C980" s="481" t="s">
        <v>4594</v>
      </c>
      <c r="D980" s="426" t="s">
        <v>2837</v>
      </c>
      <c r="E980" s="417" t="s">
        <v>6133</v>
      </c>
      <c r="F980" s="417">
        <v>2017</v>
      </c>
      <c r="G980" s="417" t="s">
        <v>2840</v>
      </c>
      <c r="H980" s="417"/>
      <c r="I980" s="433"/>
      <c r="J980" s="461"/>
      <c r="K980" s="426"/>
      <c r="L980" s="426"/>
      <c r="M980" s="426"/>
      <c r="N980" s="426"/>
      <c r="O980" s="426"/>
      <c r="P980" s="426"/>
      <c r="Q980" s="426"/>
      <c r="R980" s="426"/>
      <c r="S980" s="426"/>
      <c r="T980" s="415"/>
      <c r="U980" s="417"/>
      <c r="V980" s="417"/>
      <c r="W980" s="426"/>
      <c r="X980" s="417"/>
      <c r="Y980" s="417"/>
      <c r="Z980" s="417"/>
      <c r="AA980" s="417"/>
    </row>
    <row r="981" spans="1:27" ht="24" x14ac:dyDescent="0.25">
      <c r="A981" s="656"/>
      <c r="B981" s="423"/>
      <c r="C981" s="417"/>
      <c r="D981" s="426"/>
      <c r="E981" s="417"/>
      <c r="F981" s="417"/>
      <c r="G981" s="417" t="s">
        <v>7129</v>
      </c>
      <c r="H981" s="417">
        <v>2.3130000000000002</v>
      </c>
      <c r="I981" s="433" t="s">
        <v>203</v>
      </c>
      <c r="J981" s="461">
        <v>53</v>
      </c>
      <c r="K981" s="426"/>
      <c r="L981" s="426">
        <v>53</v>
      </c>
      <c r="M981" s="426"/>
      <c r="N981" s="426"/>
      <c r="O981" s="426"/>
      <c r="P981" s="426"/>
      <c r="Q981" s="426"/>
      <c r="R981" s="426"/>
      <c r="S981" s="426"/>
      <c r="T981" s="433"/>
      <c r="U981" s="417"/>
      <c r="V981" s="417"/>
      <c r="W981" s="426"/>
      <c r="X981" s="417"/>
      <c r="Y981" s="417"/>
      <c r="Z981" s="417"/>
      <c r="AA981" s="417"/>
    </row>
    <row r="982" spans="1:27" x14ac:dyDescent="0.25">
      <c r="A982" s="656"/>
      <c r="B982" s="423"/>
      <c r="C982" s="417"/>
      <c r="D982" s="426"/>
      <c r="E982" s="417"/>
      <c r="F982" s="417"/>
      <c r="G982" s="417"/>
      <c r="H982" s="417"/>
      <c r="I982" s="426"/>
      <c r="J982" s="461"/>
      <c r="K982" s="426"/>
      <c r="L982" s="426"/>
      <c r="M982" s="426"/>
      <c r="N982" s="426"/>
      <c r="O982" s="426"/>
      <c r="P982" s="426"/>
      <c r="Q982" s="426"/>
      <c r="R982" s="426"/>
      <c r="S982" s="426"/>
      <c r="T982" s="426"/>
      <c r="U982" s="417"/>
      <c r="V982" s="417"/>
      <c r="W982" s="426"/>
      <c r="X982" s="417"/>
      <c r="Y982" s="417"/>
      <c r="Z982" s="417"/>
      <c r="AA982" s="417"/>
    </row>
    <row r="983" spans="1:27" x14ac:dyDescent="0.25">
      <c r="A983" s="655"/>
      <c r="B983" s="421"/>
      <c r="C983" s="417"/>
      <c r="D983" s="423"/>
      <c r="E983" s="417"/>
      <c r="F983" s="417"/>
      <c r="G983" s="417"/>
      <c r="H983" s="417"/>
      <c r="I983" s="423"/>
      <c r="J983" s="423"/>
      <c r="K983" s="423"/>
      <c r="L983" s="423"/>
      <c r="M983" s="423"/>
      <c r="N983" s="426"/>
      <c r="O983" s="426"/>
      <c r="P983" s="426"/>
      <c r="Q983" s="423"/>
      <c r="R983" s="423"/>
      <c r="S983" s="423"/>
      <c r="T983" s="423"/>
      <c r="U983" s="417"/>
      <c r="V983" s="417"/>
      <c r="W983" s="423"/>
      <c r="X983" s="417"/>
      <c r="Y983" s="417"/>
      <c r="Z983" s="417"/>
      <c r="AA983" s="417"/>
    </row>
    <row r="984" spans="1:27" x14ac:dyDescent="0.25">
      <c r="A984" s="656">
        <v>150</v>
      </c>
      <c r="B984" s="423" t="s">
        <v>7128</v>
      </c>
      <c r="C984" s="481" t="s">
        <v>7130</v>
      </c>
      <c r="D984" s="426" t="s">
        <v>2837</v>
      </c>
      <c r="E984" s="417" t="s">
        <v>6188</v>
      </c>
      <c r="F984" s="417">
        <v>2017</v>
      </c>
      <c r="G984" s="414" t="s">
        <v>2840</v>
      </c>
      <c r="H984" s="417"/>
      <c r="I984" s="433"/>
      <c r="J984" s="461"/>
      <c r="K984" s="426"/>
      <c r="L984" s="426"/>
      <c r="M984" s="426"/>
      <c r="N984" s="426"/>
      <c r="O984" s="426"/>
      <c r="P984" s="426"/>
      <c r="Q984" s="426"/>
      <c r="R984" s="426"/>
      <c r="S984" s="426"/>
      <c r="T984" s="415"/>
      <c r="U984" s="417"/>
      <c r="V984" s="417"/>
      <c r="W984" s="426"/>
      <c r="X984" s="417"/>
      <c r="Y984" s="417"/>
      <c r="Z984" s="417"/>
      <c r="AA984" s="417"/>
    </row>
    <row r="985" spans="1:27" ht="24" x14ac:dyDescent="0.25">
      <c r="A985" s="656"/>
      <c r="B985" s="423"/>
      <c r="C985" s="417"/>
      <c r="D985" s="426"/>
      <c r="E985" s="417"/>
      <c r="F985" s="417"/>
      <c r="G985" s="414" t="s">
        <v>7131</v>
      </c>
      <c r="H985" s="417">
        <v>0.60799999999999998</v>
      </c>
      <c r="I985" s="433" t="s">
        <v>203</v>
      </c>
      <c r="J985" s="461">
        <v>18</v>
      </c>
      <c r="K985" s="426"/>
      <c r="L985" s="426">
        <v>18</v>
      </c>
      <c r="M985" s="426"/>
      <c r="N985" s="426"/>
      <c r="O985" s="426"/>
      <c r="P985" s="426"/>
      <c r="Q985" s="426"/>
      <c r="R985" s="426"/>
      <c r="S985" s="426"/>
      <c r="T985" s="433"/>
      <c r="U985" s="417"/>
      <c r="V985" s="417"/>
      <c r="W985" s="426"/>
      <c r="X985" s="417"/>
      <c r="Y985" s="417"/>
      <c r="Z985" s="417"/>
      <c r="AA985" s="417"/>
    </row>
    <row r="986" spans="1:27" x14ac:dyDescent="0.25">
      <c r="A986" s="656"/>
      <c r="B986" s="423"/>
      <c r="C986" s="417"/>
      <c r="D986" s="426"/>
      <c r="E986" s="417"/>
      <c r="F986" s="417"/>
      <c r="G986" s="417"/>
      <c r="H986" s="417"/>
      <c r="I986" s="426"/>
      <c r="J986" s="461"/>
      <c r="K986" s="426"/>
      <c r="L986" s="426"/>
      <c r="M986" s="426"/>
      <c r="N986" s="426"/>
      <c r="O986" s="426"/>
      <c r="P986" s="426"/>
      <c r="Q986" s="426"/>
      <c r="R986" s="426"/>
      <c r="S986" s="426"/>
      <c r="T986" s="426"/>
      <c r="U986" s="417"/>
      <c r="V986" s="417"/>
      <c r="W986" s="426"/>
      <c r="X986" s="417"/>
      <c r="Y986" s="417"/>
      <c r="Z986" s="417"/>
      <c r="AA986" s="417"/>
    </row>
    <row r="987" spans="1:27" x14ac:dyDescent="0.25">
      <c r="A987" s="655"/>
      <c r="B987" s="421"/>
      <c r="C987" s="417"/>
      <c r="D987" s="423"/>
      <c r="E987" s="417"/>
      <c r="F987" s="417"/>
      <c r="G987" s="417"/>
      <c r="H987" s="417"/>
      <c r="I987" s="423"/>
      <c r="J987" s="423"/>
      <c r="K987" s="423"/>
      <c r="L987" s="423"/>
      <c r="M987" s="423"/>
      <c r="N987" s="426"/>
      <c r="O987" s="426"/>
      <c r="P987" s="426"/>
      <c r="Q987" s="423"/>
      <c r="R987" s="423"/>
      <c r="S987" s="423"/>
      <c r="T987" s="423"/>
      <c r="U987" s="417"/>
      <c r="V987" s="417"/>
      <c r="W987" s="423"/>
      <c r="X987" s="417"/>
      <c r="Y987" s="417"/>
      <c r="Z987" s="417"/>
      <c r="AA987" s="417"/>
    </row>
    <row r="988" spans="1:27" x14ac:dyDescent="0.25">
      <c r="A988" s="656">
        <v>151</v>
      </c>
      <c r="B988" s="478" t="s">
        <v>7107</v>
      </c>
      <c r="C988" s="481" t="s">
        <v>4607</v>
      </c>
      <c r="D988" s="426" t="s">
        <v>2843</v>
      </c>
      <c r="E988" s="417" t="s">
        <v>7132</v>
      </c>
      <c r="F988" s="417">
        <v>2018</v>
      </c>
      <c r="G988" s="414" t="s">
        <v>2840</v>
      </c>
      <c r="H988" s="417"/>
      <c r="I988" s="433"/>
      <c r="J988" s="461"/>
      <c r="K988" s="426"/>
      <c r="L988" s="426"/>
      <c r="M988" s="426"/>
      <c r="N988" s="426"/>
      <c r="O988" s="426"/>
      <c r="P988" s="426"/>
      <c r="Q988" s="426"/>
      <c r="R988" s="426"/>
      <c r="S988" s="426"/>
      <c r="T988" s="415"/>
      <c r="U988" s="417"/>
      <c r="V988" s="417"/>
      <c r="W988" s="426"/>
      <c r="X988" s="417"/>
      <c r="Y988" s="417"/>
      <c r="Z988" s="417"/>
      <c r="AA988" s="417"/>
    </row>
    <row r="989" spans="1:27" ht="36" x14ac:dyDescent="0.25">
      <c r="A989" s="656"/>
      <c r="B989" s="478" t="s">
        <v>7109</v>
      </c>
      <c r="C989" s="417"/>
      <c r="D989" s="426"/>
      <c r="E989" s="417"/>
      <c r="F989" s="417"/>
      <c r="G989" s="414" t="s">
        <v>7133</v>
      </c>
      <c r="H989" s="417">
        <v>5.0000000000000001E-3</v>
      </c>
      <c r="I989" s="433" t="s">
        <v>203</v>
      </c>
      <c r="J989" s="461">
        <v>1</v>
      </c>
      <c r="K989" s="426"/>
      <c r="L989" s="426">
        <v>1</v>
      </c>
      <c r="M989" s="426" t="s">
        <v>7134</v>
      </c>
      <c r="N989" s="426">
        <v>2018</v>
      </c>
      <c r="O989" s="426">
        <v>5.8999999999999997E-2</v>
      </c>
      <c r="P989" s="433" t="s">
        <v>7135</v>
      </c>
      <c r="Q989" s="426">
        <v>7</v>
      </c>
      <c r="R989" s="426"/>
      <c r="S989" s="426">
        <v>7</v>
      </c>
      <c r="T989" s="433"/>
      <c r="U989" s="417"/>
      <c r="V989" s="417"/>
      <c r="W989" s="426"/>
      <c r="X989" s="417"/>
      <c r="Y989" s="417"/>
      <c r="Z989" s="417"/>
      <c r="AA989" s="417"/>
    </row>
    <row r="990" spans="1:27" x14ac:dyDescent="0.25">
      <c r="A990" s="656"/>
      <c r="B990" s="423"/>
      <c r="C990" s="417"/>
      <c r="D990" s="426"/>
      <c r="E990" s="417"/>
      <c r="F990" s="417"/>
      <c r="G990" s="417"/>
      <c r="H990" s="417"/>
      <c r="I990" s="426"/>
      <c r="J990" s="461"/>
      <c r="K990" s="426"/>
      <c r="L990" s="426"/>
      <c r="M990" s="426"/>
      <c r="N990" s="426"/>
      <c r="O990" s="426"/>
      <c r="P990" s="426"/>
      <c r="Q990" s="426"/>
      <c r="R990" s="426"/>
      <c r="S990" s="426"/>
      <c r="T990" s="426"/>
      <c r="U990" s="417"/>
      <c r="V990" s="417"/>
      <c r="W990" s="426"/>
      <c r="X990" s="417"/>
      <c r="Y990" s="417"/>
      <c r="Z990" s="417"/>
      <c r="AA990" s="417"/>
    </row>
    <row r="991" spans="1:27" x14ac:dyDescent="0.25">
      <c r="A991" s="655"/>
      <c r="B991" s="421"/>
      <c r="C991" s="417"/>
      <c r="D991" s="423"/>
      <c r="E991" s="417"/>
      <c r="F991" s="417"/>
      <c r="G991" s="417"/>
      <c r="H991" s="417"/>
      <c r="I991" s="423"/>
      <c r="J991" s="423"/>
      <c r="K991" s="423"/>
      <c r="L991" s="423"/>
      <c r="M991" s="423"/>
      <c r="N991" s="426"/>
      <c r="O991" s="426"/>
      <c r="P991" s="426"/>
      <c r="Q991" s="423"/>
      <c r="R991" s="423"/>
      <c r="S991" s="423"/>
      <c r="T991" s="423"/>
      <c r="U991" s="417"/>
      <c r="V991" s="417"/>
      <c r="W991" s="423"/>
      <c r="X991" s="417"/>
      <c r="Y991" s="417"/>
      <c r="Z991" s="417"/>
      <c r="AA991" s="417"/>
    </row>
  </sheetData>
  <mergeCells count="227">
    <mergeCell ref="A980:A983"/>
    <mergeCell ref="A984:A987"/>
    <mergeCell ref="A988:A991"/>
    <mergeCell ref="A956:A959"/>
    <mergeCell ref="A960:A963"/>
    <mergeCell ref="A964:A967"/>
    <mergeCell ref="A968:A971"/>
    <mergeCell ref="A972:A975"/>
    <mergeCell ref="A976:A979"/>
    <mergeCell ref="A928:A931"/>
    <mergeCell ref="A932:A935"/>
    <mergeCell ref="A936:A939"/>
    <mergeCell ref="A940:A943"/>
    <mergeCell ref="A944:A949"/>
    <mergeCell ref="A950:A955"/>
    <mergeCell ref="A891:A895"/>
    <mergeCell ref="A896:A899"/>
    <mergeCell ref="A914:A916"/>
    <mergeCell ref="A917:A919"/>
    <mergeCell ref="A920:A923"/>
    <mergeCell ref="A924:A927"/>
    <mergeCell ref="A868:A871"/>
    <mergeCell ref="A872:A874"/>
    <mergeCell ref="A875:A878"/>
    <mergeCell ref="A879:A885"/>
    <mergeCell ref="A886:A887"/>
    <mergeCell ref="A888:A890"/>
    <mergeCell ref="A837:A846"/>
    <mergeCell ref="A847:A850"/>
    <mergeCell ref="A851:A854"/>
    <mergeCell ref="A855:A859"/>
    <mergeCell ref="A860:A863"/>
    <mergeCell ref="A864:A867"/>
    <mergeCell ref="A808:A819"/>
    <mergeCell ref="A820:A822"/>
    <mergeCell ref="A823:A824"/>
    <mergeCell ref="A825:A826"/>
    <mergeCell ref="A827:A832"/>
    <mergeCell ref="A833:A836"/>
    <mergeCell ref="A755:A763"/>
    <mergeCell ref="A764:A769"/>
    <mergeCell ref="A770:A782"/>
    <mergeCell ref="A783:A788"/>
    <mergeCell ref="A789:A796"/>
    <mergeCell ref="A797:A807"/>
    <mergeCell ref="A720:A721"/>
    <mergeCell ref="A722:A727"/>
    <mergeCell ref="A728:A735"/>
    <mergeCell ref="A736:A740"/>
    <mergeCell ref="A741:A745"/>
    <mergeCell ref="A746:A754"/>
    <mergeCell ref="A695:A699"/>
    <mergeCell ref="A700:A706"/>
    <mergeCell ref="A707:A709"/>
    <mergeCell ref="A710:A712"/>
    <mergeCell ref="A713:A714"/>
    <mergeCell ref="A715:A719"/>
    <mergeCell ref="A665:A670"/>
    <mergeCell ref="A671:A677"/>
    <mergeCell ref="A678:A681"/>
    <mergeCell ref="A682:A684"/>
    <mergeCell ref="A685:A687"/>
    <mergeCell ref="A688:A694"/>
    <mergeCell ref="A622:A626"/>
    <mergeCell ref="A627:A637"/>
    <mergeCell ref="F637:J637"/>
    <mergeCell ref="A638:A644"/>
    <mergeCell ref="A645:A655"/>
    <mergeCell ref="A656:A664"/>
    <mergeCell ref="A563:A574"/>
    <mergeCell ref="A575:A584"/>
    <mergeCell ref="A585:A594"/>
    <mergeCell ref="A595:A602"/>
    <mergeCell ref="A603:A613"/>
    <mergeCell ref="A614:A621"/>
    <mergeCell ref="A511:A521"/>
    <mergeCell ref="F521:J521"/>
    <mergeCell ref="A522:A531"/>
    <mergeCell ref="A532:A540"/>
    <mergeCell ref="A541:A547"/>
    <mergeCell ref="A552:A562"/>
    <mergeCell ref="A464:A467"/>
    <mergeCell ref="A468:A476"/>
    <mergeCell ref="A477:A481"/>
    <mergeCell ref="A482:A489"/>
    <mergeCell ref="A490:A506"/>
    <mergeCell ref="A507:A510"/>
    <mergeCell ref="A434:A441"/>
    <mergeCell ref="A442:A444"/>
    <mergeCell ref="A445:A453"/>
    <mergeCell ref="A454:A458"/>
    <mergeCell ref="A459:A461"/>
    <mergeCell ref="A462:A463"/>
    <mergeCell ref="A393:A399"/>
    <mergeCell ref="A400:A408"/>
    <mergeCell ref="A410:A414"/>
    <mergeCell ref="A415:A420"/>
    <mergeCell ref="A421:A424"/>
    <mergeCell ref="A425:A433"/>
    <mergeCell ref="A334:A342"/>
    <mergeCell ref="A343:A357"/>
    <mergeCell ref="A358:A364"/>
    <mergeCell ref="A365:A370"/>
    <mergeCell ref="A371:A383"/>
    <mergeCell ref="A384:A392"/>
    <mergeCell ref="A277:A286"/>
    <mergeCell ref="A287:A297"/>
    <mergeCell ref="A298:A307"/>
    <mergeCell ref="A308:A316"/>
    <mergeCell ref="A317:A326"/>
    <mergeCell ref="A327:A333"/>
    <mergeCell ref="A218:A227"/>
    <mergeCell ref="A228:A235"/>
    <mergeCell ref="A236:A247"/>
    <mergeCell ref="A248:A251"/>
    <mergeCell ref="A252:A263"/>
    <mergeCell ref="A264:A276"/>
    <mergeCell ref="A158:A166"/>
    <mergeCell ref="A167:A179"/>
    <mergeCell ref="A180:A186"/>
    <mergeCell ref="A187:A195"/>
    <mergeCell ref="A196:A204"/>
    <mergeCell ref="A205:A217"/>
    <mergeCell ref="A99:A104"/>
    <mergeCell ref="A105:A113"/>
    <mergeCell ref="A114:A128"/>
    <mergeCell ref="A129:A139"/>
    <mergeCell ref="A140:A147"/>
    <mergeCell ref="A148:A157"/>
    <mergeCell ref="A83:A84"/>
    <mergeCell ref="A85:A87"/>
    <mergeCell ref="A88:A92"/>
    <mergeCell ref="A93:A94"/>
    <mergeCell ref="A95:A96"/>
    <mergeCell ref="A97:A98"/>
    <mergeCell ref="Z44:Z45"/>
    <mergeCell ref="A46:A53"/>
    <mergeCell ref="A54:A63"/>
    <mergeCell ref="A64:A74"/>
    <mergeCell ref="A75:A77"/>
    <mergeCell ref="A78:A82"/>
    <mergeCell ref="S44:S45"/>
    <mergeCell ref="T44:T45"/>
    <mergeCell ref="U44:U45"/>
    <mergeCell ref="V44:V45"/>
    <mergeCell ref="X44:X45"/>
    <mergeCell ref="Y44:Y45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U42:U43"/>
    <mergeCell ref="V42:V43"/>
    <mergeCell ref="X42:X43"/>
    <mergeCell ref="H42:H43"/>
    <mergeCell ref="Y42:Y43"/>
    <mergeCell ref="Z42:Z43"/>
    <mergeCell ref="B44:B45"/>
    <mergeCell ref="C44:C45"/>
    <mergeCell ref="D44:D45"/>
    <mergeCell ref="E44:E45"/>
    <mergeCell ref="F44:F45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A17:A24"/>
    <mergeCell ref="A25:A27"/>
    <mergeCell ref="A32:A35"/>
    <mergeCell ref="A36:A41"/>
    <mergeCell ref="A42:A45"/>
    <mergeCell ref="B42:B43"/>
    <mergeCell ref="AA3:AA4"/>
    <mergeCell ref="A6:A7"/>
    <mergeCell ref="A8:A9"/>
    <mergeCell ref="A10:A11"/>
    <mergeCell ref="A12:A13"/>
    <mergeCell ref="A14:A16"/>
    <mergeCell ref="U3:U4"/>
    <mergeCell ref="V3:V4"/>
    <mergeCell ref="W3:W4"/>
    <mergeCell ref="X3:X4"/>
    <mergeCell ref="Y3:Y4"/>
    <mergeCell ref="Z3:Z4"/>
    <mergeCell ref="M3:M4"/>
    <mergeCell ref="N3:N4"/>
    <mergeCell ref="O3:O4"/>
    <mergeCell ref="P3:P4"/>
    <mergeCell ref="Q3:S3"/>
    <mergeCell ref="T3:T4"/>
    <mergeCell ref="E3:E4"/>
    <mergeCell ref="F3:F4"/>
    <mergeCell ref="G3:G4"/>
    <mergeCell ref="H3:H4"/>
    <mergeCell ref="I3:I4"/>
    <mergeCell ref="J3:L3"/>
    <mergeCell ref="A1:AA1"/>
    <mergeCell ref="A2:A4"/>
    <mergeCell ref="B2:B4"/>
    <mergeCell ref="C2:E2"/>
    <mergeCell ref="F2:L2"/>
    <mergeCell ref="M2:S2"/>
    <mergeCell ref="T2:W2"/>
    <mergeCell ref="X2:AA2"/>
    <mergeCell ref="C3:C4"/>
    <mergeCell ref="D3:D4"/>
  </mergeCells>
  <pageMargins left="0.7" right="0.7" top="0.75" bottom="0.75" header="0.3" footer="0.3"/>
  <pageSetup paperSize="9"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1"/>
  <sheetViews>
    <sheetView tabSelected="1" view="pageBreakPreview" topLeftCell="A79" zoomScaleNormal="100" zoomScaleSheetLayoutView="100" workbookViewId="0">
      <selection activeCell="F15" sqref="F15"/>
    </sheetView>
  </sheetViews>
  <sheetFormatPr defaultRowHeight="15" x14ac:dyDescent="0.25"/>
  <cols>
    <col min="1" max="2" width="9.140625" style="792"/>
    <col min="3" max="3" width="15.28515625" style="792" customWidth="1"/>
    <col min="4" max="7" width="9.140625" style="792"/>
    <col min="8" max="8" width="12" style="792" hidden="1" customWidth="1"/>
    <col min="9" max="13" width="9.140625" style="792"/>
    <col min="14" max="14" width="22.140625" style="792" customWidth="1"/>
    <col min="15" max="21" width="9.140625" style="792"/>
    <col min="22" max="22" width="19.5703125" style="792" customWidth="1"/>
  </cols>
  <sheetData>
    <row r="1" spans="1:22" ht="18.75" x14ac:dyDescent="0.3">
      <c r="A1" s="759" t="s">
        <v>7142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</row>
    <row r="2" spans="1:22" ht="28.5" x14ac:dyDescent="0.25">
      <c r="A2" s="678" t="s">
        <v>0</v>
      </c>
      <c r="B2" s="679" t="s">
        <v>1</v>
      </c>
      <c r="C2" s="680" t="s">
        <v>7143</v>
      </c>
      <c r="D2" s="522" t="s">
        <v>4</v>
      </c>
      <c r="E2" s="523"/>
      <c r="F2" s="524"/>
      <c r="G2" s="676" t="s">
        <v>17</v>
      </c>
      <c r="H2" s="680" t="s">
        <v>7143</v>
      </c>
      <c r="I2" s="522" t="s">
        <v>7144</v>
      </c>
      <c r="J2" s="523"/>
      <c r="K2" s="523"/>
      <c r="L2" s="524"/>
      <c r="M2" s="680" t="s">
        <v>7143</v>
      </c>
      <c r="N2" s="522" t="s">
        <v>7145</v>
      </c>
      <c r="O2" s="523"/>
      <c r="P2" s="523"/>
      <c r="Q2" s="524"/>
      <c r="R2" s="680" t="s">
        <v>7143</v>
      </c>
      <c r="S2" s="522" t="s">
        <v>7146</v>
      </c>
      <c r="T2" s="523"/>
      <c r="U2" s="523"/>
      <c r="V2" s="524"/>
    </row>
    <row r="3" spans="1:22" x14ac:dyDescent="0.25">
      <c r="A3" s="678"/>
      <c r="B3" s="679"/>
      <c r="C3" s="681"/>
      <c r="D3" s="525"/>
      <c r="E3" s="526"/>
      <c r="F3" s="527"/>
      <c r="G3" s="683"/>
      <c r="H3" s="681"/>
      <c r="I3" s="525"/>
      <c r="J3" s="526"/>
      <c r="K3" s="526"/>
      <c r="L3" s="527"/>
      <c r="M3" s="684"/>
      <c r="N3" s="525"/>
      <c r="O3" s="526"/>
      <c r="P3" s="526"/>
      <c r="Q3" s="527"/>
      <c r="R3" s="681"/>
      <c r="S3" s="525"/>
      <c r="T3" s="526"/>
      <c r="U3" s="526"/>
      <c r="V3" s="527"/>
    </row>
    <row r="4" spans="1:22" x14ac:dyDescent="0.25">
      <c r="A4" s="678"/>
      <c r="B4" s="679"/>
      <c r="C4" s="681"/>
      <c r="D4" s="675" t="s">
        <v>11</v>
      </c>
      <c r="E4" s="675" t="s">
        <v>12</v>
      </c>
      <c r="F4" s="675" t="s">
        <v>7147</v>
      </c>
      <c r="G4" s="683"/>
      <c r="H4" s="681"/>
      <c r="I4" s="675" t="s">
        <v>16</v>
      </c>
      <c r="J4" s="675" t="s">
        <v>17</v>
      </c>
      <c r="K4" s="675" t="s">
        <v>8</v>
      </c>
      <c r="L4" s="676" t="s">
        <v>18</v>
      </c>
      <c r="M4" s="684"/>
      <c r="N4" s="675" t="s">
        <v>16</v>
      </c>
      <c r="O4" s="675" t="s">
        <v>17</v>
      </c>
      <c r="P4" s="675" t="s">
        <v>8</v>
      </c>
      <c r="Q4" s="676" t="s">
        <v>18</v>
      </c>
      <c r="R4" s="681"/>
      <c r="S4" s="675" t="s">
        <v>16</v>
      </c>
      <c r="T4" s="675" t="s">
        <v>17</v>
      </c>
      <c r="U4" s="675" t="s">
        <v>8</v>
      </c>
      <c r="V4" s="676" t="s">
        <v>18</v>
      </c>
    </row>
    <row r="5" spans="1:22" x14ac:dyDescent="0.25">
      <c r="A5" s="678"/>
      <c r="B5" s="679"/>
      <c r="C5" s="682"/>
      <c r="D5" s="675"/>
      <c r="E5" s="675"/>
      <c r="F5" s="675"/>
      <c r="G5" s="677"/>
      <c r="H5" s="682"/>
      <c r="I5" s="675"/>
      <c r="J5" s="675"/>
      <c r="K5" s="675"/>
      <c r="L5" s="677"/>
      <c r="M5" s="685"/>
      <c r="N5" s="675"/>
      <c r="O5" s="675"/>
      <c r="P5" s="675"/>
      <c r="Q5" s="677"/>
      <c r="R5" s="682"/>
      <c r="S5" s="675"/>
      <c r="T5" s="675"/>
      <c r="U5" s="675"/>
      <c r="V5" s="677"/>
    </row>
    <row r="6" spans="1:22" x14ac:dyDescent="0.25">
      <c r="A6" s="697" t="s">
        <v>7148</v>
      </c>
      <c r="B6" s="698">
        <v>2</v>
      </c>
      <c r="C6" s="697"/>
      <c r="D6" s="698">
        <v>3</v>
      </c>
      <c r="E6" s="698">
        <v>4</v>
      </c>
      <c r="F6" s="698">
        <v>5</v>
      </c>
      <c r="G6" s="698">
        <v>6</v>
      </c>
      <c r="H6" s="698"/>
      <c r="I6" s="698">
        <v>7</v>
      </c>
      <c r="J6" s="536">
        <v>8</v>
      </c>
      <c r="K6" s="699">
        <v>6</v>
      </c>
      <c r="L6" s="699">
        <v>10</v>
      </c>
      <c r="M6" s="535"/>
      <c r="N6" s="698">
        <v>7</v>
      </c>
      <c r="O6" s="536">
        <v>8</v>
      </c>
      <c r="P6" s="536">
        <v>6</v>
      </c>
      <c r="Q6" s="536">
        <v>10</v>
      </c>
      <c r="R6" s="536"/>
      <c r="S6" s="698">
        <v>7</v>
      </c>
      <c r="T6" s="536">
        <v>8</v>
      </c>
      <c r="U6" s="536">
        <v>6</v>
      </c>
      <c r="V6" s="536">
        <v>10</v>
      </c>
    </row>
    <row r="7" spans="1:22" x14ac:dyDescent="0.25">
      <c r="A7" s="700" t="s">
        <v>5811</v>
      </c>
      <c r="B7" s="701" t="s">
        <v>7149</v>
      </c>
      <c r="C7" s="495"/>
      <c r="D7" s="701" t="s">
        <v>4310</v>
      </c>
      <c r="E7" s="701"/>
      <c r="F7" s="500" t="s">
        <v>26</v>
      </c>
      <c r="G7" s="534">
        <v>1978</v>
      </c>
      <c r="H7" s="494" t="s">
        <v>7150</v>
      </c>
      <c r="I7" s="491" t="s">
        <v>7151</v>
      </c>
      <c r="J7" s="483">
        <v>1979</v>
      </c>
      <c r="K7" s="484" t="s">
        <v>7152</v>
      </c>
      <c r="L7" s="485" t="s">
        <v>7153</v>
      </c>
      <c r="M7" s="496"/>
      <c r="N7" s="491"/>
      <c r="O7" s="483"/>
      <c r="P7" s="483"/>
      <c r="Q7" s="486"/>
      <c r="R7" s="486"/>
      <c r="S7" s="491"/>
      <c r="T7" s="483"/>
      <c r="U7" s="483"/>
      <c r="V7" s="486"/>
    </row>
    <row r="8" spans="1:22" x14ac:dyDescent="0.25">
      <c r="A8" s="700"/>
      <c r="B8" s="701"/>
      <c r="C8" s="495"/>
      <c r="D8" s="701"/>
      <c r="E8" s="701"/>
      <c r="F8" s="500"/>
      <c r="G8" s="534"/>
      <c r="H8" s="494"/>
      <c r="I8" s="491"/>
      <c r="J8" s="483"/>
      <c r="K8" s="484"/>
      <c r="L8" s="485"/>
      <c r="M8" s="496"/>
      <c r="N8" s="491"/>
      <c r="O8" s="483"/>
      <c r="P8" s="483"/>
      <c r="Q8" s="486"/>
      <c r="R8" s="486"/>
      <c r="S8" s="491"/>
      <c r="T8" s="483"/>
      <c r="U8" s="483"/>
      <c r="V8" s="486"/>
    </row>
    <row r="9" spans="1:22" x14ac:dyDescent="0.25">
      <c r="A9" s="700" t="s">
        <v>5812</v>
      </c>
      <c r="B9" s="701" t="s">
        <v>7154</v>
      </c>
      <c r="C9" s="495"/>
      <c r="D9" s="701" t="s">
        <v>4321</v>
      </c>
      <c r="E9" s="701"/>
      <c r="F9" s="500" t="s">
        <v>26</v>
      </c>
      <c r="G9" s="534">
        <v>1970</v>
      </c>
      <c r="H9" s="494"/>
      <c r="I9" s="491"/>
      <c r="J9" s="483"/>
      <c r="K9" s="484"/>
      <c r="L9" s="485"/>
      <c r="M9" s="496"/>
      <c r="N9" s="491"/>
      <c r="O9" s="483"/>
      <c r="P9" s="483"/>
      <c r="Q9" s="486"/>
      <c r="R9" s="486"/>
      <c r="S9" s="491"/>
      <c r="T9" s="483"/>
      <c r="U9" s="483"/>
      <c r="V9" s="486"/>
    </row>
    <row r="10" spans="1:22" x14ac:dyDescent="0.25">
      <c r="A10" s="700"/>
      <c r="B10" s="701"/>
      <c r="C10" s="495"/>
      <c r="D10" s="701"/>
      <c r="E10" s="701"/>
      <c r="F10" s="500"/>
      <c r="G10" s="534"/>
      <c r="H10" s="702" t="s">
        <v>7155</v>
      </c>
      <c r="I10" s="491" t="s">
        <v>7156</v>
      </c>
      <c r="J10" s="534">
        <v>2006</v>
      </c>
      <c r="K10" s="500">
        <v>0.27</v>
      </c>
      <c r="L10" s="485" t="s">
        <v>7157</v>
      </c>
      <c r="M10" s="496"/>
      <c r="N10" s="491"/>
      <c r="O10" s="483"/>
      <c r="P10" s="483"/>
      <c r="Q10" s="486"/>
      <c r="R10" s="486"/>
      <c r="S10" s="491"/>
      <c r="T10" s="483"/>
      <c r="U10" s="483"/>
      <c r="V10" s="486"/>
    </row>
    <row r="11" spans="1:22" x14ac:dyDescent="0.25">
      <c r="A11" s="700" t="s">
        <v>5815</v>
      </c>
      <c r="B11" s="701" t="s">
        <v>7158</v>
      </c>
      <c r="C11" s="495" t="s">
        <v>7159</v>
      </c>
      <c r="D11" s="701" t="s">
        <v>2005</v>
      </c>
      <c r="E11" s="701"/>
      <c r="F11" s="500" t="s">
        <v>23</v>
      </c>
      <c r="G11" s="534">
        <v>1963</v>
      </c>
      <c r="H11" s="494"/>
      <c r="I11" s="491"/>
      <c r="J11" s="483"/>
      <c r="K11" s="484"/>
      <c r="L11" s="485"/>
      <c r="M11" s="496"/>
      <c r="N11" s="491"/>
      <c r="O11" s="483"/>
      <c r="P11" s="483"/>
      <c r="Q11" s="486"/>
      <c r="R11" s="486"/>
      <c r="S11" s="491"/>
      <c r="T11" s="483"/>
      <c r="U11" s="483"/>
      <c r="V11" s="486"/>
    </row>
    <row r="12" spans="1:22" x14ac:dyDescent="0.25">
      <c r="A12" s="700"/>
      <c r="B12" s="701"/>
      <c r="C12" s="703"/>
      <c r="D12" s="491"/>
      <c r="E12" s="491"/>
      <c r="F12" s="484"/>
      <c r="G12" s="483"/>
      <c r="H12" s="702"/>
      <c r="I12" s="491"/>
      <c r="J12" s="534"/>
      <c r="K12" s="500"/>
      <c r="L12" s="485"/>
      <c r="M12" s="496"/>
      <c r="N12" s="491"/>
      <c r="O12" s="534"/>
      <c r="P12" s="534"/>
      <c r="Q12" s="486"/>
      <c r="R12" s="486"/>
      <c r="S12" s="491"/>
      <c r="T12" s="534"/>
      <c r="U12" s="534"/>
      <c r="V12" s="486"/>
    </row>
    <row r="13" spans="1:22" x14ac:dyDescent="0.25">
      <c r="A13" s="700"/>
      <c r="B13" s="491"/>
      <c r="C13" s="704"/>
      <c r="D13" s="491"/>
      <c r="E13" s="491"/>
      <c r="F13" s="484"/>
      <c r="G13" s="483"/>
      <c r="H13" s="702" t="s">
        <v>7160</v>
      </c>
      <c r="I13" s="491" t="s">
        <v>7161</v>
      </c>
      <c r="J13" s="534">
        <v>1963</v>
      </c>
      <c r="K13" s="500">
        <v>1.2569999999999999</v>
      </c>
      <c r="L13" s="485" t="s">
        <v>7162</v>
      </c>
      <c r="M13" s="496"/>
      <c r="N13" s="491"/>
      <c r="O13" s="534"/>
      <c r="P13" s="534"/>
      <c r="Q13" s="486"/>
      <c r="R13" s="486"/>
      <c r="S13" s="491"/>
      <c r="T13" s="534"/>
      <c r="U13" s="534"/>
      <c r="V13" s="486"/>
    </row>
    <row r="14" spans="1:22" x14ac:dyDescent="0.25">
      <c r="A14" s="499"/>
      <c r="B14" s="491"/>
      <c r="C14" s="704"/>
      <c r="D14" s="491"/>
      <c r="E14" s="491"/>
      <c r="F14" s="484"/>
      <c r="G14" s="483"/>
      <c r="H14" s="494"/>
      <c r="I14" s="482"/>
      <c r="J14" s="483"/>
      <c r="K14" s="500"/>
      <c r="L14" s="485"/>
      <c r="M14" s="689" t="s">
        <v>7163</v>
      </c>
      <c r="N14" s="482" t="s">
        <v>7164</v>
      </c>
      <c r="O14" s="483">
        <v>1977</v>
      </c>
      <c r="P14" s="534">
        <v>0.222</v>
      </c>
      <c r="Q14" s="486" t="s">
        <v>7165</v>
      </c>
      <c r="R14" s="486"/>
      <c r="S14" s="482"/>
      <c r="T14" s="483"/>
      <c r="U14" s="534"/>
      <c r="V14" s="486"/>
    </row>
    <row r="15" spans="1:22" x14ac:dyDescent="0.25">
      <c r="A15" s="705"/>
      <c r="B15" s="491"/>
      <c r="C15" s="704"/>
      <c r="D15" s="491"/>
      <c r="E15" s="491"/>
      <c r="F15" s="484"/>
      <c r="G15" s="483"/>
      <c r="H15" s="494"/>
      <c r="I15" s="482"/>
      <c r="J15" s="483"/>
      <c r="K15" s="484"/>
      <c r="L15" s="485"/>
      <c r="M15" s="690"/>
      <c r="N15" s="482" t="s">
        <v>7164</v>
      </c>
      <c r="O15" s="483">
        <v>1964</v>
      </c>
      <c r="P15" s="483">
        <v>0.221</v>
      </c>
      <c r="Q15" s="486" t="s">
        <v>7165</v>
      </c>
      <c r="R15" s="486"/>
      <c r="S15" s="482"/>
      <c r="T15" s="483"/>
      <c r="U15" s="483"/>
      <c r="V15" s="486"/>
    </row>
    <row r="16" spans="1:22" x14ac:dyDescent="0.25">
      <c r="A16" s="499"/>
      <c r="B16" s="491"/>
      <c r="C16" s="704"/>
      <c r="D16" s="491"/>
      <c r="E16" s="491"/>
      <c r="F16" s="484"/>
      <c r="G16" s="483"/>
      <c r="H16" s="494"/>
      <c r="I16" s="482"/>
      <c r="J16" s="483"/>
      <c r="K16" s="484"/>
      <c r="L16" s="485"/>
      <c r="M16" s="690"/>
      <c r="N16" s="482" t="s">
        <v>7166</v>
      </c>
      <c r="O16" s="483">
        <v>1980</v>
      </c>
      <c r="P16" s="483">
        <v>4.8000000000000001E-2</v>
      </c>
      <c r="Q16" s="486" t="s">
        <v>7167</v>
      </c>
      <c r="R16" s="486"/>
      <c r="S16" s="482"/>
      <c r="T16" s="483"/>
      <c r="U16" s="483"/>
      <c r="V16" s="485"/>
    </row>
    <row r="17" spans="1:22" x14ac:dyDescent="0.25">
      <c r="A17" s="705"/>
      <c r="B17" s="491"/>
      <c r="C17" s="704"/>
      <c r="D17" s="491"/>
      <c r="E17" s="491"/>
      <c r="F17" s="484"/>
      <c r="G17" s="483"/>
      <c r="H17" s="494"/>
      <c r="I17" s="482"/>
      <c r="J17" s="483"/>
      <c r="K17" s="484"/>
      <c r="L17" s="485"/>
      <c r="M17" s="690"/>
      <c r="N17" s="482" t="s">
        <v>7168</v>
      </c>
      <c r="O17" s="483">
        <v>1977</v>
      </c>
      <c r="P17" s="483">
        <v>0.128</v>
      </c>
      <c r="Q17" s="486" t="s">
        <v>7169</v>
      </c>
      <c r="R17" s="486"/>
      <c r="S17" s="482"/>
      <c r="T17" s="483"/>
      <c r="U17" s="483"/>
      <c r="V17" s="486"/>
    </row>
    <row r="18" spans="1:22" x14ac:dyDescent="0.25">
      <c r="A18" s="705"/>
      <c r="B18" s="491"/>
      <c r="C18" s="704"/>
      <c r="D18" s="491"/>
      <c r="E18" s="491"/>
      <c r="F18" s="484"/>
      <c r="G18" s="483"/>
      <c r="H18" s="494"/>
      <c r="I18" s="482"/>
      <c r="J18" s="483"/>
      <c r="K18" s="484"/>
      <c r="L18" s="485"/>
      <c r="M18" s="690"/>
      <c r="N18" s="482" t="s">
        <v>7170</v>
      </c>
      <c r="O18" s="483">
        <v>1969</v>
      </c>
      <c r="P18" s="483">
        <v>0.28799999999999998</v>
      </c>
      <c r="Q18" s="486" t="s">
        <v>7171</v>
      </c>
      <c r="R18" s="486"/>
      <c r="S18" s="482"/>
      <c r="T18" s="483"/>
      <c r="U18" s="483"/>
      <c r="V18" s="486"/>
    </row>
    <row r="19" spans="1:22" x14ac:dyDescent="0.25">
      <c r="A19" s="705"/>
      <c r="B19" s="491"/>
      <c r="C19" s="704"/>
      <c r="D19" s="491"/>
      <c r="E19" s="491"/>
      <c r="F19" s="484"/>
      <c r="G19" s="483"/>
      <c r="H19" s="494"/>
      <c r="I19" s="482"/>
      <c r="J19" s="483"/>
      <c r="K19" s="484"/>
      <c r="L19" s="485"/>
      <c r="M19" s="690"/>
      <c r="N19" s="482" t="s">
        <v>7172</v>
      </c>
      <c r="O19" s="483">
        <v>1977</v>
      </c>
      <c r="P19" s="483">
        <v>0.17399999999999999</v>
      </c>
      <c r="Q19" s="486" t="s">
        <v>7171</v>
      </c>
      <c r="R19" s="486"/>
      <c r="S19" s="482"/>
      <c r="T19" s="483"/>
      <c r="U19" s="483"/>
      <c r="V19" s="486"/>
    </row>
    <row r="20" spans="1:22" x14ac:dyDescent="0.25">
      <c r="A20" s="705"/>
      <c r="B20" s="492"/>
      <c r="C20" s="706"/>
      <c r="D20" s="492"/>
      <c r="E20" s="492"/>
      <c r="F20" s="498"/>
      <c r="G20" s="489"/>
      <c r="H20" s="494"/>
      <c r="I20" s="482"/>
      <c r="J20" s="483"/>
      <c r="K20" s="484"/>
      <c r="L20" s="485"/>
      <c r="M20" s="690"/>
      <c r="N20" s="482" t="s">
        <v>7173</v>
      </c>
      <c r="O20" s="483">
        <v>1965</v>
      </c>
      <c r="P20" s="483">
        <v>0.16300000000000001</v>
      </c>
      <c r="Q20" s="486" t="s">
        <v>7174</v>
      </c>
      <c r="R20" s="486"/>
      <c r="S20" s="482"/>
      <c r="T20" s="483"/>
      <c r="U20" s="483"/>
      <c r="V20" s="486"/>
    </row>
    <row r="21" spans="1:22" x14ac:dyDescent="0.25">
      <c r="A21" s="705"/>
      <c r="B21" s="488"/>
      <c r="C21" s="499"/>
      <c r="D21" s="488"/>
      <c r="E21" s="487"/>
      <c r="F21" s="488"/>
      <c r="G21" s="488"/>
      <c r="H21" s="494"/>
      <c r="I21" s="482"/>
      <c r="J21" s="483"/>
      <c r="K21" s="484"/>
      <c r="L21" s="485"/>
      <c r="M21" s="690"/>
      <c r="N21" s="482" t="s">
        <v>7175</v>
      </c>
      <c r="O21" s="483">
        <v>1977</v>
      </c>
      <c r="P21" s="483">
        <v>0.08</v>
      </c>
      <c r="Q21" s="486" t="s">
        <v>7176</v>
      </c>
      <c r="R21" s="486"/>
      <c r="S21" s="482"/>
      <c r="T21" s="483"/>
      <c r="U21" s="483"/>
      <c r="V21" s="486"/>
    </row>
    <row r="22" spans="1:22" x14ac:dyDescent="0.25">
      <c r="A22" s="489"/>
      <c r="B22" s="488"/>
      <c r="C22" s="499"/>
      <c r="D22" s="488"/>
      <c r="E22" s="487"/>
      <c r="F22" s="488"/>
      <c r="G22" s="488"/>
      <c r="H22" s="499"/>
      <c r="I22" s="490"/>
      <c r="J22" s="483"/>
      <c r="K22" s="484"/>
      <c r="L22" s="693"/>
      <c r="M22" s="690"/>
      <c r="N22" s="490" t="s">
        <v>7177</v>
      </c>
      <c r="O22" s="483">
        <v>1</v>
      </c>
      <c r="P22" s="760"/>
      <c r="Q22" s="686" t="s">
        <v>7178</v>
      </c>
      <c r="R22" s="528"/>
      <c r="S22" s="490"/>
      <c r="T22" s="483"/>
      <c r="U22" s="483"/>
      <c r="V22" s="686"/>
    </row>
    <row r="23" spans="1:22" x14ac:dyDescent="0.25">
      <c r="A23" s="489"/>
      <c r="B23" s="488"/>
      <c r="C23" s="499"/>
      <c r="D23" s="488"/>
      <c r="E23" s="487"/>
      <c r="F23" s="488"/>
      <c r="G23" s="488"/>
      <c r="H23" s="499"/>
      <c r="I23" s="490"/>
      <c r="J23" s="483"/>
      <c r="K23" s="484"/>
      <c r="L23" s="693"/>
      <c r="M23" s="690"/>
      <c r="N23" s="490" t="s">
        <v>7179</v>
      </c>
      <c r="O23" s="483">
        <v>1</v>
      </c>
      <c r="P23" s="760"/>
      <c r="Q23" s="686"/>
      <c r="R23" s="528"/>
      <c r="S23" s="490"/>
      <c r="T23" s="483"/>
      <c r="U23" s="483"/>
      <c r="V23" s="686"/>
    </row>
    <row r="24" spans="1:22" x14ac:dyDescent="0.25">
      <c r="A24" s="489"/>
      <c r="B24" s="488"/>
      <c r="C24" s="499"/>
      <c r="D24" s="488"/>
      <c r="E24" s="487"/>
      <c r="F24" s="488"/>
      <c r="G24" s="488"/>
      <c r="H24" s="499"/>
      <c r="I24" s="490"/>
      <c r="J24" s="483"/>
      <c r="K24" s="484"/>
      <c r="L24" s="693"/>
      <c r="M24" s="690"/>
      <c r="N24" s="490" t="s">
        <v>7180</v>
      </c>
      <c r="O24" s="483">
        <v>1</v>
      </c>
      <c r="P24" s="760"/>
      <c r="Q24" s="686"/>
      <c r="R24" s="528"/>
      <c r="S24" s="490"/>
      <c r="T24" s="483"/>
      <c r="U24" s="483"/>
      <c r="V24" s="686"/>
    </row>
    <row r="25" spans="1:22" x14ac:dyDescent="0.25">
      <c r="A25" s="489"/>
      <c r="B25" s="491"/>
      <c r="C25" s="493" t="s">
        <v>7181</v>
      </c>
      <c r="D25" s="491" t="s">
        <v>1982</v>
      </c>
      <c r="E25" s="701"/>
      <c r="F25" s="484" t="s">
        <v>22</v>
      </c>
      <c r="G25" s="483">
        <v>1965</v>
      </c>
      <c r="H25" s="499"/>
      <c r="I25" s="490"/>
      <c r="J25" s="483"/>
      <c r="K25" s="484"/>
      <c r="L25" s="693"/>
      <c r="M25" s="690"/>
      <c r="N25" s="490" t="s">
        <v>7182</v>
      </c>
      <c r="O25" s="483" t="s">
        <v>7183</v>
      </c>
      <c r="P25" s="760"/>
      <c r="Q25" s="686"/>
      <c r="R25" s="528"/>
      <c r="S25" s="490"/>
      <c r="T25" s="483"/>
      <c r="U25" s="483"/>
      <c r="V25" s="686"/>
    </row>
    <row r="26" spans="1:22" x14ac:dyDescent="0.25">
      <c r="A26" s="489"/>
      <c r="B26" s="491"/>
      <c r="C26" s="704"/>
      <c r="D26" s="491"/>
      <c r="E26" s="491"/>
      <c r="F26" s="484"/>
      <c r="G26" s="483"/>
      <c r="H26" s="499"/>
      <c r="I26" s="490"/>
      <c r="J26" s="483"/>
      <c r="K26" s="484"/>
      <c r="L26" s="693"/>
      <c r="M26" s="691"/>
      <c r="N26" s="490" t="s">
        <v>7184</v>
      </c>
      <c r="O26" s="483">
        <v>1</v>
      </c>
      <c r="P26" s="760"/>
      <c r="Q26" s="686"/>
      <c r="R26" s="528"/>
      <c r="S26" s="490"/>
      <c r="T26" s="483"/>
      <c r="U26" s="483"/>
      <c r="V26" s="686"/>
    </row>
    <row r="27" spans="1:22" x14ac:dyDescent="0.25">
      <c r="A27" s="487"/>
      <c r="B27" s="491"/>
      <c r="C27" s="704"/>
      <c r="D27" s="491"/>
      <c r="E27" s="491"/>
      <c r="F27" s="484"/>
      <c r="G27" s="483"/>
      <c r="H27" s="494" t="s">
        <v>7185</v>
      </c>
      <c r="I27" s="491" t="s">
        <v>7186</v>
      </c>
      <c r="J27" s="483">
        <v>1965</v>
      </c>
      <c r="K27" s="484">
        <v>0.254</v>
      </c>
      <c r="L27" s="485" t="s">
        <v>7162</v>
      </c>
      <c r="M27" s="689" t="s">
        <v>7187</v>
      </c>
      <c r="N27" s="491"/>
      <c r="O27" s="483"/>
      <c r="P27" s="483"/>
      <c r="Q27" s="486"/>
      <c r="R27" s="486"/>
      <c r="S27" s="491"/>
      <c r="T27" s="483"/>
      <c r="U27" s="483"/>
      <c r="V27" s="486"/>
    </row>
    <row r="28" spans="1:22" x14ac:dyDescent="0.25">
      <c r="A28" s="705"/>
      <c r="B28" s="491"/>
      <c r="C28" s="704"/>
      <c r="D28" s="491"/>
      <c r="E28" s="491"/>
      <c r="F28" s="484"/>
      <c r="G28" s="483"/>
      <c r="H28" s="494"/>
      <c r="I28" s="488"/>
      <c r="J28" s="483"/>
      <c r="K28" s="484"/>
      <c r="L28" s="485"/>
      <c r="M28" s="690"/>
      <c r="N28" s="488" t="s">
        <v>7188</v>
      </c>
      <c r="O28" s="483">
        <v>1966</v>
      </c>
      <c r="P28" s="483">
        <v>4.2999999999999997E-2</v>
      </c>
      <c r="Q28" s="486" t="s">
        <v>7176</v>
      </c>
      <c r="R28" s="486"/>
      <c r="S28" s="488"/>
      <c r="T28" s="483"/>
      <c r="U28" s="483"/>
      <c r="V28" s="486"/>
    </row>
    <row r="29" spans="1:22" x14ac:dyDescent="0.25">
      <c r="A29" s="499"/>
      <c r="B29" s="491"/>
      <c r="C29" s="704"/>
      <c r="D29" s="491"/>
      <c r="E29" s="491"/>
      <c r="F29" s="484"/>
      <c r="G29" s="483"/>
      <c r="H29" s="494"/>
      <c r="I29" s="488"/>
      <c r="J29" s="483"/>
      <c r="K29" s="484"/>
      <c r="L29" s="485"/>
      <c r="M29" s="690"/>
      <c r="N29" s="488" t="s">
        <v>7188</v>
      </c>
      <c r="O29" s="483">
        <v>1966</v>
      </c>
      <c r="P29" s="483">
        <v>4.2999999999999997E-2</v>
      </c>
      <c r="Q29" s="486" t="s">
        <v>7176</v>
      </c>
      <c r="R29" s="486"/>
      <c r="S29" s="488"/>
      <c r="T29" s="483"/>
      <c r="U29" s="483"/>
      <c r="V29" s="486"/>
    </row>
    <row r="30" spans="1:22" x14ac:dyDescent="0.25">
      <c r="A30" s="705"/>
      <c r="B30" s="491"/>
      <c r="C30" s="704"/>
      <c r="D30" s="491"/>
      <c r="E30" s="491"/>
      <c r="F30" s="484"/>
      <c r="G30" s="483"/>
      <c r="H30" s="494"/>
      <c r="I30" s="488"/>
      <c r="J30" s="483"/>
      <c r="K30" s="484"/>
      <c r="L30" s="485"/>
      <c r="M30" s="690"/>
      <c r="N30" s="488" t="s">
        <v>7188</v>
      </c>
      <c r="O30" s="483">
        <v>1966</v>
      </c>
      <c r="P30" s="483">
        <v>4.2999999999999997E-2</v>
      </c>
      <c r="Q30" s="486" t="s">
        <v>7176</v>
      </c>
      <c r="R30" s="486"/>
      <c r="S30" s="488"/>
      <c r="T30" s="483"/>
      <c r="U30" s="483"/>
      <c r="V30" s="486"/>
    </row>
    <row r="31" spans="1:22" x14ac:dyDescent="0.25">
      <c r="A31" s="705"/>
      <c r="B31" s="492"/>
      <c r="C31" s="706"/>
      <c r="D31" s="492"/>
      <c r="E31" s="492"/>
      <c r="F31" s="498"/>
      <c r="G31" s="489"/>
      <c r="H31" s="494"/>
      <c r="I31" s="488"/>
      <c r="J31" s="483"/>
      <c r="K31" s="484"/>
      <c r="L31" s="485"/>
      <c r="M31" s="690"/>
      <c r="N31" s="488" t="s">
        <v>7188</v>
      </c>
      <c r="O31" s="483">
        <v>1966</v>
      </c>
      <c r="P31" s="483">
        <v>4.2999999999999997E-2</v>
      </c>
      <c r="Q31" s="486" t="s">
        <v>7176</v>
      </c>
      <c r="R31" s="486"/>
      <c r="S31" s="488"/>
      <c r="T31" s="483"/>
      <c r="U31" s="483"/>
      <c r="V31" s="486"/>
    </row>
    <row r="32" spans="1:22" x14ac:dyDescent="0.25">
      <c r="A32" s="705"/>
      <c r="B32" s="492"/>
      <c r="C32" s="706"/>
      <c r="D32" s="492"/>
      <c r="E32" s="492"/>
      <c r="F32" s="498"/>
      <c r="G32" s="489"/>
      <c r="H32" s="494"/>
      <c r="I32" s="488"/>
      <c r="J32" s="483"/>
      <c r="K32" s="484"/>
      <c r="L32" s="485"/>
      <c r="M32" s="690"/>
      <c r="N32" s="488" t="s">
        <v>7189</v>
      </c>
      <c r="O32" s="483">
        <v>1967</v>
      </c>
      <c r="P32" s="483">
        <v>9.6000000000000002E-2</v>
      </c>
      <c r="Q32" s="486" t="s">
        <v>7190</v>
      </c>
      <c r="R32" s="486"/>
      <c r="S32" s="488"/>
      <c r="T32" s="483"/>
      <c r="U32" s="483"/>
      <c r="V32" s="486"/>
    </row>
    <row r="33" spans="1:22" x14ac:dyDescent="0.25">
      <c r="A33" s="705"/>
      <c r="B33" s="492"/>
      <c r="C33" s="706"/>
      <c r="D33" s="492"/>
      <c r="E33" s="492"/>
      <c r="F33" s="498"/>
      <c r="G33" s="489"/>
      <c r="H33" s="487"/>
      <c r="I33" s="488"/>
      <c r="J33" s="483"/>
      <c r="K33" s="484"/>
      <c r="L33" s="485"/>
      <c r="M33" s="690"/>
      <c r="N33" s="488" t="s">
        <v>7191</v>
      </c>
      <c r="O33" s="483">
        <v>1965</v>
      </c>
      <c r="P33" s="483">
        <v>0.22500000000000001</v>
      </c>
      <c r="Q33" s="486" t="s">
        <v>7169</v>
      </c>
      <c r="R33" s="486"/>
      <c r="S33" s="488"/>
      <c r="T33" s="483"/>
      <c r="U33" s="483"/>
      <c r="V33" s="486"/>
    </row>
    <row r="34" spans="1:22" x14ac:dyDescent="0.25">
      <c r="A34" s="705"/>
      <c r="B34" s="492"/>
      <c r="C34" s="706"/>
      <c r="D34" s="492"/>
      <c r="E34" s="492"/>
      <c r="F34" s="498"/>
      <c r="G34" s="489"/>
      <c r="H34" s="487"/>
      <c r="I34" s="488"/>
      <c r="J34" s="483"/>
      <c r="K34" s="484"/>
      <c r="L34" s="485"/>
      <c r="M34" s="690"/>
      <c r="N34" s="488" t="s">
        <v>7192</v>
      </c>
      <c r="O34" s="483">
        <v>2015</v>
      </c>
      <c r="P34" s="483">
        <v>0.223</v>
      </c>
      <c r="Q34" s="486" t="s">
        <v>7193</v>
      </c>
      <c r="R34" s="486"/>
      <c r="S34" s="488"/>
      <c r="T34" s="483"/>
      <c r="U34" s="483"/>
      <c r="V34" s="486"/>
    </row>
    <row r="35" spans="1:22" x14ac:dyDescent="0.25">
      <c r="A35" s="705"/>
      <c r="B35" s="492"/>
      <c r="C35" s="706"/>
      <c r="D35" s="492"/>
      <c r="E35" s="492"/>
      <c r="F35" s="498"/>
      <c r="G35" s="489"/>
      <c r="H35" s="487"/>
      <c r="I35" s="488"/>
      <c r="J35" s="483"/>
      <c r="K35" s="484"/>
      <c r="L35" s="485"/>
      <c r="M35" s="690"/>
      <c r="N35" s="488" t="s">
        <v>7194</v>
      </c>
      <c r="O35" s="483">
        <v>1965</v>
      </c>
      <c r="P35" s="483">
        <v>0.14000000000000001</v>
      </c>
      <c r="Q35" s="486" t="s">
        <v>7190</v>
      </c>
      <c r="R35" s="486"/>
      <c r="S35" s="488"/>
      <c r="T35" s="483"/>
      <c r="U35" s="483"/>
      <c r="V35" s="486"/>
    </row>
    <row r="36" spans="1:22" x14ac:dyDescent="0.25">
      <c r="A36" s="705"/>
      <c r="B36" s="492"/>
      <c r="C36" s="706"/>
      <c r="D36" s="492"/>
      <c r="E36" s="492"/>
      <c r="F36" s="498"/>
      <c r="G36" s="489"/>
      <c r="H36" s="487"/>
      <c r="I36" s="488"/>
      <c r="J36" s="483"/>
      <c r="K36" s="484"/>
      <c r="L36" s="485"/>
      <c r="M36" s="690"/>
      <c r="N36" s="488" t="s">
        <v>7195</v>
      </c>
      <c r="O36" s="483">
        <v>1965</v>
      </c>
      <c r="P36" s="483">
        <v>0.108</v>
      </c>
      <c r="Q36" s="486" t="s">
        <v>7196</v>
      </c>
      <c r="R36" s="486"/>
      <c r="S36" s="488"/>
      <c r="T36" s="483"/>
      <c r="U36" s="483"/>
      <c r="V36" s="486"/>
    </row>
    <row r="37" spans="1:22" x14ac:dyDescent="0.25">
      <c r="A37" s="705"/>
      <c r="B37" s="492"/>
      <c r="C37" s="706"/>
      <c r="D37" s="492"/>
      <c r="E37" s="492"/>
      <c r="F37" s="498"/>
      <c r="G37" s="489"/>
      <c r="H37" s="487"/>
      <c r="I37" s="488"/>
      <c r="J37" s="483"/>
      <c r="K37" s="484"/>
      <c r="L37" s="485"/>
      <c r="M37" s="690"/>
      <c r="N37" s="488" t="s">
        <v>7194</v>
      </c>
      <c r="O37" s="483">
        <v>1965</v>
      </c>
      <c r="P37" s="483">
        <v>0.13900000000000001</v>
      </c>
      <c r="Q37" s="486" t="s">
        <v>7190</v>
      </c>
      <c r="R37" s="486"/>
      <c r="S37" s="488"/>
      <c r="T37" s="483"/>
      <c r="U37" s="483"/>
      <c r="V37" s="486"/>
    </row>
    <row r="38" spans="1:22" x14ac:dyDescent="0.25">
      <c r="A38" s="705"/>
      <c r="B38" s="492"/>
      <c r="C38" s="706"/>
      <c r="D38" s="492"/>
      <c r="E38" s="492"/>
      <c r="F38" s="498"/>
      <c r="G38" s="489"/>
      <c r="H38" s="487"/>
      <c r="I38" s="488"/>
      <c r="J38" s="483"/>
      <c r="K38" s="484"/>
      <c r="L38" s="485"/>
      <c r="M38" s="690"/>
      <c r="N38" s="488" t="s">
        <v>7197</v>
      </c>
      <c r="O38" s="483">
        <v>1965</v>
      </c>
      <c r="P38" s="483">
        <v>0.15</v>
      </c>
      <c r="Q38" s="486" t="s">
        <v>7190</v>
      </c>
      <c r="R38" s="486"/>
      <c r="S38" s="488"/>
      <c r="T38" s="483"/>
      <c r="U38" s="483"/>
      <c r="V38" s="486"/>
    </row>
    <row r="39" spans="1:22" x14ac:dyDescent="0.25">
      <c r="A39" s="489"/>
      <c r="B39" s="488"/>
      <c r="C39" s="499"/>
      <c r="D39" s="488"/>
      <c r="E39" s="487"/>
      <c r="F39" s="488"/>
      <c r="G39" s="488"/>
      <c r="H39" s="499"/>
      <c r="I39" s="490"/>
      <c r="J39" s="483"/>
      <c r="K39" s="484"/>
      <c r="L39" s="693"/>
      <c r="M39" s="690"/>
      <c r="N39" s="490" t="s">
        <v>7198</v>
      </c>
      <c r="O39" s="483">
        <v>1</v>
      </c>
      <c r="P39" s="760"/>
      <c r="Q39" s="686" t="s">
        <v>7178</v>
      </c>
      <c r="R39" s="528"/>
      <c r="S39" s="490"/>
      <c r="T39" s="483"/>
      <c r="U39" s="483"/>
      <c r="V39" s="686"/>
    </row>
    <row r="40" spans="1:22" x14ac:dyDescent="0.25">
      <c r="A40" s="489"/>
      <c r="B40" s="488"/>
      <c r="C40" s="499"/>
      <c r="D40" s="488"/>
      <c r="E40" s="487"/>
      <c r="F40" s="488"/>
      <c r="G40" s="488"/>
      <c r="H40" s="499"/>
      <c r="I40" s="490"/>
      <c r="J40" s="483"/>
      <c r="K40" s="484"/>
      <c r="L40" s="693"/>
      <c r="M40" s="690"/>
      <c r="N40" s="490" t="s">
        <v>7199</v>
      </c>
      <c r="O40" s="483" t="s">
        <v>7183</v>
      </c>
      <c r="P40" s="760"/>
      <c r="Q40" s="686"/>
      <c r="R40" s="528"/>
      <c r="S40" s="490"/>
      <c r="T40" s="483"/>
      <c r="U40" s="483"/>
      <c r="V40" s="686"/>
    </row>
    <row r="41" spans="1:22" x14ac:dyDescent="0.25">
      <c r="A41" s="489"/>
      <c r="B41" s="492"/>
      <c r="C41" s="707" t="s">
        <v>7200</v>
      </c>
      <c r="D41" s="492" t="s">
        <v>7201</v>
      </c>
      <c r="E41" s="492"/>
      <c r="F41" s="498" t="s">
        <v>23</v>
      </c>
      <c r="G41" s="489">
        <v>1989</v>
      </c>
      <c r="H41" s="499"/>
      <c r="I41" s="490"/>
      <c r="J41" s="483"/>
      <c r="K41" s="484"/>
      <c r="L41" s="693"/>
      <c r="M41" s="690"/>
      <c r="N41" s="490" t="s">
        <v>7202</v>
      </c>
      <c r="O41" s="483" t="s">
        <v>7183</v>
      </c>
      <c r="P41" s="760"/>
      <c r="Q41" s="686"/>
      <c r="R41" s="528"/>
      <c r="S41" s="490"/>
      <c r="T41" s="483"/>
      <c r="U41" s="483"/>
      <c r="V41" s="686"/>
    </row>
    <row r="42" spans="1:22" x14ac:dyDescent="0.25">
      <c r="A42" s="489"/>
      <c r="B42" s="492"/>
      <c r="C42" s="706"/>
      <c r="D42" s="492"/>
      <c r="E42" s="492"/>
      <c r="F42" s="498"/>
      <c r="G42" s="489"/>
      <c r="H42" s="499"/>
      <c r="I42" s="490"/>
      <c r="J42" s="483"/>
      <c r="K42" s="484"/>
      <c r="L42" s="693"/>
      <c r="M42" s="691"/>
      <c r="N42" s="490" t="s">
        <v>7203</v>
      </c>
      <c r="O42" s="483">
        <v>1</v>
      </c>
      <c r="P42" s="760"/>
      <c r="Q42" s="686"/>
      <c r="R42" s="528"/>
      <c r="S42" s="490"/>
      <c r="T42" s="483"/>
      <c r="U42" s="483"/>
      <c r="V42" s="686"/>
    </row>
    <row r="43" spans="1:22" x14ac:dyDescent="0.25">
      <c r="A43" s="487"/>
      <c r="B43" s="492"/>
      <c r="C43" s="706"/>
      <c r="D43" s="492"/>
      <c r="E43" s="492"/>
      <c r="F43" s="498"/>
      <c r="G43" s="489"/>
      <c r="H43" s="487" t="s">
        <v>7204</v>
      </c>
      <c r="I43" s="492" t="s">
        <v>7205</v>
      </c>
      <c r="J43" s="483">
        <v>1968</v>
      </c>
      <c r="K43" s="484">
        <v>0.33200000000000002</v>
      </c>
      <c r="L43" s="485" t="s">
        <v>7162</v>
      </c>
      <c r="M43" s="496"/>
      <c r="N43" s="492"/>
      <c r="O43" s="483"/>
      <c r="P43" s="483"/>
      <c r="Q43" s="486"/>
      <c r="R43" s="486"/>
      <c r="S43" s="492"/>
      <c r="T43" s="483"/>
      <c r="U43" s="483"/>
      <c r="V43" s="486"/>
    </row>
    <row r="44" spans="1:22" x14ac:dyDescent="0.25">
      <c r="A44" s="705"/>
      <c r="B44" s="492"/>
      <c r="C44" s="706"/>
      <c r="D44" s="492"/>
      <c r="E44" s="492"/>
      <c r="F44" s="498"/>
      <c r="G44" s="489"/>
      <c r="H44" s="487"/>
      <c r="I44" s="488"/>
      <c r="J44" s="483"/>
      <c r="K44" s="484"/>
      <c r="L44" s="485"/>
      <c r="M44" s="689" t="s">
        <v>7206</v>
      </c>
      <c r="N44" s="488" t="s">
        <v>7207</v>
      </c>
      <c r="O44" s="483">
        <v>1977</v>
      </c>
      <c r="P44" s="483">
        <v>0.187</v>
      </c>
      <c r="Q44" s="486" t="s">
        <v>7208</v>
      </c>
      <c r="R44" s="486"/>
      <c r="S44" s="488"/>
      <c r="T44" s="483"/>
      <c r="U44" s="483"/>
      <c r="V44" s="486"/>
    </row>
    <row r="45" spans="1:22" x14ac:dyDescent="0.25">
      <c r="A45" s="705"/>
      <c r="B45" s="492"/>
      <c r="C45" s="706"/>
      <c r="D45" s="492"/>
      <c r="E45" s="492"/>
      <c r="F45" s="498"/>
      <c r="G45" s="489"/>
      <c r="H45" s="487"/>
      <c r="I45" s="488"/>
      <c r="J45" s="483"/>
      <c r="K45" s="484"/>
      <c r="L45" s="485"/>
      <c r="M45" s="761"/>
      <c r="N45" s="488" t="s">
        <v>7209</v>
      </c>
      <c r="O45" s="483">
        <v>1974</v>
      </c>
      <c r="P45" s="483">
        <v>0.1</v>
      </c>
      <c r="Q45" s="486" t="s">
        <v>7208</v>
      </c>
      <c r="R45" s="486"/>
      <c r="S45" s="488"/>
      <c r="T45" s="483"/>
      <c r="U45" s="483"/>
      <c r="V45" s="486"/>
    </row>
    <row r="46" spans="1:22" x14ac:dyDescent="0.25">
      <c r="A46" s="705"/>
      <c r="B46" s="492"/>
      <c r="C46" s="706"/>
      <c r="D46" s="492"/>
      <c r="E46" s="492"/>
      <c r="F46" s="498"/>
      <c r="G46" s="489"/>
      <c r="H46" s="487"/>
      <c r="I46" s="488"/>
      <c r="J46" s="483"/>
      <c r="K46" s="484"/>
      <c r="L46" s="485"/>
      <c r="M46" s="761"/>
      <c r="N46" s="488" t="s">
        <v>7209</v>
      </c>
      <c r="O46" s="483">
        <v>1974</v>
      </c>
      <c r="P46" s="483">
        <v>0.10100000000000001</v>
      </c>
      <c r="Q46" s="486" t="s">
        <v>7208</v>
      </c>
      <c r="R46" s="486"/>
      <c r="S46" s="488"/>
      <c r="T46" s="483"/>
      <c r="U46" s="483"/>
      <c r="V46" s="486"/>
    </row>
    <row r="47" spans="1:22" x14ac:dyDescent="0.25">
      <c r="A47" s="705"/>
      <c r="B47" s="492"/>
      <c r="C47" s="706"/>
      <c r="D47" s="492"/>
      <c r="E47" s="492"/>
      <c r="F47" s="498"/>
      <c r="G47" s="489"/>
      <c r="H47" s="487"/>
      <c r="I47" s="488"/>
      <c r="J47" s="483"/>
      <c r="K47" s="484"/>
      <c r="L47" s="485"/>
      <c r="M47" s="761"/>
      <c r="N47" s="488" t="s">
        <v>7210</v>
      </c>
      <c r="O47" s="483">
        <v>1965</v>
      </c>
      <c r="P47" s="483">
        <v>9.9000000000000005E-2</v>
      </c>
      <c r="Q47" s="486" t="s">
        <v>7211</v>
      </c>
      <c r="R47" s="486"/>
      <c r="S47" s="488"/>
      <c r="T47" s="483"/>
      <c r="U47" s="483"/>
      <c r="V47" s="486"/>
    </row>
    <row r="48" spans="1:22" x14ac:dyDescent="0.25">
      <c r="A48" s="705"/>
      <c r="B48" s="492"/>
      <c r="C48" s="706"/>
      <c r="D48" s="492"/>
      <c r="E48" s="492"/>
      <c r="F48" s="498"/>
      <c r="G48" s="489"/>
      <c r="H48" s="487"/>
      <c r="I48" s="488"/>
      <c r="J48" s="483"/>
      <c r="K48" s="484"/>
      <c r="L48" s="485"/>
      <c r="M48" s="761"/>
      <c r="N48" s="488" t="s">
        <v>7210</v>
      </c>
      <c r="O48" s="483">
        <v>1965</v>
      </c>
      <c r="P48" s="483">
        <v>0.1</v>
      </c>
      <c r="Q48" s="486" t="s">
        <v>7211</v>
      </c>
      <c r="R48" s="486"/>
      <c r="S48" s="488"/>
      <c r="T48" s="483"/>
      <c r="U48" s="483"/>
      <c r="V48" s="486"/>
    </row>
    <row r="49" spans="1:22" x14ac:dyDescent="0.25">
      <c r="A49" s="705"/>
      <c r="B49" s="492"/>
      <c r="C49" s="706"/>
      <c r="D49" s="492"/>
      <c r="E49" s="492"/>
      <c r="F49" s="498"/>
      <c r="G49" s="489"/>
      <c r="H49" s="487"/>
      <c r="I49" s="488"/>
      <c r="J49" s="483"/>
      <c r="K49" s="484"/>
      <c r="L49" s="485"/>
      <c r="M49" s="761"/>
      <c r="N49" s="488" t="s">
        <v>7212</v>
      </c>
      <c r="O49" s="483">
        <v>1970</v>
      </c>
      <c r="P49" s="483">
        <v>0.218</v>
      </c>
      <c r="Q49" s="486" t="s">
        <v>7169</v>
      </c>
      <c r="R49" s="486"/>
      <c r="S49" s="488"/>
      <c r="T49" s="483"/>
      <c r="U49" s="483"/>
      <c r="V49" s="486"/>
    </row>
    <row r="50" spans="1:22" x14ac:dyDescent="0.25">
      <c r="A50" s="705"/>
      <c r="B50" s="492"/>
      <c r="C50" s="706"/>
      <c r="D50" s="492"/>
      <c r="E50" s="492"/>
      <c r="F50" s="498"/>
      <c r="G50" s="489"/>
      <c r="H50" s="487"/>
      <c r="I50" s="488"/>
      <c r="J50" s="483"/>
      <c r="K50" s="484"/>
      <c r="L50" s="485"/>
      <c r="M50" s="761"/>
      <c r="N50" s="488" t="s">
        <v>7212</v>
      </c>
      <c r="O50" s="483">
        <v>1970</v>
      </c>
      <c r="P50" s="483">
        <v>0.20699999999999999</v>
      </c>
      <c r="Q50" s="486" t="s">
        <v>7213</v>
      </c>
      <c r="R50" s="486"/>
      <c r="S50" s="488"/>
      <c r="T50" s="483"/>
      <c r="U50" s="483"/>
      <c r="V50" s="486"/>
    </row>
    <row r="51" spans="1:22" x14ac:dyDescent="0.25">
      <c r="A51" s="499"/>
      <c r="B51" s="492"/>
      <c r="C51" s="706"/>
      <c r="D51" s="492"/>
      <c r="E51" s="492"/>
      <c r="F51" s="498"/>
      <c r="G51" s="489"/>
      <c r="H51" s="487"/>
      <c r="I51" s="488"/>
      <c r="J51" s="483"/>
      <c r="K51" s="484"/>
      <c r="L51" s="485"/>
      <c r="M51" s="761"/>
      <c r="N51" s="488" t="s">
        <v>7207</v>
      </c>
      <c r="O51" s="483">
        <v>1977</v>
      </c>
      <c r="P51" s="483">
        <v>0.19</v>
      </c>
      <c r="Q51" s="486" t="s">
        <v>7208</v>
      </c>
      <c r="R51" s="486"/>
      <c r="S51" s="488"/>
      <c r="T51" s="483"/>
      <c r="U51" s="483"/>
      <c r="V51" s="486"/>
    </row>
    <row r="52" spans="1:22" x14ac:dyDescent="0.25">
      <c r="A52" s="499"/>
      <c r="B52" s="492"/>
      <c r="C52" s="706"/>
      <c r="D52" s="492"/>
      <c r="E52" s="492"/>
      <c r="F52" s="498"/>
      <c r="G52" s="489"/>
      <c r="H52" s="487"/>
      <c r="I52" s="488"/>
      <c r="J52" s="483"/>
      <c r="K52" s="484"/>
      <c r="L52" s="485"/>
      <c r="M52" s="761"/>
      <c r="N52" s="488" t="s">
        <v>7207</v>
      </c>
      <c r="O52" s="483">
        <v>1977</v>
      </c>
      <c r="P52" s="483">
        <v>1.55E-2</v>
      </c>
      <c r="Q52" s="486" t="s">
        <v>7208</v>
      </c>
      <c r="R52" s="486"/>
      <c r="S52" s="488"/>
      <c r="T52" s="483"/>
      <c r="U52" s="483"/>
      <c r="V52" s="486"/>
    </row>
    <row r="53" spans="1:22" x14ac:dyDescent="0.25">
      <c r="A53" s="499"/>
      <c r="B53" s="492"/>
      <c r="C53" s="706"/>
      <c r="D53" s="492"/>
      <c r="E53" s="492"/>
      <c r="F53" s="498"/>
      <c r="G53" s="489"/>
      <c r="H53" s="487"/>
      <c r="I53" s="488"/>
      <c r="J53" s="483"/>
      <c r="K53" s="484"/>
      <c r="L53" s="485"/>
      <c r="M53" s="761"/>
      <c r="N53" s="488" t="s">
        <v>7214</v>
      </c>
      <c r="O53" s="483">
        <v>1965</v>
      </c>
      <c r="P53" s="483">
        <v>2.3E-2</v>
      </c>
      <c r="Q53" s="486" t="s">
        <v>7215</v>
      </c>
      <c r="R53" s="486"/>
      <c r="S53" s="488"/>
      <c r="T53" s="483"/>
      <c r="U53" s="483"/>
      <c r="V53" s="486"/>
    </row>
    <row r="54" spans="1:22" x14ac:dyDescent="0.25">
      <c r="A54" s="499"/>
      <c r="B54" s="492"/>
      <c r="C54" s="706"/>
      <c r="D54" s="492"/>
      <c r="E54" s="492"/>
      <c r="F54" s="498"/>
      <c r="G54" s="489"/>
      <c r="H54" s="487"/>
      <c r="I54" s="488"/>
      <c r="J54" s="483"/>
      <c r="K54" s="484"/>
      <c r="L54" s="485"/>
      <c r="M54" s="762"/>
      <c r="N54" s="488" t="s">
        <v>7216</v>
      </c>
      <c r="O54" s="483">
        <v>1965</v>
      </c>
      <c r="P54" s="483">
        <v>7.3999999999999996E-2</v>
      </c>
      <c r="Q54" s="486" t="s">
        <v>7190</v>
      </c>
      <c r="R54" s="486"/>
      <c r="S54" s="488"/>
      <c r="T54" s="483"/>
      <c r="U54" s="483"/>
      <c r="V54" s="486"/>
    </row>
    <row r="55" spans="1:22" x14ac:dyDescent="0.25">
      <c r="A55" s="499"/>
      <c r="B55" s="492"/>
      <c r="C55" s="706"/>
      <c r="D55" s="492"/>
      <c r="E55" s="492"/>
      <c r="F55" s="498"/>
      <c r="G55" s="489"/>
      <c r="H55" s="487"/>
      <c r="I55" s="488"/>
      <c r="J55" s="483"/>
      <c r="K55" s="484"/>
      <c r="L55" s="485"/>
      <c r="M55" s="692"/>
      <c r="N55" s="488" t="s">
        <v>7217</v>
      </c>
      <c r="O55" s="483">
        <v>2017</v>
      </c>
      <c r="P55" s="483">
        <v>9.5000000000000001E-2</v>
      </c>
      <c r="Q55" s="486" t="s">
        <v>7218</v>
      </c>
      <c r="R55" s="486"/>
      <c r="S55" s="488"/>
      <c r="T55" s="483"/>
      <c r="U55" s="483"/>
      <c r="V55" s="486"/>
    </row>
    <row r="56" spans="1:22" x14ac:dyDescent="0.25">
      <c r="A56" s="499"/>
      <c r="B56" s="492"/>
      <c r="C56" s="706"/>
      <c r="D56" s="492"/>
      <c r="E56" s="492"/>
      <c r="F56" s="498"/>
      <c r="G56" s="489"/>
      <c r="H56" s="487"/>
      <c r="I56" s="488"/>
      <c r="J56" s="483"/>
      <c r="K56" s="484"/>
      <c r="L56" s="485"/>
      <c r="M56" s="763"/>
      <c r="N56" s="488" t="s">
        <v>7217</v>
      </c>
      <c r="O56" s="483">
        <v>2017</v>
      </c>
      <c r="P56" s="483">
        <v>9.5000000000000001E-2</v>
      </c>
      <c r="Q56" s="486" t="s">
        <v>7218</v>
      </c>
      <c r="R56" s="486"/>
      <c r="S56" s="488"/>
      <c r="T56" s="483"/>
      <c r="U56" s="483"/>
      <c r="V56" s="486"/>
    </row>
    <row r="57" spans="1:22" x14ac:dyDescent="0.25">
      <c r="A57" s="499"/>
      <c r="B57" s="492"/>
      <c r="C57" s="706"/>
      <c r="D57" s="492"/>
      <c r="E57" s="492"/>
      <c r="F57" s="498"/>
      <c r="G57" s="489"/>
      <c r="H57" s="487"/>
      <c r="I57" s="488"/>
      <c r="J57" s="483"/>
      <c r="K57" s="484"/>
      <c r="L57" s="485"/>
      <c r="M57" s="763"/>
      <c r="N57" s="488" t="s">
        <v>7219</v>
      </c>
      <c r="O57" s="483">
        <v>2017</v>
      </c>
      <c r="P57" s="483">
        <v>0.109</v>
      </c>
      <c r="Q57" s="486" t="s">
        <v>3521</v>
      </c>
      <c r="R57" s="486"/>
      <c r="S57" s="488"/>
      <c r="T57" s="483"/>
      <c r="U57" s="483"/>
      <c r="V57" s="486"/>
    </row>
    <row r="58" spans="1:22" x14ac:dyDescent="0.25">
      <c r="A58" s="499"/>
      <c r="B58" s="492"/>
      <c r="C58" s="706"/>
      <c r="D58" s="492"/>
      <c r="E58" s="492"/>
      <c r="F58" s="498"/>
      <c r="G58" s="489"/>
      <c r="H58" s="487"/>
      <c r="I58" s="488"/>
      <c r="J58" s="483"/>
      <c r="K58" s="484"/>
      <c r="L58" s="485"/>
      <c r="M58" s="764"/>
      <c r="N58" s="488" t="s">
        <v>7219</v>
      </c>
      <c r="O58" s="483">
        <v>2017</v>
      </c>
      <c r="P58" s="483">
        <v>0.11</v>
      </c>
      <c r="Q58" s="486" t="s">
        <v>3521</v>
      </c>
      <c r="R58" s="486"/>
      <c r="S58" s="488"/>
      <c r="T58" s="483"/>
      <c r="U58" s="483"/>
      <c r="V58" s="486"/>
    </row>
    <row r="59" spans="1:22" x14ac:dyDescent="0.25">
      <c r="A59" s="487"/>
      <c r="B59" s="492"/>
      <c r="C59" s="493" t="s">
        <v>7220</v>
      </c>
      <c r="D59" s="492" t="s">
        <v>2053</v>
      </c>
      <c r="E59" s="492" t="s">
        <v>2819</v>
      </c>
      <c r="F59" s="498" t="s">
        <v>22</v>
      </c>
      <c r="G59" s="489">
        <v>2008</v>
      </c>
      <c r="H59" s="487"/>
      <c r="I59" s="488"/>
      <c r="J59" s="483"/>
      <c r="K59" s="484"/>
      <c r="L59" s="485"/>
      <c r="M59" s="493"/>
      <c r="N59" s="760"/>
      <c r="O59" s="483"/>
      <c r="P59" s="483"/>
      <c r="Q59" s="486"/>
      <c r="R59" s="486"/>
      <c r="S59" s="488"/>
      <c r="T59" s="483"/>
      <c r="U59" s="483"/>
      <c r="V59" s="486"/>
    </row>
    <row r="60" spans="1:22" x14ac:dyDescent="0.25">
      <c r="A60" s="489"/>
      <c r="B60" s="492"/>
      <c r="C60" s="706"/>
      <c r="D60" s="492"/>
      <c r="E60" s="492"/>
      <c r="F60" s="498"/>
      <c r="G60" s="489"/>
      <c r="H60" s="499"/>
      <c r="I60" s="490"/>
      <c r="J60" s="483"/>
      <c r="K60" s="484"/>
      <c r="L60" s="485"/>
      <c r="M60" s="531"/>
      <c r="N60" s="490"/>
      <c r="O60" s="483"/>
      <c r="P60" s="483"/>
      <c r="Q60" s="486"/>
      <c r="R60" s="486"/>
      <c r="S60" s="490"/>
      <c r="T60" s="483"/>
      <c r="U60" s="483"/>
      <c r="V60" s="486"/>
    </row>
    <row r="61" spans="1:22" x14ac:dyDescent="0.25">
      <c r="A61" s="487"/>
      <c r="B61" s="492"/>
      <c r="C61" s="706"/>
      <c r="D61" s="492"/>
      <c r="E61" s="492"/>
      <c r="F61" s="498"/>
      <c r="G61" s="489"/>
      <c r="H61" s="487" t="s">
        <v>7221</v>
      </c>
      <c r="I61" s="492" t="s">
        <v>7222</v>
      </c>
      <c r="J61" s="483">
        <v>1989</v>
      </c>
      <c r="K61" s="484">
        <v>0.33200000000000002</v>
      </c>
      <c r="L61" s="485" t="s">
        <v>7162</v>
      </c>
      <c r="M61" s="496"/>
      <c r="N61" s="492"/>
      <c r="O61" s="483"/>
      <c r="P61" s="483"/>
      <c r="Q61" s="486"/>
      <c r="R61" s="486"/>
      <c r="S61" s="492"/>
      <c r="T61" s="483"/>
      <c r="U61" s="483"/>
      <c r="V61" s="486"/>
    </row>
    <row r="62" spans="1:22" x14ac:dyDescent="0.25">
      <c r="A62" s="705"/>
      <c r="B62" s="492"/>
      <c r="C62" s="706"/>
      <c r="D62" s="492"/>
      <c r="E62" s="492"/>
      <c r="F62" s="498"/>
      <c r="G62" s="489"/>
      <c r="H62" s="487"/>
      <c r="I62" s="488"/>
      <c r="J62" s="483"/>
      <c r="K62" s="484"/>
      <c r="L62" s="485"/>
      <c r="M62" s="689" t="s">
        <v>7223</v>
      </c>
      <c r="N62" s="488" t="s">
        <v>7224</v>
      </c>
      <c r="O62" s="483">
        <v>1987</v>
      </c>
      <c r="P62" s="483">
        <v>5.8000000000000003E-2</v>
      </c>
      <c r="Q62" s="486" t="s">
        <v>7225</v>
      </c>
      <c r="R62" s="486"/>
      <c r="S62" s="488"/>
      <c r="T62" s="483"/>
      <c r="U62" s="483"/>
      <c r="V62" s="486"/>
    </row>
    <row r="63" spans="1:22" x14ac:dyDescent="0.25">
      <c r="A63" s="705"/>
      <c r="B63" s="492"/>
      <c r="C63" s="706"/>
      <c r="D63" s="492"/>
      <c r="E63" s="492"/>
      <c r="F63" s="498"/>
      <c r="G63" s="489"/>
      <c r="H63" s="487"/>
      <c r="I63" s="488"/>
      <c r="J63" s="483"/>
      <c r="K63" s="484"/>
      <c r="L63" s="485"/>
      <c r="M63" s="690"/>
      <c r="N63" s="488" t="s">
        <v>7226</v>
      </c>
      <c r="O63" s="483">
        <v>2014</v>
      </c>
      <c r="P63" s="483">
        <v>0.16</v>
      </c>
      <c r="Q63" s="486" t="s">
        <v>7227</v>
      </c>
      <c r="R63" s="486"/>
      <c r="S63" s="488"/>
      <c r="T63" s="483"/>
      <c r="U63" s="483"/>
      <c r="V63" s="486"/>
    </row>
    <row r="64" spans="1:22" x14ac:dyDescent="0.25">
      <c r="A64" s="705"/>
      <c r="B64" s="492"/>
      <c r="C64" s="706"/>
      <c r="D64" s="492"/>
      <c r="E64" s="492"/>
      <c r="F64" s="498"/>
      <c r="G64" s="489"/>
      <c r="H64" s="487"/>
      <c r="I64" s="488"/>
      <c r="J64" s="483"/>
      <c r="K64" s="484"/>
      <c r="L64" s="485"/>
      <c r="M64" s="690"/>
      <c r="N64" s="488" t="s">
        <v>7228</v>
      </c>
      <c r="O64" s="483">
        <v>1973</v>
      </c>
      <c r="P64" s="483">
        <v>6.7000000000000004E-2</v>
      </c>
      <c r="Q64" s="486" t="s">
        <v>7229</v>
      </c>
      <c r="R64" s="486"/>
      <c r="S64" s="488"/>
      <c r="T64" s="483"/>
      <c r="U64" s="483"/>
      <c r="V64" s="486"/>
    </row>
    <row r="65" spans="1:22" x14ac:dyDescent="0.25">
      <c r="A65" s="705"/>
      <c r="B65" s="492"/>
      <c r="C65" s="706"/>
      <c r="D65" s="492"/>
      <c r="E65" s="492"/>
      <c r="F65" s="498"/>
      <c r="G65" s="489"/>
      <c r="H65" s="487"/>
      <c r="I65" s="488"/>
      <c r="J65" s="483"/>
      <c r="K65" s="484"/>
      <c r="L65" s="485"/>
      <c r="M65" s="690"/>
      <c r="N65" s="488" t="s">
        <v>7224</v>
      </c>
      <c r="O65" s="483">
        <v>1987</v>
      </c>
      <c r="P65" s="483">
        <v>5.8000000000000003E-2</v>
      </c>
      <c r="Q65" s="486" t="s">
        <v>7225</v>
      </c>
      <c r="R65" s="486"/>
      <c r="S65" s="488"/>
      <c r="T65" s="483"/>
      <c r="U65" s="483"/>
      <c r="V65" s="486"/>
    </row>
    <row r="66" spans="1:22" x14ac:dyDescent="0.25">
      <c r="A66" s="705"/>
      <c r="B66" s="492"/>
      <c r="C66" s="706"/>
      <c r="D66" s="492"/>
      <c r="E66" s="492"/>
      <c r="F66" s="498"/>
      <c r="G66" s="489"/>
      <c r="H66" s="487"/>
      <c r="I66" s="488"/>
      <c r="J66" s="483"/>
      <c r="K66" s="484"/>
      <c r="L66" s="485"/>
      <c r="M66" s="690"/>
      <c r="N66" s="488" t="s">
        <v>7230</v>
      </c>
      <c r="O66" s="483">
        <v>1973</v>
      </c>
      <c r="P66" s="483">
        <v>0.111</v>
      </c>
      <c r="Q66" s="486" t="s">
        <v>7231</v>
      </c>
      <c r="R66" s="486"/>
      <c r="S66" s="488"/>
      <c r="T66" s="483"/>
      <c r="U66" s="483"/>
      <c r="V66" s="486"/>
    </row>
    <row r="67" spans="1:22" x14ac:dyDescent="0.25">
      <c r="A67" s="499"/>
      <c r="B67" s="488"/>
      <c r="C67" s="494"/>
      <c r="D67" s="488"/>
      <c r="E67" s="487"/>
      <c r="F67" s="488"/>
      <c r="G67" s="488"/>
      <c r="H67" s="487"/>
      <c r="I67" s="488"/>
      <c r="J67" s="483"/>
      <c r="K67" s="484"/>
      <c r="L67" s="485"/>
      <c r="M67" s="690"/>
      <c r="N67" s="488" t="s">
        <v>7232</v>
      </c>
      <c r="O67" s="483">
        <v>1984</v>
      </c>
      <c r="P67" s="483">
        <v>0.183</v>
      </c>
      <c r="Q67" s="486" t="s">
        <v>7233</v>
      </c>
      <c r="R67" s="486"/>
      <c r="S67" s="488"/>
      <c r="T67" s="483"/>
      <c r="U67" s="483"/>
      <c r="V67" s="486"/>
    </row>
    <row r="68" spans="1:22" x14ac:dyDescent="0.25">
      <c r="A68" s="489" t="s">
        <v>5816</v>
      </c>
      <c r="B68" s="701" t="s">
        <v>7234</v>
      </c>
      <c r="C68" s="495"/>
      <c r="D68" s="492" t="s">
        <v>7235</v>
      </c>
      <c r="E68" s="492"/>
      <c r="F68" s="498" t="s">
        <v>755</v>
      </c>
      <c r="G68" s="489">
        <v>1985</v>
      </c>
      <c r="H68" s="499"/>
      <c r="I68" s="490"/>
      <c r="J68" s="483"/>
      <c r="K68" s="484"/>
      <c r="L68" s="532"/>
      <c r="M68" s="690"/>
      <c r="N68" s="490"/>
      <c r="O68" s="483"/>
      <c r="P68" s="760"/>
      <c r="Q68" s="528"/>
      <c r="R68" s="528"/>
      <c r="S68" s="490"/>
      <c r="T68" s="483"/>
      <c r="U68" s="483"/>
      <c r="V68" s="528"/>
    </row>
    <row r="69" spans="1:22" x14ac:dyDescent="0.25">
      <c r="A69" s="487"/>
      <c r="B69" s="701"/>
      <c r="C69" s="495"/>
      <c r="D69" s="492"/>
      <c r="E69" s="492"/>
      <c r="F69" s="498"/>
      <c r="G69" s="489"/>
      <c r="H69" s="487" t="s">
        <v>7236</v>
      </c>
      <c r="I69" s="492" t="s">
        <v>7237</v>
      </c>
      <c r="J69" s="483">
        <v>1965</v>
      </c>
      <c r="K69" s="484">
        <v>0.246</v>
      </c>
      <c r="L69" s="485" t="s">
        <v>7238</v>
      </c>
      <c r="M69" s="496"/>
      <c r="N69" s="492"/>
      <c r="O69" s="483"/>
      <c r="P69" s="483"/>
      <c r="Q69" s="486"/>
      <c r="R69" s="486"/>
      <c r="S69" s="492"/>
      <c r="T69" s="483"/>
      <c r="U69" s="483"/>
      <c r="V69" s="486"/>
    </row>
    <row r="70" spans="1:22" x14ac:dyDescent="0.25">
      <c r="A70" s="487" t="s">
        <v>5817</v>
      </c>
      <c r="B70" s="701" t="s">
        <v>7239</v>
      </c>
      <c r="C70" s="495" t="s">
        <v>7240</v>
      </c>
      <c r="D70" s="492" t="s">
        <v>6996</v>
      </c>
      <c r="E70" s="492"/>
      <c r="F70" s="498" t="s">
        <v>22</v>
      </c>
      <c r="G70" s="489">
        <v>1980</v>
      </c>
      <c r="H70" s="487" t="s">
        <v>7241</v>
      </c>
      <c r="I70" s="491" t="s">
        <v>7242</v>
      </c>
      <c r="J70" s="483">
        <v>1985</v>
      </c>
      <c r="K70" s="484">
        <v>0.505</v>
      </c>
      <c r="L70" s="485" t="s">
        <v>7238</v>
      </c>
      <c r="M70" s="496"/>
      <c r="N70" s="491"/>
      <c r="O70" s="483"/>
      <c r="P70" s="483"/>
      <c r="Q70" s="486"/>
      <c r="R70" s="486"/>
      <c r="S70" s="491"/>
      <c r="T70" s="483"/>
      <c r="U70" s="483"/>
      <c r="V70" s="486"/>
    </row>
    <row r="71" spans="1:22" x14ac:dyDescent="0.25">
      <c r="A71" s="487"/>
      <c r="B71" s="492"/>
      <c r="C71" s="493"/>
      <c r="D71" s="492"/>
      <c r="E71" s="492"/>
      <c r="F71" s="498"/>
      <c r="G71" s="489"/>
      <c r="H71" s="487" t="s">
        <v>7243</v>
      </c>
      <c r="I71" s="491" t="s">
        <v>7244</v>
      </c>
      <c r="J71" s="483">
        <v>1985</v>
      </c>
      <c r="K71" s="484">
        <v>0.99199999999999999</v>
      </c>
      <c r="L71" s="485" t="s">
        <v>7245</v>
      </c>
      <c r="M71" s="496"/>
      <c r="N71" s="491"/>
      <c r="O71" s="483"/>
      <c r="P71" s="483"/>
      <c r="Q71" s="486"/>
      <c r="R71" s="486"/>
      <c r="S71" s="491"/>
      <c r="T71" s="483"/>
      <c r="U71" s="483"/>
      <c r="V71" s="486"/>
    </row>
    <row r="72" spans="1:22" x14ac:dyDescent="0.25">
      <c r="A72" s="487"/>
      <c r="B72" s="492"/>
      <c r="C72" s="493"/>
      <c r="D72" s="492"/>
      <c r="E72" s="492"/>
      <c r="F72" s="498"/>
      <c r="G72" s="489"/>
      <c r="H72" s="487" t="s">
        <v>7246</v>
      </c>
      <c r="I72" s="491" t="s">
        <v>7247</v>
      </c>
      <c r="J72" s="483">
        <v>1980</v>
      </c>
      <c r="K72" s="484">
        <v>0.92</v>
      </c>
      <c r="L72" s="485" t="s">
        <v>7248</v>
      </c>
      <c r="M72" s="496"/>
      <c r="N72" s="491"/>
      <c r="O72" s="483"/>
      <c r="P72" s="483"/>
      <c r="Q72" s="486"/>
      <c r="R72" s="486"/>
      <c r="S72" s="491"/>
      <c r="T72" s="483"/>
      <c r="U72" s="483"/>
      <c r="V72" s="486"/>
    </row>
    <row r="73" spans="1:22" x14ac:dyDescent="0.25">
      <c r="A73" s="705"/>
      <c r="B73" s="492"/>
      <c r="C73" s="493"/>
      <c r="D73" s="492"/>
      <c r="E73" s="492"/>
      <c r="F73" s="498"/>
      <c r="G73" s="489"/>
      <c r="H73" s="487"/>
      <c r="I73" s="488"/>
      <c r="J73" s="483"/>
      <c r="K73" s="484"/>
      <c r="L73" s="485"/>
      <c r="M73" s="689" t="s">
        <v>7249</v>
      </c>
      <c r="N73" s="488" t="s">
        <v>7250</v>
      </c>
      <c r="O73" s="483">
        <v>1985</v>
      </c>
      <c r="P73" s="483">
        <v>0.158</v>
      </c>
      <c r="Q73" s="486" t="s">
        <v>7208</v>
      </c>
      <c r="R73" s="486"/>
      <c r="S73" s="488"/>
      <c r="T73" s="483"/>
      <c r="U73" s="483"/>
      <c r="V73" s="486"/>
    </row>
    <row r="74" spans="1:22" x14ac:dyDescent="0.25">
      <c r="A74" s="705"/>
      <c r="B74" s="492"/>
      <c r="C74" s="493"/>
      <c r="D74" s="492"/>
      <c r="E74" s="492"/>
      <c r="F74" s="498"/>
      <c r="G74" s="489"/>
      <c r="H74" s="487"/>
      <c r="I74" s="488"/>
      <c r="J74" s="483"/>
      <c r="K74" s="484"/>
      <c r="L74" s="485"/>
      <c r="M74" s="690"/>
      <c r="N74" s="488" t="s">
        <v>7250</v>
      </c>
      <c r="O74" s="483">
        <v>1984</v>
      </c>
      <c r="P74" s="483">
        <v>8.8999999999999996E-2</v>
      </c>
      <c r="Q74" s="486" t="s">
        <v>7169</v>
      </c>
      <c r="R74" s="486"/>
      <c r="S74" s="488"/>
      <c r="T74" s="483"/>
      <c r="U74" s="483"/>
      <c r="V74" s="486"/>
    </row>
    <row r="75" spans="1:22" x14ac:dyDescent="0.25">
      <c r="A75" s="705"/>
      <c r="B75" s="492"/>
      <c r="C75" s="493"/>
      <c r="D75" s="492"/>
      <c r="E75" s="492"/>
      <c r="F75" s="498"/>
      <c r="G75" s="489"/>
      <c r="H75" s="487"/>
      <c r="I75" s="488"/>
      <c r="J75" s="483"/>
      <c r="K75" s="484"/>
      <c r="L75" s="485"/>
      <c r="M75" s="690"/>
      <c r="N75" s="488" t="s">
        <v>7250</v>
      </c>
      <c r="O75" s="483">
        <v>1984</v>
      </c>
      <c r="P75" s="483">
        <v>8.8999999999999996E-2</v>
      </c>
      <c r="Q75" s="486" t="s">
        <v>7169</v>
      </c>
      <c r="R75" s="486"/>
      <c r="S75" s="488"/>
      <c r="T75" s="483"/>
      <c r="U75" s="483"/>
      <c r="V75" s="486"/>
    </row>
    <row r="76" spans="1:22" x14ac:dyDescent="0.25">
      <c r="A76" s="705"/>
      <c r="B76" s="708"/>
      <c r="C76" s="495"/>
      <c r="D76" s="492"/>
      <c r="E76" s="492"/>
      <c r="F76" s="498"/>
      <c r="G76" s="489"/>
      <c r="H76" s="487"/>
      <c r="I76" s="488"/>
      <c r="J76" s="483"/>
      <c r="K76" s="484"/>
      <c r="L76" s="485"/>
      <c r="M76" s="690"/>
      <c r="N76" s="488" t="s">
        <v>7250</v>
      </c>
      <c r="O76" s="483">
        <v>1984</v>
      </c>
      <c r="P76" s="483">
        <v>0.05</v>
      </c>
      <c r="Q76" s="486" t="s">
        <v>7208</v>
      </c>
      <c r="R76" s="486"/>
      <c r="S76" s="488"/>
      <c r="T76" s="483"/>
      <c r="U76" s="483"/>
      <c r="V76" s="486"/>
    </row>
    <row r="77" spans="1:22" x14ac:dyDescent="0.25">
      <c r="A77" s="705"/>
      <c r="B77" s="708"/>
      <c r="C77" s="495"/>
      <c r="D77" s="492"/>
      <c r="E77" s="492"/>
      <c r="F77" s="498"/>
      <c r="G77" s="489"/>
      <c r="H77" s="487"/>
      <c r="I77" s="488"/>
      <c r="J77" s="483"/>
      <c r="K77" s="484"/>
      <c r="L77" s="485"/>
      <c r="M77" s="690"/>
      <c r="N77" s="488" t="s">
        <v>7250</v>
      </c>
      <c r="O77" s="483">
        <v>1984</v>
      </c>
      <c r="P77" s="483">
        <v>0.05</v>
      </c>
      <c r="Q77" s="486" t="s">
        <v>7208</v>
      </c>
      <c r="R77" s="486"/>
      <c r="S77" s="488"/>
      <c r="T77" s="483"/>
      <c r="U77" s="483"/>
      <c r="V77" s="486"/>
    </row>
    <row r="78" spans="1:22" x14ac:dyDescent="0.25">
      <c r="A78" s="499"/>
      <c r="B78" s="708"/>
      <c r="C78" s="495"/>
      <c r="D78" s="492"/>
      <c r="E78" s="492"/>
      <c r="F78" s="498"/>
      <c r="G78" s="489"/>
      <c r="H78" s="487"/>
      <c r="I78" s="488"/>
      <c r="J78" s="483"/>
      <c r="K78" s="484"/>
      <c r="L78" s="485"/>
      <c r="M78" s="690"/>
      <c r="N78" s="488" t="s">
        <v>7250</v>
      </c>
      <c r="O78" s="483">
        <v>1985</v>
      </c>
      <c r="P78" s="483">
        <v>0.158</v>
      </c>
      <c r="Q78" s="486" t="s">
        <v>7208</v>
      </c>
      <c r="R78" s="486"/>
      <c r="S78" s="488"/>
      <c r="T78" s="483"/>
      <c r="U78" s="483"/>
      <c r="V78" s="486"/>
    </row>
    <row r="79" spans="1:22" x14ac:dyDescent="0.25">
      <c r="A79" s="499"/>
      <c r="B79" s="708"/>
      <c r="C79" s="495"/>
      <c r="D79" s="492"/>
      <c r="E79" s="492"/>
      <c r="F79" s="498"/>
      <c r="G79" s="489"/>
      <c r="H79" s="487"/>
      <c r="I79" s="488"/>
      <c r="J79" s="483"/>
      <c r="K79" s="484"/>
      <c r="L79" s="485"/>
      <c r="M79" s="690"/>
      <c r="N79" s="488" t="s">
        <v>7250</v>
      </c>
      <c r="O79" s="483">
        <v>1985</v>
      </c>
      <c r="P79" s="483">
        <v>2.1999999999999999E-2</v>
      </c>
      <c r="Q79" s="486" t="s">
        <v>7208</v>
      </c>
      <c r="R79" s="486"/>
      <c r="S79" s="488"/>
      <c r="T79" s="483"/>
      <c r="U79" s="483"/>
      <c r="V79" s="486"/>
    </row>
    <row r="80" spans="1:22" x14ac:dyDescent="0.25">
      <c r="A80" s="499"/>
      <c r="B80" s="492"/>
      <c r="C80" s="493"/>
      <c r="D80" s="492"/>
      <c r="E80" s="492"/>
      <c r="F80" s="498"/>
      <c r="G80" s="489"/>
      <c r="H80" s="487"/>
      <c r="I80" s="488"/>
      <c r="J80" s="483"/>
      <c r="K80" s="484"/>
      <c r="L80" s="485"/>
      <c r="M80" s="690"/>
      <c r="N80" s="488" t="s">
        <v>7250</v>
      </c>
      <c r="O80" s="483">
        <v>1985</v>
      </c>
      <c r="P80" s="483">
        <v>2.1999999999999999E-2</v>
      </c>
      <c r="Q80" s="486" t="s">
        <v>7208</v>
      </c>
      <c r="R80" s="486"/>
      <c r="S80" s="488"/>
      <c r="T80" s="483"/>
      <c r="U80" s="483"/>
      <c r="V80" s="486"/>
    </row>
    <row r="81" spans="1:22" x14ac:dyDescent="0.25">
      <c r="A81" s="487"/>
      <c r="B81" s="492"/>
      <c r="C81" s="493" t="s">
        <v>7251</v>
      </c>
      <c r="D81" s="492" t="s">
        <v>7252</v>
      </c>
      <c r="E81" s="492"/>
      <c r="F81" s="498" t="s">
        <v>2850</v>
      </c>
      <c r="G81" s="489"/>
      <c r="H81" s="487"/>
      <c r="I81" s="488"/>
      <c r="J81" s="483"/>
      <c r="K81" s="484"/>
      <c r="L81" s="485"/>
      <c r="M81" s="690"/>
      <c r="N81" s="488"/>
      <c r="O81" s="483"/>
      <c r="P81" s="483"/>
      <c r="Q81" s="486"/>
      <c r="R81" s="486"/>
      <c r="S81" s="488"/>
      <c r="T81" s="483"/>
      <c r="U81" s="483"/>
      <c r="V81" s="486"/>
    </row>
    <row r="82" spans="1:22" x14ac:dyDescent="0.25">
      <c r="A82" s="487"/>
      <c r="B82" s="492"/>
      <c r="C82" s="493" t="s">
        <v>7251</v>
      </c>
      <c r="D82" s="492" t="s">
        <v>7253</v>
      </c>
      <c r="E82" s="492"/>
      <c r="F82" s="498" t="s">
        <v>894</v>
      </c>
      <c r="G82" s="489">
        <v>1965</v>
      </c>
      <c r="H82" s="487"/>
      <c r="I82" s="488"/>
      <c r="J82" s="483"/>
      <c r="K82" s="484"/>
      <c r="L82" s="485"/>
      <c r="M82" s="691"/>
      <c r="N82" s="488"/>
      <c r="O82" s="483"/>
      <c r="P82" s="483"/>
      <c r="Q82" s="486"/>
      <c r="R82" s="486"/>
      <c r="S82" s="488"/>
      <c r="T82" s="483"/>
      <c r="U82" s="483"/>
      <c r="V82" s="486"/>
    </row>
    <row r="83" spans="1:22" x14ac:dyDescent="0.25">
      <c r="A83" s="487"/>
      <c r="B83" s="492"/>
      <c r="C83" s="493"/>
      <c r="D83" s="492"/>
      <c r="E83" s="492"/>
      <c r="F83" s="498"/>
      <c r="G83" s="489"/>
      <c r="H83" s="487" t="s">
        <v>7254</v>
      </c>
      <c r="I83" s="492" t="s">
        <v>7255</v>
      </c>
      <c r="J83" s="483">
        <v>1980</v>
      </c>
      <c r="K83" s="484">
        <v>0.35499999999999998</v>
      </c>
      <c r="L83" s="485" t="s">
        <v>7256</v>
      </c>
      <c r="M83" s="496"/>
      <c r="N83" s="492"/>
      <c r="O83" s="483"/>
      <c r="P83" s="483"/>
      <c r="Q83" s="486"/>
      <c r="R83" s="486"/>
      <c r="S83" s="492"/>
      <c r="T83" s="483"/>
      <c r="U83" s="483"/>
      <c r="V83" s="486"/>
    </row>
    <row r="84" spans="1:22" x14ac:dyDescent="0.25">
      <c r="A84" s="487" t="s">
        <v>5818</v>
      </c>
      <c r="B84" s="701" t="s">
        <v>7257</v>
      </c>
      <c r="C84" s="495" t="s">
        <v>7258</v>
      </c>
      <c r="D84" s="492" t="s">
        <v>1895</v>
      </c>
      <c r="E84" s="492"/>
      <c r="F84" s="498" t="s">
        <v>23</v>
      </c>
      <c r="G84" s="489">
        <v>1964</v>
      </c>
      <c r="H84" s="487"/>
      <c r="I84" s="492" t="s">
        <v>7259</v>
      </c>
      <c r="J84" s="483">
        <v>1965</v>
      </c>
      <c r="K84" s="484">
        <v>0.02</v>
      </c>
      <c r="L84" s="485" t="s">
        <v>7162</v>
      </c>
      <c r="M84" s="496"/>
      <c r="N84" s="492"/>
      <c r="O84" s="483"/>
      <c r="P84" s="483"/>
      <c r="Q84" s="486"/>
      <c r="R84" s="486"/>
      <c r="S84" s="492"/>
      <c r="T84" s="483"/>
      <c r="U84" s="483"/>
      <c r="V84" s="486"/>
    </row>
    <row r="85" spans="1:22" x14ac:dyDescent="0.25">
      <c r="A85" s="487"/>
      <c r="B85" s="492"/>
      <c r="C85" s="493"/>
      <c r="D85" s="492"/>
      <c r="E85" s="492"/>
      <c r="F85" s="498"/>
      <c r="G85" s="489"/>
      <c r="H85" s="487" t="s">
        <v>7260</v>
      </c>
      <c r="I85" s="492" t="s">
        <v>7261</v>
      </c>
      <c r="J85" s="483">
        <v>1972</v>
      </c>
      <c r="K85" s="484">
        <v>0.54400000000000004</v>
      </c>
      <c r="L85" s="485" t="s">
        <v>7162</v>
      </c>
      <c r="M85" s="496"/>
      <c r="N85" s="492"/>
      <c r="O85" s="483"/>
      <c r="P85" s="483"/>
      <c r="Q85" s="486"/>
      <c r="R85" s="486"/>
      <c r="S85" s="492"/>
      <c r="T85" s="483"/>
      <c r="U85" s="483"/>
      <c r="V85" s="486"/>
    </row>
    <row r="86" spans="1:22" x14ac:dyDescent="0.25">
      <c r="A86" s="487"/>
      <c r="B86" s="492"/>
      <c r="C86" s="493"/>
      <c r="D86" s="492"/>
      <c r="E86" s="492"/>
      <c r="F86" s="498"/>
      <c r="G86" s="489"/>
      <c r="H86" s="487" t="s">
        <v>7262</v>
      </c>
      <c r="I86" s="491" t="s">
        <v>7263</v>
      </c>
      <c r="J86" s="483">
        <v>1964</v>
      </c>
      <c r="K86" s="484">
        <v>1.2689999999999999</v>
      </c>
      <c r="L86" s="485" t="s">
        <v>7162</v>
      </c>
      <c r="M86" s="496"/>
      <c r="N86" s="491"/>
      <c r="O86" s="483"/>
      <c r="P86" s="483"/>
      <c r="Q86" s="486"/>
      <c r="R86" s="486"/>
      <c r="S86" s="491"/>
      <c r="T86" s="483"/>
      <c r="U86" s="483"/>
      <c r="V86" s="486"/>
    </row>
    <row r="87" spans="1:22" x14ac:dyDescent="0.25">
      <c r="A87" s="499"/>
      <c r="B87" s="492"/>
      <c r="C87" s="493"/>
      <c r="D87" s="492"/>
      <c r="E87" s="492"/>
      <c r="F87" s="498"/>
      <c r="G87" s="489"/>
      <c r="H87" s="487"/>
      <c r="I87" s="488"/>
      <c r="J87" s="483"/>
      <c r="K87" s="484"/>
      <c r="L87" s="485"/>
      <c r="M87" s="689" t="s">
        <v>7264</v>
      </c>
      <c r="N87" s="488" t="s">
        <v>7265</v>
      </c>
      <c r="O87" s="483">
        <v>1964</v>
      </c>
      <c r="P87" s="483">
        <v>0.06</v>
      </c>
      <c r="Q87" s="486" t="s">
        <v>7266</v>
      </c>
      <c r="R87" s="486"/>
      <c r="S87" s="488"/>
      <c r="T87" s="483"/>
      <c r="U87" s="483"/>
      <c r="V87" s="486"/>
    </row>
    <row r="88" spans="1:22" x14ac:dyDescent="0.25">
      <c r="A88" s="499"/>
      <c r="B88" s="492"/>
      <c r="C88" s="493"/>
      <c r="D88" s="492"/>
      <c r="E88" s="492"/>
      <c r="F88" s="498"/>
      <c r="G88" s="489"/>
      <c r="H88" s="487"/>
      <c r="I88" s="488"/>
      <c r="J88" s="483"/>
      <c r="K88" s="484"/>
      <c r="L88" s="485"/>
      <c r="M88" s="690"/>
      <c r="N88" s="488" t="s">
        <v>7267</v>
      </c>
      <c r="O88" s="483">
        <v>1964</v>
      </c>
      <c r="P88" s="483">
        <v>7.6999999999999999E-2</v>
      </c>
      <c r="Q88" s="486" t="s">
        <v>7268</v>
      </c>
      <c r="R88" s="486"/>
      <c r="S88" s="488"/>
      <c r="T88" s="483"/>
      <c r="U88" s="483"/>
      <c r="V88" s="486"/>
    </row>
    <row r="89" spans="1:22" x14ac:dyDescent="0.25">
      <c r="A89" s="499"/>
      <c r="B89" s="708"/>
      <c r="C89" s="495"/>
      <c r="D89" s="492"/>
      <c r="E89" s="492"/>
      <c r="F89" s="498"/>
      <c r="G89" s="489"/>
      <c r="H89" s="487"/>
      <c r="I89" s="488"/>
      <c r="J89" s="483"/>
      <c r="K89" s="484"/>
      <c r="L89" s="485"/>
      <c r="M89" s="690"/>
      <c r="N89" s="488" t="s">
        <v>7269</v>
      </c>
      <c r="O89" s="483">
        <v>1964</v>
      </c>
      <c r="P89" s="483">
        <v>0.78</v>
      </c>
      <c r="Q89" s="486" t="s">
        <v>7270</v>
      </c>
      <c r="R89" s="486"/>
      <c r="S89" s="488"/>
      <c r="T89" s="483"/>
      <c r="U89" s="483"/>
      <c r="V89" s="486"/>
    </row>
    <row r="90" spans="1:22" x14ac:dyDescent="0.25">
      <c r="A90" s="499"/>
      <c r="B90" s="492"/>
      <c r="C90" s="493"/>
      <c r="D90" s="492"/>
      <c r="E90" s="492"/>
      <c r="F90" s="498"/>
      <c r="G90" s="489"/>
      <c r="H90" s="487"/>
      <c r="I90" s="488"/>
      <c r="J90" s="483"/>
      <c r="K90" s="484"/>
      <c r="L90" s="485"/>
      <c r="M90" s="690"/>
      <c r="N90" s="488" t="s">
        <v>7271</v>
      </c>
      <c r="O90" s="483">
        <v>1964</v>
      </c>
      <c r="P90" s="483">
        <v>5.1999999999999998E-2</v>
      </c>
      <c r="Q90" s="486" t="s">
        <v>7272</v>
      </c>
      <c r="R90" s="486"/>
      <c r="S90" s="488"/>
      <c r="T90" s="483"/>
      <c r="U90" s="483"/>
      <c r="V90" s="486"/>
    </row>
    <row r="91" spans="1:22" x14ac:dyDescent="0.25">
      <c r="A91" s="499"/>
      <c r="B91" s="492"/>
      <c r="C91" s="493"/>
      <c r="D91" s="492"/>
      <c r="E91" s="492"/>
      <c r="F91" s="498"/>
      <c r="G91" s="489"/>
      <c r="H91" s="487"/>
      <c r="I91" s="488"/>
      <c r="J91" s="483"/>
      <c r="K91" s="484"/>
      <c r="L91" s="485"/>
      <c r="M91" s="690"/>
      <c r="N91" s="488" t="s">
        <v>7273</v>
      </c>
      <c r="O91" s="483">
        <v>1963</v>
      </c>
      <c r="P91" s="483">
        <v>3.9E-2</v>
      </c>
      <c r="Q91" s="486" t="s">
        <v>7272</v>
      </c>
      <c r="R91" s="486"/>
      <c r="S91" s="488"/>
      <c r="T91" s="483"/>
      <c r="U91" s="483"/>
      <c r="V91" s="486"/>
    </row>
    <row r="92" spans="1:22" x14ac:dyDescent="0.25">
      <c r="A92" s="499"/>
      <c r="B92" s="492"/>
      <c r="C92" s="493"/>
      <c r="D92" s="492"/>
      <c r="E92" s="492"/>
      <c r="F92" s="498"/>
      <c r="G92" s="489"/>
      <c r="H92" s="487"/>
      <c r="I92" s="488"/>
      <c r="J92" s="483"/>
      <c r="K92" s="484"/>
      <c r="L92" s="485"/>
      <c r="M92" s="690"/>
      <c r="N92" s="488" t="s">
        <v>7274</v>
      </c>
      <c r="O92" s="483">
        <v>1964</v>
      </c>
      <c r="P92" s="483">
        <v>0.14299999999999999</v>
      </c>
      <c r="Q92" s="486" t="s">
        <v>7272</v>
      </c>
      <c r="R92" s="486"/>
      <c r="S92" s="488"/>
      <c r="T92" s="483"/>
      <c r="U92" s="483"/>
      <c r="V92" s="486"/>
    </row>
    <row r="93" spans="1:22" x14ac:dyDescent="0.25">
      <c r="A93" s="499"/>
      <c r="B93" s="492"/>
      <c r="C93" s="493"/>
      <c r="D93" s="492"/>
      <c r="E93" s="492"/>
      <c r="F93" s="498"/>
      <c r="G93" s="489"/>
      <c r="H93" s="487"/>
      <c r="I93" s="488"/>
      <c r="J93" s="483"/>
      <c r="K93" s="484"/>
      <c r="L93" s="485"/>
      <c r="M93" s="690"/>
      <c r="N93" s="488" t="s">
        <v>7275</v>
      </c>
      <c r="O93" s="483">
        <v>1964</v>
      </c>
      <c r="P93" s="483">
        <v>8.6999999999999994E-2</v>
      </c>
      <c r="Q93" s="486" t="s">
        <v>7272</v>
      </c>
      <c r="R93" s="486"/>
      <c r="S93" s="488"/>
      <c r="T93" s="483"/>
      <c r="U93" s="483"/>
      <c r="V93" s="486"/>
    </row>
    <row r="94" spans="1:22" x14ac:dyDescent="0.25">
      <c r="A94" s="499"/>
      <c r="B94" s="492"/>
      <c r="C94" s="493"/>
      <c r="D94" s="492"/>
      <c r="E94" s="492"/>
      <c r="F94" s="498"/>
      <c r="G94" s="489"/>
      <c r="H94" s="487"/>
      <c r="I94" s="488"/>
      <c r="J94" s="483"/>
      <c r="K94" s="484"/>
      <c r="L94" s="485"/>
      <c r="M94" s="690"/>
      <c r="N94" s="488" t="s">
        <v>7276</v>
      </c>
      <c r="O94" s="483">
        <v>1964</v>
      </c>
      <c r="P94" s="483">
        <v>5.8999999999999997E-2</v>
      </c>
      <c r="Q94" s="486" t="s">
        <v>7268</v>
      </c>
      <c r="R94" s="486"/>
      <c r="S94" s="488"/>
      <c r="T94" s="483"/>
      <c r="U94" s="483"/>
      <c r="V94" s="486"/>
    </row>
    <row r="95" spans="1:22" x14ac:dyDescent="0.25">
      <c r="A95" s="499"/>
      <c r="B95" s="488"/>
      <c r="C95" s="494"/>
      <c r="D95" s="488"/>
      <c r="E95" s="487"/>
      <c r="F95" s="488"/>
      <c r="G95" s="488"/>
      <c r="H95" s="487"/>
      <c r="I95" s="488"/>
      <c r="J95" s="483"/>
      <c r="K95" s="484"/>
      <c r="L95" s="485"/>
      <c r="M95" s="690"/>
      <c r="N95" s="488" t="s">
        <v>7277</v>
      </c>
      <c r="O95" s="483">
        <v>1963</v>
      </c>
      <c r="P95" s="483">
        <v>8.3000000000000004E-2</v>
      </c>
      <c r="Q95" s="486" t="s">
        <v>7278</v>
      </c>
      <c r="R95" s="486"/>
      <c r="S95" s="488"/>
      <c r="T95" s="483"/>
      <c r="U95" s="483"/>
      <c r="V95" s="486"/>
    </row>
    <row r="96" spans="1:22" x14ac:dyDescent="0.25">
      <c r="A96" s="489"/>
      <c r="B96" s="488"/>
      <c r="C96" s="494"/>
      <c r="D96" s="488"/>
      <c r="E96" s="487"/>
      <c r="F96" s="488"/>
      <c r="G96" s="488"/>
      <c r="H96" s="499"/>
      <c r="I96" s="490"/>
      <c r="J96" s="483"/>
      <c r="K96" s="484"/>
      <c r="L96" s="484"/>
      <c r="M96" s="690"/>
      <c r="N96" s="490" t="s">
        <v>7279</v>
      </c>
      <c r="O96" s="483">
        <v>1</v>
      </c>
      <c r="P96" s="760"/>
      <c r="Q96" s="709" t="s">
        <v>7280</v>
      </c>
      <c r="R96" s="507"/>
      <c r="S96" s="490"/>
      <c r="T96" s="483"/>
      <c r="U96" s="483"/>
      <c r="V96" s="486"/>
    </row>
    <row r="97" spans="1:22" x14ac:dyDescent="0.25">
      <c r="A97" s="489"/>
      <c r="B97" s="488"/>
      <c r="C97" s="494"/>
      <c r="D97" s="488"/>
      <c r="E97" s="487"/>
      <c r="F97" s="488"/>
      <c r="G97" s="488"/>
      <c r="H97" s="499"/>
      <c r="I97" s="490"/>
      <c r="J97" s="483"/>
      <c r="K97" s="484"/>
      <c r="L97" s="484"/>
      <c r="M97" s="690"/>
      <c r="N97" s="490" t="s">
        <v>7281</v>
      </c>
      <c r="O97" s="483">
        <v>1</v>
      </c>
      <c r="P97" s="760"/>
      <c r="Q97" s="710"/>
      <c r="R97" s="711"/>
      <c r="S97" s="490"/>
      <c r="T97" s="483"/>
      <c r="U97" s="483"/>
      <c r="V97" s="486"/>
    </row>
    <row r="98" spans="1:22" x14ac:dyDescent="0.25">
      <c r="A98" s="489"/>
      <c r="B98" s="488"/>
      <c r="C98" s="494"/>
      <c r="D98" s="488"/>
      <c r="E98" s="487"/>
      <c r="F98" s="488"/>
      <c r="G98" s="488"/>
      <c r="H98" s="499"/>
      <c r="I98" s="490"/>
      <c r="J98" s="483"/>
      <c r="K98" s="484"/>
      <c r="L98" s="484"/>
      <c r="M98" s="690"/>
      <c r="N98" s="490" t="s">
        <v>7282</v>
      </c>
      <c r="O98" s="483">
        <v>1</v>
      </c>
      <c r="P98" s="760"/>
      <c r="Q98" s="710"/>
      <c r="R98" s="711"/>
      <c r="S98" s="490"/>
      <c r="T98" s="483"/>
      <c r="U98" s="483"/>
      <c r="V98" s="486"/>
    </row>
    <row r="99" spans="1:22" x14ac:dyDescent="0.25">
      <c r="A99" s="489"/>
      <c r="B99" s="488"/>
      <c r="C99" s="494"/>
      <c r="D99" s="488"/>
      <c r="E99" s="487"/>
      <c r="F99" s="488"/>
      <c r="G99" s="488"/>
      <c r="H99" s="499"/>
      <c r="I99" s="490"/>
      <c r="J99" s="483"/>
      <c r="K99" s="484"/>
      <c r="L99" s="484"/>
      <c r="M99" s="690"/>
      <c r="N99" s="490" t="s">
        <v>7283</v>
      </c>
      <c r="O99" s="483">
        <v>1</v>
      </c>
      <c r="P99" s="760"/>
      <c r="Q99" s="710"/>
      <c r="R99" s="711"/>
      <c r="S99" s="490"/>
      <c r="T99" s="483"/>
      <c r="U99" s="483"/>
      <c r="V99" s="486"/>
    </row>
    <row r="100" spans="1:22" x14ac:dyDescent="0.25">
      <c r="A100" s="489"/>
      <c r="B100" s="488"/>
      <c r="C100" s="494"/>
      <c r="D100" s="488"/>
      <c r="E100" s="487"/>
      <c r="F100" s="488"/>
      <c r="G100" s="488"/>
      <c r="H100" s="499"/>
      <c r="I100" s="490"/>
      <c r="J100" s="483"/>
      <c r="K100" s="484"/>
      <c r="L100" s="484"/>
      <c r="M100" s="690"/>
      <c r="N100" s="490" t="s">
        <v>7284</v>
      </c>
      <c r="O100" s="483">
        <v>1</v>
      </c>
      <c r="P100" s="760"/>
      <c r="Q100" s="710"/>
      <c r="R100" s="711"/>
      <c r="S100" s="490"/>
      <c r="T100" s="483"/>
      <c r="U100" s="483"/>
      <c r="V100" s="486"/>
    </row>
    <row r="101" spans="1:22" x14ac:dyDescent="0.25">
      <c r="A101" s="489"/>
      <c r="B101" s="492"/>
      <c r="C101" s="493" t="s">
        <v>7200</v>
      </c>
      <c r="D101" s="492" t="s">
        <v>7285</v>
      </c>
      <c r="E101" s="492"/>
      <c r="F101" s="498" t="s">
        <v>23</v>
      </c>
      <c r="G101" s="489">
        <v>1989</v>
      </c>
      <c r="H101" s="499"/>
      <c r="I101" s="490"/>
      <c r="J101" s="483"/>
      <c r="K101" s="484"/>
      <c r="L101" s="484"/>
      <c r="M101" s="690"/>
      <c r="N101" s="490" t="s">
        <v>7286</v>
      </c>
      <c r="O101" s="483">
        <v>1</v>
      </c>
      <c r="P101" s="760"/>
      <c r="Q101" s="710"/>
      <c r="R101" s="711"/>
      <c r="S101" s="490"/>
      <c r="T101" s="483"/>
      <c r="U101" s="483"/>
      <c r="V101" s="486"/>
    </row>
    <row r="102" spans="1:22" x14ac:dyDescent="0.25">
      <c r="A102" s="489"/>
      <c r="B102" s="492"/>
      <c r="C102" s="493" t="s">
        <v>7287</v>
      </c>
      <c r="D102" s="492" t="s">
        <v>1716</v>
      </c>
      <c r="E102" s="492"/>
      <c r="F102" s="498" t="s">
        <v>22</v>
      </c>
      <c r="G102" s="489">
        <v>1972</v>
      </c>
      <c r="H102" s="499"/>
      <c r="I102" s="490"/>
      <c r="J102" s="483"/>
      <c r="K102" s="484"/>
      <c r="L102" s="484"/>
      <c r="M102" s="691"/>
      <c r="N102" s="490" t="s">
        <v>7288</v>
      </c>
      <c r="O102" s="483">
        <v>1</v>
      </c>
      <c r="P102" s="760"/>
      <c r="Q102" s="712"/>
      <c r="R102" s="512"/>
      <c r="S102" s="490"/>
      <c r="T102" s="483"/>
      <c r="U102" s="483"/>
      <c r="V102" s="486"/>
    </row>
    <row r="103" spans="1:22" x14ac:dyDescent="0.25">
      <c r="A103" s="487"/>
      <c r="B103" s="492"/>
      <c r="C103" s="493"/>
      <c r="D103" s="492"/>
      <c r="E103" s="492"/>
      <c r="F103" s="498"/>
      <c r="G103" s="489"/>
      <c r="H103" s="487" t="s">
        <v>7289</v>
      </c>
      <c r="I103" s="497" t="s">
        <v>7290</v>
      </c>
      <c r="J103" s="483">
        <v>1989</v>
      </c>
      <c r="K103" s="484">
        <v>0.41299999999999998</v>
      </c>
      <c r="L103" s="485" t="s">
        <v>7162</v>
      </c>
      <c r="M103" s="496"/>
      <c r="N103" s="497"/>
      <c r="O103" s="483"/>
      <c r="P103" s="483"/>
      <c r="Q103" s="486"/>
      <c r="R103" s="486"/>
      <c r="S103" s="497"/>
      <c r="T103" s="483"/>
      <c r="U103" s="483"/>
      <c r="V103" s="486"/>
    </row>
    <row r="104" spans="1:22" x14ac:dyDescent="0.25">
      <c r="A104" s="487"/>
      <c r="B104" s="492"/>
      <c r="C104" s="493"/>
      <c r="D104" s="492"/>
      <c r="E104" s="492"/>
      <c r="F104" s="498"/>
      <c r="G104" s="489"/>
      <c r="H104" s="487" t="s">
        <v>7221</v>
      </c>
      <c r="I104" s="497" t="s">
        <v>7291</v>
      </c>
      <c r="J104" s="483">
        <v>1989</v>
      </c>
      <c r="K104" s="484">
        <v>0.26600000000000001</v>
      </c>
      <c r="L104" s="485" t="s">
        <v>7162</v>
      </c>
      <c r="M104" s="496"/>
      <c r="N104" s="497"/>
      <c r="O104" s="483"/>
      <c r="P104" s="483"/>
      <c r="Q104" s="486"/>
      <c r="R104" s="486"/>
      <c r="S104" s="497"/>
      <c r="T104" s="483"/>
      <c r="U104" s="483"/>
      <c r="V104" s="486"/>
    </row>
    <row r="105" spans="1:22" x14ac:dyDescent="0.25">
      <c r="A105" s="499"/>
      <c r="B105" s="492"/>
      <c r="C105" s="493"/>
      <c r="D105" s="492"/>
      <c r="E105" s="492"/>
      <c r="F105" s="498"/>
      <c r="G105" s="489"/>
      <c r="H105" s="487"/>
      <c r="I105" s="488"/>
      <c r="J105" s="483"/>
      <c r="K105" s="484"/>
      <c r="L105" s="485"/>
      <c r="M105" s="689" t="s">
        <v>7292</v>
      </c>
      <c r="N105" s="488" t="s">
        <v>7293</v>
      </c>
      <c r="O105" s="483"/>
      <c r="P105" s="483">
        <v>0.09</v>
      </c>
      <c r="Q105" s="486" t="s">
        <v>7294</v>
      </c>
      <c r="R105" s="486"/>
      <c r="S105" s="488"/>
      <c r="T105" s="483"/>
      <c r="U105" s="483"/>
      <c r="V105" s="486"/>
    </row>
    <row r="106" spans="1:22" x14ac:dyDescent="0.25">
      <c r="A106" s="499"/>
      <c r="B106" s="492"/>
      <c r="C106" s="493"/>
      <c r="D106" s="492"/>
      <c r="E106" s="492"/>
      <c r="F106" s="498"/>
      <c r="G106" s="489"/>
      <c r="H106" s="487"/>
      <c r="I106" s="488"/>
      <c r="J106" s="483"/>
      <c r="K106" s="484"/>
      <c r="L106" s="485"/>
      <c r="M106" s="690"/>
      <c r="N106" s="488" t="s">
        <v>7293</v>
      </c>
      <c r="O106" s="483">
        <v>1974</v>
      </c>
      <c r="P106" s="483">
        <v>9.6000000000000002E-2</v>
      </c>
      <c r="Q106" s="486" t="s">
        <v>7294</v>
      </c>
      <c r="R106" s="486"/>
      <c r="S106" s="488"/>
      <c r="T106" s="483"/>
      <c r="U106" s="483"/>
      <c r="V106" s="486"/>
    </row>
    <row r="107" spans="1:22" x14ac:dyDescent="0.25">
      <c r="A107" s="499"/>
      <c r="B107" s="492"/>
      <c r="C107" s="493"/>
      <c r="D107" s="492"/>
      <c r="E107" s="492"/>
      <c r="F107" s="498"/>
      <c r="G107" s="489"/>
      <c r="H107" s="487"/>
      <c r="I107" s="488"/>
      <c r="J107" s="483"/>
      <c r="K107" s="484"/>
      <c r="L107" s="485"/>
      <c r="M107" s="690"/>
      <c r="N107" s="488" t="s">
        <v>7295</v>
      </c>
      <c r="O107" s="483">
        <v>1972</v>
      </c>
      <c r="P107" s="483">
        <v>2.8000000000000001E-2</v>
      </c>
      <c r="Q107" s="486" t="s">
        <v>7296</v>
      </c>
      <c r="R107" s="486"/>
      <c r="S107" s="488"/>
      <c r="T107" s="483"/>
      <c r="U107" s="483"/>
      <c r="V107" s="486"/>
    </row>
    <row r="108" spans="1:22" x14ac:dyDescent="0.25">
      <c r="A108" s="499"/>
      <c r="B108" s="492"/>
      <c r="C108" s="493"/>
      <c r="D108" s="492"/>
      <c r="E108" s="492"/>
      <c r="F108" s="498"/>
      <c r="G108" s="489"/>
      <c r="H108" s="487"/>
      <c r="I108" s="488"/>
      <c r="J108" s="483"/>
      <c r="K108" s="484"/>
      <c r="L108" s="485"/>
      <c r="M108" s="690"/>
      <c r="N108" s="488" t="s">
        <v>7295</v>
      </c>
      <c r="O108" s="483">
        <v>1972</v>
      </c>
      <c r="P108" s="483">
        <v>2.8000000000000001E-2</v>
      </c>
      <c r="Q108" s="486" t="s">
        <v>7296</v>
      </c>
      <c r="R108" s="486"/>
      <c r="S108" s="488"/>
      <c r="T108" s="483"/>
      <c r="U108" s="483"/>
      <c r="V108" s="486"/>
    </row>
    <row r="109" spans="1:22" x14ac:dyDescent="0.25">
      <c r="A109" s="499"/>
      <c r="B109" s="492"/>
      <c r="C109" s="493"/>
      <c r="D109" s="492"/>
      <c r="E109" s="492"/>
      <c r="F109" s="498"/>
      <c r="G109" s="489"/>
      <c r="H109" s="487"/>
      <c r="I109" s="488"/>
      <c r="J109" s="483"/>
      <c r="K109" s="484"/>
      <c r="L109" s="485"/>
      <c r="M109" s="690"/>
      <c r="N109" s="488" t="s">
        <v>7297</v>
      </c>
      <c r="O109" s="483">
        <v>1966</v>
      </c>
      <c r="P109" s="483">
        <v>5.1999999999999998E-2</v>
      </c>
      <c r="Q109" s="486" t="s">
        <v>7298</v>
      </c>
      <c r="R109" s="486"/>
      <c r="S109" s="488"/>
      <c r="T109" s="483"/>
      <c r="U109" s="483"/>
      <c r="V109" s="486"/>
    </row>
    <row r="110" spans="1:22" x14ac:dyDescent="0.25">
      <c r="A110" s="499"/>
      <c r="B110" s="488"/>
      <c r="C110" s="494"/>
      <c r="D110" s="488"/>
      <c r="E110" s="487"/>
      <c r="F110" s="488"/>
      <c r="G110" s="488"/>
      <c r="H110" s="487"/>
      <c r="I110" s="488"/>
      <c r="J110" s="483"/>
      <c r="K110" s="484"/>
      <c r="L110" s="485"/>
      <c r="M110" s="690"/>
      <c r="N110" s="488" t="s">
        <v>7299</v>
      </c>
      <c r="O110" s="483">
        <v>2013</v>
      </c>
      <c r="P110" s="483">
        <v>3.5000000000000003E-2</v>
      </c>
      <c r="Q110" s="486" t="s">
        <v>7300</v>
      </c>
      <c r="R110" s="486"/>
      <c r="S110" s="488"/>
      <c r="T110" s="483"/>
      <c r="U110" s="483"/>
      <c r="V110" s="486"/>
    </row>
    <row r="111" spans="1:22" x14ac:dyDescent="0.25">
      <c r="A111" s="487"/>
      <c r="B111" s="492"/>
      <c r="C111" s="493" t="s">
        <v>7301</v>
      </c>
      <c r="D111" s="492" t="s">
        <v>1783</v>
      </c>
      <c r="E111" s="492"/>
      <c r="F111" s="498" t="s">
        <v>23</v>
      </c>
      <c r="G111" s="489">
        <v>1965</v>
      </c>
      <c r="H111" s="487"/>
      <c r="I111" s="488"/>
      <c r="J111" s="483"/>
      <c r="K111" s="484"/>
      <c r="L111" s="485"/>
      <c r="M111" s="690"/>
      <c r="N111" s="490" t="s">
        <v>7299</v>
      </c>
      <c r="O111" s="483">
        <v>2013</v>
      </c>
      <c r="P111" s="483">
        <v>3.5000000000000003E-2</v>
      </c>
      <c r="Q111" s="486" t="s">
        <v>7300</v>
      </c>
      <c r="R111" s="486"/>
      <c r="S111" s="488"/>
      <c r="T111" s="483"/>
      <c r="U111" s="483"/>
      <c r="V111" s="486"/>
    </row>
    <row r="112" spans="1:22" x14ac:dyDescent="0.25">
      <c r="A112" s="489"/>
      <c r="B112" s="492"/>
      <c r="C112" s="493"/>
      <c r="D112" s="492"/>
      <c r="E112" s="492"/>
      <c r="F112" s="498"/>
      <c r="G112" s="489"/>
      <c r="H112" s="499"/>
      <c r="I112" s="490"/>
      <c r="J112" s="483"/>
      <c r="K112" s="484"/>
      <c r="L112" s="485"/>
      <c r="M112" s="691"/>
      <c r="N112" s="490"/>
      <c r="O112" s="483"/>
      <c r="P112" s="483"/>
      <c r="Q112" s="486"/>
      <c r="R112" s="486"/>
      <c r="S112" s="490"/>
      <c r="T112" s="483"/>
      <c r="U112" s="483"/>
      <c r="V112" s="486"/>
    </row>
    <row r="113" spans="1:22" x14ac:dyDescent="0.25">
      <c r="A113" s="487"/>
      <c r="B113" s="492"/>
      <c r="C113" s="493"/>
      <c r="D113" s="492"/>
      <c r="E113" s="492"/>
      <c r="F113" s="498"/>
      <c r="G113" s="489"/>
      <c r="H113" s="487" t="s">
        <v>7302</v>
      </c>
      <c r="I113" s="492" t="s">
        <v>7303</v>
      </c>
      <c r="J113" s="483">
        <v>1972</v>
      </c>
      <c r="K113" s="484">
        <v>0.15</v>
      </c>
      <c r="L113" s="485" t="s">
        <v>7162</v>
      </c>
      <c r="M113" s="496"/>
      <c r="N113" s="492"/>
      <c r="O113" s="483"/>
      <c r="P113" s="483"/>
      <c r="Q113" s="486"/>
      <c r="R113" s="486"/>
      <c r="S113" s="492"/>
      <c r="T113" s="483"/>
      <c r="U113" s="483"/>
      <c r="V113" s="486"/>
    </row>
    <row r="114" spans="1:22" x14ac:dyDescent="0.25">
      <c r="A114" s="487"/>
      <c r="B114" s="492"/>
      <c r="C114" s="493"/>
      <c r="D114" s="492"/>
      <c r="E114" s="492"/>
      <c r="F114" s="498"/>
      <c r="G114" s="489"/>
      <c r="H114" s="487"/>
      <c r="I114" s="488"/>
      <c r="J114" s="483"/>
      <c r="K114" s="484"/>
      <c r="L114" s="485"/>
      <c r="M114" s="689" t="s">
        <v>7304</v>
      </c>
      <c r="N114" s="488" t="s">
        <v>7305</v>
      </c>
      <c r="O114" s="483">
        <v>1972</v>
      </c>
      <c r="P114" s="483">
        <v>0.13200000000000001</v>
      </c>
      <c r="Q114" s="486" t="s">
        <v>7169</v>
      </c>
      <c r="R114" s="486"/>
      <c r="S114" s="488"/>
      <c r="T114" s="483"/>
      <c r="U114" s="483"/>
      <c r="V114" s="486"/>
    </row>
    <row r="115" spans="1:22" x14ac:dyDescent="0.25">
      <c r="A115" s="487"/>
      <c r="B115" s="492"/>
      <c r="C115" s="493"/>
      <c r="D115" s="492"/>
      <c r="E115" s="492"/>
      <c r="F115" s="498"/>
      <c r="G115" s="489"/>
      <c r="H115" s="487"/>
      <c r="I115" s="488"/>
      <c r="J115" s="483"/>
      <c r="K115" s="484"/>
      <c r="L115" s="485"/>
      <c r="M115" s="690"/>
      <c r="N115" s="488" t="s">
        <v>7306</v>
      </c>
      <c r="O115" s="483">
        <v>1997</v>
      </c>
      <c r="P115" s="483">
        <v>0.121</v>
      </c>
      <c r="Q115" s="486" t="s">
        <v>7169</v>
      </c>
      <c r="R115" s="486"/>
      <c r="S115" s="488"/>
      <c r="T115" s="483"/>
      <c r="U115" s="483"/>
      <c r="V115" s="486"/>
    </row>
    <row r="116" spans="1:22" x14ac:dyDescent="0.25">
      <c r="A116" s="487"/>
      <c r="B116" s="492"/>
      <c r="C116" s="493"/>
      <c r="D116" s="492"/>
      <c r="E116" s="492"/>
      <c r="F116" s="498"/>
      <c r="G116" s="489"/>
      <c r="H116" s="487"/>
      <c r="I116" s="488"/>
      <c r="J116" s="483"/>
      <c r="K116" s="484"/>
      <c r="L116" s="485"/>
      <c r="M116" s="690"/>
      <c r="N116" s="488" t="s">
        <v>7307</v>
      </c>
      <c r="O116" s="483">
        <v>1965</v>
      </c>
      <c r="P116" s="483">
        <v>6.5000000000000002E-2</v>
      </c>
      <c r="Q116" s="486" t="s">
        <v>7308</v>
      </c>
      <c r="R116" s="486"/>
      <c r="S116" s="488"/>
      <c r="T116" s="483"/>
      <c r="U116" s="483"/>
      <c r="V116" s="486"/>
    </row>
    <row r="117" spans="1:22" x14ac:dyDescent="0.25">
      <c r="A117" s="487"/>
      <c r="B117" s="488"/>
      <c r="C117" s="494"/>
      <c r="D117" s="488"/>
      <c r="E117" s="487"/>
      <c r="F117" s="488"/>
      <c r="G117" s="488"/>
      <c r="H117" s="487"/>
      <c r="I117" s="488"/>
      <c r="J117" s="483"/>
      <c r="K117" s="484"/>
      <c r="L117" s="485"/>
      <c r="M117" s="690"/>
      <c r="N117" s="488" t="s">
        <v>7309</v>
      </c>
      <c r="O117" s="483">
        <v>1967</v>
      </c>
      <c r="P117" s="483">
        <v>4.4999999999999998E-2</v>
      </c>
      <c r="Q117" s="486" t="s">
        <v>7310</v>
      </c>
      <c r="R117" s="486"/>
      <c r="S117" s="488"/>
      <c r="T117" s="483"/>
      <c r="U117" s="483"/>
      <c r="V117" s="486"/>
    </row>
    <row r="118" spans="1:22" x14ac:dyDescent="0.25">
      <c r="A118" s="487"/>
      <c r="B118" s="488"/>
      <c r="C118" s="494"/>
      <c r="D118" s="488"/>
      <c r="E118" s="487"/>
      <c r="F118" s="488"/>
      <c r="G118" s="488"/>
      <c r="H118" s="487"/>
      <c r="I118" s="488"/>
      <c r="J118" s="483"/>
      <c r="K118" s="484"/>
      <c r="L118" s="485"/>
      <c r="M118" s="690"/>
      <c r="N118" s="488" t="s">
        <v>7309</v>
      </c>
      <c r="O118" s="483">
        <v>1967</v>
      </c>
      <c r="P118" s="483">
        <v>4.4999999999999998E-2</v>
      </c>
      <c r="Q118" s="486" t="s">
        <v>7310</v>
      </c>
      <c r="R118" s="486"/>
      <c r="S118" s="488"/>
      <c r="T118" s="483"/>
      <c r="U118" s="483"/>
      <c r="V118" s="486"/>
    </row>
    <row r="119" spans="1:22" x14ac:dyDescent="0.25">
      <c r="A119" s="489"/>
      <c r="B119" s="492"/>
      <c r="C119" s="493" t="s">
        <v>7311</v>
      </c>
      <c r="D119" s="492" t="s">
        <v>1876</v>
      </c>
      <c r="E119" s="492"/>
      <c r="F119" s="498" t="s">
        <v>7312</v>
      </c>
      <c r="G119" s="489">
        <v>1987</v>
      </c>
      <c r="H119" s="499"/>
      <c r="I119" s="490"/>
      <c r="J119" s="483"/>
      <c r="K119" s="484"/>
      <c r="L119" s="687"/>
      <c r="M119" s="690"/>
      <c r="N119" s="490"/>
      <c r="O119" s="483"/>
      <c r="P119" s="765"/>
      <c r="Q119" s="533"/>
      <c r="R119" s="533"/>
      <c r="S119" s="490"/>
      <c r="T119" s="483"/>
      <c r="U119" s="483"/>
      <c r="V119" s="688"/>
    </row>
    <row r="120" spans="1:22" x14ac:dyDescent="0.25">
      <c r="A120" s="489"/>
      <c r="B120" s="492"/>
      <c r="C120" s="493"/>
      <c r="D120" s="492"/>
      <c r="E120" s="492"/>
      <c r="F120" s="498"/>
      <c r="G120" s="489"/>
      <c r="H120" s="499"/>
      <c r="I120" s="490"/>
      <c r="J120" s="483"/>
      <c r="K120" s="484"/>
      <c r="L120" s="687"/>
      <c r="M120" s="691"/>
      <c r="N120" s="490"/>
      <c r="O120" s="483"/>
      <c r="P120" s="765"/>
      <c r="Q120" s="533"/>
      <c r="R120" s="533"/>
      <c r="S120" s="490"/>
      <c r="T120" s="483"/>
      <c r="U120" s="483"/>
      <c r="V120" s="688"/>
    </row>
    <row r="121" spans="1:22" x14ac:dyDescent="0.25">
      <c r="A121" s="487"/>
      <c r="B121" s="492"/>
      <c r="C121" s="493"/>
      <c r="D121" s="492"/>
      <c r="E121" s="492"/>
      <c r="F121" s="498"/>
      <c r="G121" s="489"/>
      <c r="H121" s="487" t="s">
        <v>7313</v>
      </c>
      <c r="I121" s="492" t="s">
        <v>7314</v>
      </c>
      <c r="J121" s="483">
        <v>1987</v>
      </c>
      <c r="K121" s="484">
        <v>0.22700000000000001</v>
      </c>
      <c r="L121" s="485" t="s">
        <v>7162</v>
      </c>
      <c r="M121" s="496"/>
      <c r="N121" s="492"/>
      <c r="O121" s="483"/>
      <c r="P121" s="765"/>
      <c r="Q121" s="486"/>
      <c r="R121" s="486"/>
      <c r="S121" s="492"/>
      <c r="T121" s="483"/>
      <c r="U121" s="483"/>
      <c r="V121" s="486"/>
    </row>
    <row r="122" spans="1:22" x14ac:dyDescent="0.25">
      <c r="A122" s="499"/>
      <c r="B122" s="492"/>
      <c r="C122" s="493"/>
      <c r="D122" s="492"/>
      <c r="E122" s="492"/>
      <c r="F122" s="498"/>
      <c r="G122" s="489"/>
      <c r="H122" s="487"/>
      <c r="I122" s="488"/>
      <c r="J122" s="483"/>
      <c r="K122" s="484"/>
      <c r="L122" s="485"/>
      <c r="M122" s="493"/>
      <c r="N122" s="760"/>
      <c r="O122" s="483"/>
      <c r="P122" s="760"/>
      <c r="Q122" s="760"/>
      <c r="R122" s="486"/>
      <c r="S122" s="488"/>
      <c r="T122" s="483"/>
      <c r="U122" s="483"/>
      <c r="V122" s="486"/>
    </row>
    <row r="123" spans="1:22" x14ac:dyDescent="0.25">
      <c r="A123" s="499"/>
      <c r="B123" s="492"/>
      <c r="C123" s="493"/>
      <c r="D123" s="492"/>
      <c r="E123" s="492"/>
      <c r="F123" s="498"/>
      <c r="G123" s="489"/>
      <c r="H123" s="487"/>
      <c r="I123" s="488"/>
      <c r="J123" s="483"/>
      <c r="K123" s="484"/>
      <c r="L123" s="485"/>
      <c r="M123" s="689" t="s">
        <v>7315</v>
      </c>
      <c r="N123" s="488" t="s">
        <v>7316</v>
      </c>
      <c r="O123" s="483">
        <v>1965</v>
      </c>
      <c r="P123" s="483">
        <v>9.8000000000000004E-2</v>
      </c>
      <c r="Q123" s="486" t="s">
        <v>7317</v>
      </c>
      <c r="R123" s="486"/>
      <c r="S123" s="488"/>
      <c r="T123" s="483"/>
      <c r="U123" s="483"/>
      <c r="V123" s="486"/>
    </row>
    <row r="124" spans="1:22" x14ac:dyDescent="0.25">
      <c r="A124" s="499"/>
      <c r="B124" s="492"/>
      <c r="C124" s="493"/>
      <c r="D124" s="492"/>
      <c r="E124" s="492"/>
      <c r="F124" s="498"/>
      <c r="G124" s="489"/>
      <c r="H124" s="487"/>
      <c r="I124" s="488"/>
      <c r="J124" s="483"/>
      <c r="K124" s="484"/>
      <c r="L124" s="485"/>
      <c r="M124" s="766"/>
      <c r="N124" s="488" t="s">
        <v>7318</v>
      </c>
      <c r="O124" s="483">
        <v>1965</v>
      </c>
      <c r="P124" s="483">
        <v>3.9E-2</v>
      </c>
      <c r="Q124" s="486" t="s">
        <v>7319</v>
      </c>
      <c r="R124" s="486"/>
      <c r="S124" s="488"/>
      <c r="T124" s="483"/>
      <c r="U124" s="483"/>
      <c r="V124" s="486"/>
    </row>
    <row r="125" spans="1:22" x14ac:dyDescent="0.25">
      <c r="A125" s="499"/>
      <c r="B125" s="492"/>
      <c r="C125" s="493"/>
      <c r="D125" s="492"/>
      <c r="E125" s="492"/>
      <c r="F125" s="498"/>
      <c r="G125" s="489"/>
      <c r="H125" s="487"/>
      <c r="I125" s="488"/>
      <c r="J125" s="483"/>
      <c r="K125" s="484"/>
      <c r="L125" s="485"/>
      <c r="M125" s="766"/>
      <c r="N125" s="488" t="s">
        <v>7318</v>
      </c>
      <c r="O125" s="483">
        <v>1965</v>
      </c>
      <c r="P125" s="483">
        <v>3.9E-2</v>
      </c>
      <c r="Q125" s="486" t="s">
        <v>7319</v>
      </c>
      <c r="R125" s="486"/>
      <c r="S125" s="488"/>
      <c r="T125" s="483"/>
      <c r="U125" s="483"/>
      <c r="V125" s="486"/>
    </row>
    <row r="126" spans="1:22" x14ac:dyDescent="0.25">
      <c r="A126" s="499"/>
      <c r="B126" s="492"/>
      <c r="C126" s="493"/>
      <c r="D126" s="492"/>
      <c r="E126" s="492"/>
      <c r="F126" s="498"/>
      <c r="G126" s="489"/>
      <c r="H126" s="487"/>
      <c r="I126" s="488"/>
      <c r="J126" s="483"/>
      <c r="K126" s="484"/>
      <c r="L126" s="485"/>
      <c r="M126" s="766"/>
      <c r="N126" s="488" t="s">
        <v>7318</v>
      </c>
      <c r="O126" s="483">
        <v>1965</v>
      </c>
      <c r="P126" s="483">
        <v>3.9E-2</v>
      </c>
      <c r="Q126" s="486" t="s">
        <v>7319</v>
      </c>
      <c r="R126" s="486"/>
      <c r="S126" s="488"/>
      <c r="T126" s="483"/>
      <c r="U126" s="483"/>
      <c r="V126" s="486"/>
    </row>
    <row r="127" spans="1:22" x14ac:dyDescent="0.25">
      <c r="A127" s="499"/>
      <c r="B127" s="492"/>
      <c r="C127" s="493"/>
      <c r="D127" s="492"/>
      <c r="E127" s="492"/>
      <c r="F127" s="498"/>
      <c r="G127" s="489"/>
      <c r="H127" s="487"/>
      <c r="I127" s="488"/>
      <c r="J127" s="483"/>
      <c r="K127" s="484"/>
      <c r="L127" s="485"/>
      <c r="M127" s="766"/>
      <c r="N127" s="488" t="s">
        <v>7320</v>
      </c>
      <c r="O127" s="483">
        <v>1983</v>
      </c>
      <c r="P127" s="483">
        <v>0.193</v>
      </c>
      <c r="Q127" s="486" t="s">
        <v>7321</v>
      </c>
      <c r="R127" s="486"/>
      <c r="S127" s="488"/>
      <c r="T127" s="483"/>
      <c r="U127" s="483"/>
      <c r="V127" s="486"/>
    </row>
    <row r="128" spans="1:22" x14ac:dyDescent="0.25">
      <c r="A128" s="499"/>
      <c r="B128" s="492"/>
      <c r="C128" s="493"/>
      <c r="D128" s="492"/>
      <c r="E128" s="492"/>
      <c r="F128" s="498"/>
      <c r="G128" s="489"/>
      <c r="H128" s="487"/>
      <c r="I128" s="488"/>
      <c r="J128" s="483"/>
      <c r="K128" s="484"/>
      <c r="L128" s="485"/>
      <c r="M128" s="766"/>
      <c r="N128" s="488" t="s">
        <v>7320</v>
      </c>
      <c r="O128" s="483">
        <v>1983</v>
      </c>
      <c r="P128" s="483">
        <v>0.192</v>
      </c>
      <c r="Q128" s="486" t="s">
        <v>7321</v>
      </c>
      <c r="R128" s="486"/>
      <c r="S128" s="488"/>
      <c r="T128" s="483"/>
      <c r="U128" s="483"/>
      <c r="V128" s="486"/>
    </row>
    <row r="129" spans="1:22" x14ac:dyDescent="0.25">
      <c r="A129" s="499"/>
      <c r="B129" s="492"/>
      <c r="C129" s="493"/>
      <c r="D129" s="492"/>
      <c r="E129" s="492"/>
      <c r="F129" s="498"/>
      <c r="G129" s="489"/>
      <c r="H129" s="487"/>
      <c r="I129" s="488"/>
      <c r="J129" s="483"/>
      <c r="K129" s="484"/>
      <c r="L129" s="485"/>
      <c r="M129" s="766"/>
      <c r="N129" s="488" t="s">
        <v>7320</v>
      </c>
      <c r="O129" s="483">
        <v>1983</v>
      </c>
      <c r="P129" s="483">
        <v>0.22700000000000001</v>
      </c>
      <c r="Q129" s="486" t="s">
        <v>7322</v>
      </c>
      <c r="R129" s="486"/>
      <c r="S129" s="488"/>
      <c r="T129" s="483"/>
      <c r="U129" s="483"/>
      <c r="V129" s="486"/>
    </row>
    <row r="130" spans="1:22" x14ac:dyDescent="0.25">
      <c r="A130" s="499"/>
      <c r="B130" s="488"/>
      <c r="C130" s="494"/>
      <c r="D130" s="492"/>
      <c r="E130" s="492"/>
      <c r="F130" s="498"/>
      <c r="G130" s="489"/>
      <c r="H130" s="487"/>
      <c r="I130" s="488"/>
      <c r="J130" s="483"/>
      <c r="K130" s="484"/>
      <c r="L130" s="485"/>
      <c r="M130" s="767"/>
      <c r="N130" s="488"/>
      <c r="O130" s="483"/>
      <c r="P130" s="483"/>
      <c r="Q130" s="486"/>
      <c r="R130" s="486"/>
      <c r="S130" s="488"/>
      <c r="T130" s="483"/>
      <c r="U130" s="483"/>
      <c r="V130" s="486"/>
    </row>
    <row r="131" spans="1:22" x14ac:dyDescent="0.25">
      <c r="A131" s="487"/>
      <c r="B131" s="492"/>
      <c r="C131" s="493"/>
      <c r="D131" s="492" t="s">
        <v>7323</v>
      </c>
      <c r="E131" s="492"/>
      <c r="F131" s="498" t="s">
        <v>494</v>
      </c>
      <c r="G131" s="489">
        <v>2018</v>
      </c>
      <c r="H131" s="487"/>
      <c r="I131" s="488"/>
      <c r="J131" s="483"/>
      <c r="K131" s="484"/>
      <c r="L131" s="485"/>
      <c r="M131" s="493"/>
      <c r="N131" s="488"/>
      <c r="O131" s="483"/>
      <c r="P131" s="483"/>
      <c r="Q131" s="486"/>
      <c r="R131" s="486"/>
      <c r="S131" s="488"/>
      <c r="T131" s="483"/>
      <c r="U131" s="483"/>
      <c r="V131" s="486"/>
    </row>
    <row r="132" spans="1:22" x14ac:dyDescent="0.25">
      <c r="A132" s="487"/>
      <c r="B132" s="492"/>
      <c r="C132" s="493"/>
      <c r="D132" s="492"/>
      <c r="E132" s="492"/>
      <c r="F132" s="498"/>
      <c r="G132" s="489"/>
      <c r="H132" s="487" t="s">
        <v>7236</v>
      </c>
      <c r="I132" s="492" t="s">
        <v>7324</v>
      </c>
      <c r="J132" s="483">
        <v>2016</v>
      </c>
      <c r="K132" s="484">
        <v>0.57599999999999996</v>
      </c>
      <c r="L132" s="485" t="s">
        <v>1191</v>
      </c>
      <c r="M132" s="493"/>
      <c r="N132" s="488"/>
      <c r="O132" s="483"/>
      <c r="P132" s="483"/>
      <c r="Q132" s="486"/>
      <c r="R132" s="486"/>
      <c r="S132" s="488"/>
      <c r="T132" s="483"/>
      <c r="U132" s="483"/>
      <c r="V132" s="486"/>
    </row>
    <row r="133" spans="1:22" x14ac:dyDescent="0.25">
      <c r="A133" s="487"/>
      <c r="B133" s="492"/>
      <c r="C133" s="493"/>
      <c r="D133" s="492"/>
      <c r="E133" s="492"/>
      <c r="F133" s="498"/>
      <c r="G133" s="489"/>
      <c r="H133" s="487"/>
      <c r="I133" s="492"/>
      <c r="J133" s="483"/>
      <c r="K133" s="484"/>
      <c r="L133" s="485"/>
      <c r="M133" s="493"/>
      <c r="N133" s="488"/>
      <c r="O133" s="483"/>
      <c r="P133" s="483"/>
      <c r="Q133" s="486"/>
      <c r="R133" s="486"/>
      <c r="S133" s="488"/>
      <c r="T133" s="483"/>
      <c r="U133" s="483"/>
      <c r="V133" s="486"/>
    </row>
    <row r="134" spans="1:22" x14ac:dyDescent="0.25">
      <c r="A134" s="487"/>
      <c r="B134" s="492"/>
      <c r="C134" s="493"/>
      <c r="D134" s="492"/>
      <c r="E134" s="492"/>
      <c r="F134" s="498"/>
      <c r="G134" s="489"/>
      <c r="H134" s="487"/>
      <c r="I134" s="492" t="s">
        <v>7325</v>
      </c>
      <c r="J134" s="483">
        <v>2017</v>
      </c>
      <c r="K134" s="484">
        <v>0.23599999999999999</v>
      </c>
      <c r="L134" s="485"/>
      <c r="M134" s="493"/>
      <c r="N134" s="488"/>
      <c r="O134" s="483"/>
      <c r="P134" s="483"/>
      <c r="Q134" s="486"/>
      <c r="R134" s="486"/>
      <c r="S134" s="488"/>
      <c r="T134" s="483"/>
      <c r="U134" s="483"/>
      <c r="V134" s="486"/>
    </row>
    <row r="135" spans="1:22" x14ac:dyDescent="0.25">
      <c r="A135" s="487"/>
      <c r="B135" s="492"/>
      <c r="C135" s="493"/>
      <c r="D135" s="492"/>
      <c r="E135" s="492"/>
      <c r="F135" s="498"/>
      <c r="G135" s="489"/>
      <c r="H135" s="487"/>
      <c r="I135" s="492"/>
      <c r="J135" s="483"/>
      <c r="K135" s="484"/>
      <c r="L135" s="485"/>
      <c r="M135" s="493"/>
      <c r="N135" s="488"/>
      <c r="O135" s="483"/>
      <c r="P135" s="483"/>
      <c r="Q135" s="486"/>
      <c r="R135" s="486"/>
      <c r="S135" s="488"/>
      <c r="T135" s="483"/>
      <c r="U135" s="483"/>
      <c r="V135" s="486"/>
    </row>
    <row r="136" spans="1:22" x14ac:dyDescent="0.25">
      <c r="A136" s="489"/>
      <c r="B136" s="492"/>
      <c r="C136" s="493"/>
      <c r="D136" s="492"/>
      <c r="E136" s="492"/>
      <c r="F136" s="498"/>
      <c r="G136" s="489"/>
      <c r="H136" s="499"/>
      <c r="I136" s="490"/>
      <c r="J136" s="483"/>
      <c r="K136" s="484"/>
      <c r="L136" s="485"/>
      <c r="M136" s="493"/>
      <c r="N136" s="490"/>
      <c r="O136" s="483"/>
      <c r="P136" s="483"/>
      <c r="Q136" s="486"/>
      <c r="R136" s="486"/>
      <c r="S136" s="490"/>
      <c r="T136" s="483"/>
      <c r="U136" s="483"/>
      <c r="V136" s="486"/>
    </row>
    <row r="137" spans="1:22" x14ac:dyDescent="0.25">
      <c r="A137" s="487"/>
      <c r="B137" s="492"/>
      <c r="C137" s="493"/>
      <c r="D137" s="492"/>
      <c r="E137" s="492"/>
      <c r="F137" s="498"/>
      <c r="G137" s="489"/>
      <c r="H137" s="487" t="s">
        <v>7326</v>
      </c>
      <c r="I137" s="492" t="s">
        <v>7327</v>
      </c>
      <c r="J137" s="483">
        <v>1982</v>
      </c>
      <c r="K137" s="484">
        <v>0.54100000000000004</v>
      </c>
      <c r="L137" s="485" t="s">
        <v>7162</v>
      </c>
      <c r="M137" s="496"/>
      <c r="N137" s="492"/>
      <c r="O137" s="483"/>
      <c r="P137" s="483"/>
      <c r="Q137" s="486"/>
      <c r="R137" s="486"/>
      <c r="S137" s="492"/>
      <c r="T137" s="483"/>
      <c r="U137" s="483"/>
      <c r="V137" s="486"/>
    </row>
    <row r="138" spans="1:22" x14ac:dyDescent="0.25">
      <c r="A138" s="499"/>
      <c r="B138" s="492"/>
      <c r="C138" s="493"/>
      <c r="D138" s="492"/>
      <c r="E138" s="492"/>
      <c r="F138" s="498"/>
      <c r="G138" s="489"/>
      <c r="H138" s="487"/>
      <c r="I138" s="488"/>
      <c r="J138" s="483"/>
      <c r="K138" s="484"/>
      <c r="L138" s="485"/>
      <c r="M138" s="689" t="s">
        <v>7328</v>
      </c>
      <c r="N138" s="488" t="s">
        <v>7329</v>
      </c>
      <c r="O138" s="483">
        <v>1984</v>
      </c>
      <c r="P138" s="483">
        <v>7.2999999999999995E-2</v>
      </c>
      <c r="Q138" s="486" t="s">
        <v>7330</v>
      </c>
      <c r="R138" s="486"/>
      <c r="S138" s="488"/>
      <c r="T138" s="483"/>
      <c r="U138" s="483"/>
      <c r="V138" s="486"/>
    </row>
    <row r="139" spans="1:22" x14ac:dyDescent="0.25">
      <c r="A139" s="499"/>
      <c r="B139" s="492"/>
      <c r="C139" s="493"/>
      <c r="D139" s="492"/>
      <c r="E139" s="492"/>
      <c r="F139" s="498"/>
      <c r="G139" s="489"/>
      <c r="H139" s="487"/>
      <c r="I139" s="488"/>
      <c r="J139" s="483"/>
      <c r="K139" s="484"/>
      <c r="L139" s="485"/>
      <c r="M139" s="766"/>
      <c r="N139" s="488" t="s">
        <v>7329</v>
      </c>
      <c r="O139" s="483">
        <v>1984</v>
      </c>
      <c r="P139" s="483">
        <v>7.2999999999999995E-2</v>
      </c>
      <c r="Q139" s="486" t="s">
        <v>7330</v>
      </c>
      <c r="R139" s="486"/>
      <c r="S139" s="488"/>
      <c r="T139" s="483"/>
      <c r="U139" s="483"/>
      <c r="V139" s="486"/>
    </row>
    <row r="140" spans="1:22" x14ac:dyDescent="0.25">
      <c r="A140" s="499"/>
      <c r="B140" s="492"/>
      <c r="C140" s="493"/>
      <c r="D140" s="492"/>
      <c r="E140" s="492"/>
      <c r="F140" s="498"/>
      <c r="G140" s="489"/>
      <c r="H140" s="487"/>
      <c r="I140" s="488"/>
      <c r="J140" s="483"/>
      <c r="K140" s="484"/>
      <c r="L140" s="485"/>
      <c r="M140" s="766"/>
      <c r="N140" s="488" t="s">
        <v>7329</v>
      </c>
      <c r="O140" s="483">
        <v>1984</v>
      </c>
      <c r="P140" s="483">
        <v>7.2999999999999995E-2</v>
      </c>
      <c r="Q140" s="486" t="s">
        <v>7330</v>
      </c>
      <c r="R140" s="486"/>
      <c r="S140" s="488"/>
      <c r="T140" s="483"/>
      <c r="U140" s="483"/>
      <c r="V140" s="486"/>
    </row>
    <row r="141" spans="1:22" x14ac:dyDescent="0.25">
      <c r="A141" s="499"/>
      <c r="B141" s="492"/>
      <c r="C141" s="493"/>
      <c r="D141" s="492"/>
      <c r="E141" s="492"/>
      <c r="F141" s="498"/>
      <c r="G141" s="489"/>
      <c r="H141" s="487"/>
      <c r="I141" s="488"/>
      <c r="J141" s="483"/>
      <c r="K141" s="484"/>
      <c r="L141" s="485"/>
      <c r="M141" s="766"/>
      <c r="N141" s="488" t="s">
        <v>7329</v>
      </c>
      <c r="O141" s="483">
        <v>1984</v>
      </c>
      <c r="P141" s="483">
        <v>7.1999999999999995E-2</v>
      </c>
      <c r="Q141" s="486" t="s">
        <v>7330</v>
      </c>
      <c r="R141" s="486"/>
      <c r="S141" s="488"/>
      <c r="T141" s="483"/>
      <c r="U141" s="483"/>
      <c r="V141" s="486"/>
    </row>
    <row r="142" spans="1:22" x14ac:dyDescent="0.25">
      <c r="A142" s="499"/>
      <c r="B142" s="492"/>
      <c r="C142" s="493"/>
      <c r="D142" s="492"/>
      <c r="E142" s="492"/>
      <c r="F142" s="498"/>
      <c r="G142" s="489"/>
      <c r="H142" s="487"/>
      <c r="I142" s="488"/>
      <c r="J142" s="483"/>
      <c r="K142" s="484"/>
      <c r="L142" s="485"/>
      <c r="M142" s="766"/>
      <c r="N142" s="488" t="s">
        <v>7331</v>
      </c>
      <c r="O142" s="483">
        <v>1984</v>
      </c>
      <c r="P142" s="483">
        <v>0.122</v>
      </c>
      <c r="Q142" s="486" t="s">
        <v>7272</v>
      </c>
      <c r="R142" s="486"/>
      <c r="S142" s="488"/>
      <c r="T142" s="483"/>
      <c r="U142" s="483"/>
      <c r="V142" s="486"/>
    </row>
    <row r="143" spans="1:22" x14ac:dyDescent="0.25">
      <c r="A143" s="499"/>
      <c r="B143" s="492"/>
      <c r="C143" s="493"/>
      <c r="D143" s="492"/>
      <c r="E143" s="492"/>
      <c r="F143" s="498"/>
      <c r="G143" s="489"/>
      <c r="H143" s="487"/>
      <c r="I143" s="488"/>
      <c r="J143" s="483"/>
      <c r="K143" s="484"/>
      <c r="L143" s="485"/>
      <c r="M143" s="766"/>
      <c r="N143" s="488" t="s">
        <v>7332</v>
      </c>
      <c r="O143" s="483">
        <v>1989</v>
      </c>
      <c r="P143" s="483">
        <v>6.5000000000000002E-2</v>
      </c>
      <c r="Q143" s="486" t="s">
        <v>7333</v>
      </c>
      <c r="R143" s="486"/>
      <c r="S143" s="488"/>
      <c r="T143" s="483"/>
      <c r="U143" s="483"/>
      <c r="V143" s="486"/>
    </row>
    <row r="144" spans="1:22" x14ac:dyDescent="0.25">
      <c r="A144" s="499"/>
      <c r="B144" s="492"/>
      <c r="C144" s="493"/>
      <c r="D144" s="492"/>
      <c r="E144" s="492"/>
      <c r="F144" s="498"/>
      <c r="G144" s="489"/>
      <c r="H144" s="487"/>
      <c r="I144" s="488"/>
      <c r="J144" s="483"/>
      <c r="K144" s="484"/>
      <c r="L144" s="485"/>
      <c r="M144" s="766"/>
      <c r="N144" s="488" t="s">
        <v>7332</v>
      </c>
      <c r="O144" s="483">
        <v>1989</v>
      </c>
      <c r="P144" s="483">
        <v>6.5000000000000002E-2</v>
      </c>
      <c r="Q144" s="486" t="s">
        <v>7333</v>
      </c>
      <c r="R144" s="486"/>
      <c r="S144" s="488"/>
      <c r="T144" s="483"/>
      <c r="U144" s="483"/>
      <c r="V144" s="486"/>
    </row>
    <row r="145" spans="1:22" x14ac:dyDescent="0.25">
      <c r="A145" s="499"/>
      <c r="B145" s="492"/>
      <c r="C145" s="493"/>
      <c r="D145" s="492"/>
      <c r="E145" s="492"/>
      <c r="F145" s="498"/>
      <c r="G145" s="489"/>
      <c r="H145" s="487"/>
      <c r="I145" s="488"/>
      <c r="J145" s="483"/>
      <c r="K145" s="484"/>
      <c r="L145" s="485"/>
      <c r="M145" s="766"/>
      <c r="N145" s="488" t="s">
        <v>7334</v>
      </c>
      <c r="O145" s="483">
        <v>1984</v>
      </c>
      <c r="P145" s="483">
        <v>9.4E-2</v>
      </c>
      <c r="Q145" s="486" t="s">
        <v>7333</v>
      </c>
      <c r="R145" s="486"/>
      <c r="S145" s="488"/>
      <c r="T145" s="483"/>
      <c r="U145" s="483"/>
      <c r="V145" s="486"/>
    </row>
    <row r="146" spans="1:22" x14ac:dyDescent="0.25">
      <c r="A146" s="499"/>
      <c r="B146" s="492"/>
      <c r="C146" s="493"/>
      <c r="D146" s="492"/>
      <c r="E146" s="492"/>
      <c r="F146" s="498"/>
      <c r="G146" s="489"/>
      <c r="H146" s="487"/>
      <c r="I146" s="488"/>
      <c r="J146" s="483"/>
      <c r="K146" s="484"/>
      <c r="L146" s="485"/>
      <c r="M146" s="766"/>
      <c r="N146" s="488" t="s">
        <v>7334</v>
      </c>
      <c r="O146" s="483">
        <v>1984</v>
      </c>
      <c r="P146" s="483">
        <v>9.4E-2</v>
      </c>
      <c r="Q146" s="486" t="s">
        <v>7333</v>
      </c>
      <c r="R146" s="486"/>
      <c r="S146" s="488"/>
      <c r="T146" s="483"/>
      <c r="U146" s="483"/>
      <c r="V146" s="486"/>
    </row>
    <row r="147" spans="1:22" x14ac:dyDescent="0.25">
      <c r="A147" s="499"/>
      <c r="B147" s="492"/>
      <c r="C147" s="493"/>
      <c r="D147" s="492"/>
      <c r="E147" s="492"/>
      <c r="F147" s="498"/>
      <c r="G147" s="489"/>
      <c r="H147" s="487"/>
      <c r="I147" s="488"/>
      <c r="J147" s="483"/>
      <c r="K147" s="484"/>
      <c r="L147" s="485"/>
      <c r="M147" s="766"/>
      <c r="N147" s="488" t="s">
        <v>7334</v>
      </c>
      <c r="O147" s="483">
        <v>1984</v>
      </c>
      <c r="P147" s="483">
        <v>9.4E-2</v>
      </c>
      <c r="Q147" s="486" t="s">
        <v>7335</v>
      </c>
      <c r="R147" s="486"/>
      <c r="S147" s="488"/>
      <c r="T147" s="483"/>
      <c r="U147" s="483"/>
      <c r="V147" s="486"/>
    </row>
    <row r="148" spans="1:22" x14ac:dyDescent="0.25">
      <c r="A148" s="499"/>
      <c r="B148" s="492"/>
      <c r="C148" s="493"/>
      <c r="D148" s="492"/>
      <c r="E148" s="492"/>
      <c r="F148" s="498"/>
      <c r="G148" s="489"/>
      <c r="H148" s="487"/>
      <c r="I148" s="488"/>
      <c r="J148" s="483"/>
      <c r="K148" s="484"/>
      <c r="L148" s="485"/>
      <c r="M148" s="766"/>
      <c r="N148" s="488" t="s">
        <v>7334</v>
      </c>
      <c r="O148" s="483">
        <v>1984</v>
      </c>
      <c r="P148" s="483">
        <v>9.4E-2</v>
      </c>
      <c r="Q148" s="486" t="s">
        <v>7335</v>
      </c>
      <c r="R148" s="486"/>
      <c r="S148" s="488"/>
      <c r="T148" s="483"/>
      <c r="U148" s="483"/>
      <c r="V148" s="486"/>
    </row>
    <row r="149" spans="1:22" x14ac:dyDescent="0.25">
      <c r="A149" s="499"/>
      <c r="B149" s="492"/>
      <c r="C149" s="493"/>
      <c r="D149" s="492"/>
      <c r="E149" s="492"/>
      <c r="F149" s="498"/>
      <c r="G149" s="489"/>
      <c r="H149" s="487"/>
      <c r="I149" s="488"/>
      <c r="J149" s="483"/>
      <c r="K149" s="484"/>
      <c r="L149" s="485"/>
      <c r="M149" s="766"/>
      <c r="N149" s="488" t="s">
        <v>7334</v>
      </c>
      <c r="O149" s="483">
        <v>1984</v>
      </c>
      <c r="P149" s="483">
        <v>9.4E-2</v>
      </c>
      <c r="Q149" s="486" t="s">
        <v>7335</v>
      </c>
      <c r="R149" s="486"/>
      <c r="S149" s="488"/>
      <c r="T149" s="483"/>
      <c r="U149" s="483"/>
      <c r="V149" s="486"/>
    </row>
    <row r="150" spans="1:22" x14ac:dyDescent="0.25">
      <c r="A150" s="499"/>
      <c r="B150" s="492"/>
      <c r="C150" s="493"/>
      <c r="D150" s="492"/>
      <c r="E150" s="492"/>
      <c r="F150" s="498"/>
      <c r="G150" s="489"/>
      <c r="H150" s="487"/>
      <c r="I150" s="488"/>
      <c r="J150" s="483"/>
      <c r="K150" s="484"/>
      <c r="L150" s="485"/>
      <c r="M150" s="766"/>
      <c r="N150" s="488" t="s">
        <v>7334</v>
      </c>
      <c r="O150" s="483">
        <v>1984</v>
      </c>
      <c r="P150" s="483">
        <v>9.4E-2</v>
      </c>
      <c r="Q150" s="486" t="s">
        <v>7335</v>
      </c>
      <c r="R150" s="486"/>
      <c r="S150" s="488"/>
      <c r="T150" s="483"/>
      <c r="U150" s="483"/>
      <c r="V150" s="486"/>
    </row>
    <row r="151" spans="1:22" x14ac:dyDescent="0.25">
      <c r="A151" s="499"/>
      <c r="B151" s="492"/>
      <c r="C151" s="493"/>
      <c r="D151" s="492"/>
      <c r="E151" s="492"/>
      <c r="F151" s="498"/>
      <c r="G151" s="489"/>
      <c r="H151" s="487"/>
      <c r="I151" s="488"/>
      <c r="J151" s="483"/>
      <c r="K151" s="484"/>
      <c r="L151" s="485"/>
      <c r="M151" s="766"/>
      <c r="N151" s="488" t="s">
        <v>7334</v>
      </c>
      <c r="O151" s="483">
        <v>1984</v>
      </c>
      <c r="P151" s="483">
        <v>9.8000000000000004E-2</v>
      </c>
      <c r="Q151" s="486" t="s">
        <v>7248</v>
      </c>
      <c r="R151" s="486"/>
      <c r="S151" s="488"/>
      <c r="T151" s="483"/>
      <c r="U151" s="483"/>
      <c r="V151" s="486"/>
    </row>
    <row r="152" spans="1:22" x14ac:dyDescent="0.25">
      <c r="A152" s="499"/>
      <c r="B152" s="492"/>
      <c r="C152" s="493"/>
      <c r="D152" s="492"/>
      <c r="E152" s="492"/>
      <c r="F152" s="498"/>
      <c r="G152" s="489"/>
      <c r="H152" s="487"/>
      <c r="I152" s="488"/>
      <c r="J152" s="483"/>
      <c r="K152" s="484"/>
      <c r="L152" s="485"/>
      <c r="M152" s="766"/>
      <c r="N152" s="488" t="s">
        <v>7334</v>
      </c>
      <c r="O152" s="483">
        <v>1984</v>
      </c>
      <c r="P152" s="483">
        <v>9.8000000000000004E-2</v>
      </c>
      <c r="Q152" s="486" t="s">
        <v>7248</v>
      </c>
      <c r="R152" s="486"/>
      <c r="S152" s="488"/>
      <c r="T152" s="483"/>
      <c r="U152" s="483"/>
      <c r="V152" s="486"/>
    </row>
    <row r="153" spans="1:22" x14ac:dyDescent="0.25">
      <c r="A153" s="499"/>
      <c r="B153" s="492"/>
      <c r="C153" s="493"/>
      <c r="D153" s="492"/>
      <c r="E153" s="492"/>
      <c r="F153" s="498"/>
      <c r="G153" s="489"/>
      <c r="H153" s="487"/>
      <c r="I153" s="488"/>
      <c r="J153" s="483"/>
      <c r="K153" s="484"/>
      <c r="L153" s="485"/>
      <c r="M153" s="766"/>
      <c r="N153" s="488" t="s">
        <v>7336</v>
      </c>
      <c r="O153" s="483">
        <v>1984</v>
      </c>
      <c r="P153" s="483">
        <v>0.26</v>
      </c>
      <c r="Q153" s="486" t="s">
        <v>7337</v>
      </c>
      <c r="R153" s="486"/>
      <c r="S153" s="488"/>
      <c r="T153" s="483"/>
      <c r="U153" s="483"/>
      <c r="V153" s="486"/>
    </row>
    <row r="154" spans="1:22" x14ac:dyDescent="0.25">
      <c r="A154" s="499"/>
      <c r="B154" s="492"/>
      <c r="C154" s="493"/>
      <c r="D154" s="492"/>
      <c r="E154" s="492"/>
      <c r="F154" s="498"/>
      <c r="G154" s="489"/>
      <c r="H154" s="487"/>
      <c r="I154" s="488"/>
      <c r="J154" s="483"/>
      <c r="K154" s="484"/>
      <c r="L154" s="485"/>
      <c r="M154" s="766"/>
      <c r="N154" s="488" t="s">
        <v>7338</v>
      </c>
      <c r="O154" s="483">
        <v>2000</v>
      </c>
      <c r="P154" s="483">
        <v>0.113</v>
      </c>
      <c r="Q154" s="486" t="s">
        <v>7339</v>
      </c>
      <c r="R154" s="486"/>
      <c r="S154" s="488"/>
      <c r="T154" s="483"/>
      <c r="U154" s="483"/>
      <c r="V154" s="486"/>
    </row>
    <row r="155" spans="1:22" x14ac:dyDescent="0.25">
      <c r="A155" s="499"/>
      <c r="B155" s="492"/>
      <c r="C155" s="493"/>
      <c r="D155" s="492"/>
      <c r="E155" s="492"/>
      <c r="F155" s="498"/>
      <c r="G155" s="489"/>
      <c r="H155" s="487"/>
      <c r="I155" s="488"/>
      <c r="J155" s="483"/>
      <c r="K155" s="484"/>
      <c r="L155" s="485"/>
      <c r="M155" s="766"/>
      <c r="N155" s="488" t="s">
        <v>7338</v>
      </c>
      <c r="O155" s="483">
        <v>2000</v>
      </c>
      <c r="P155" s="483">
        <v>0.113</v>
      </c>
      <c r="Q155" s="486" t="s">
        <v>7339</v>
      </c>
      <c r="R155" s="486"/>
      <c r="S155" s="488"/>
      <c r="T155" s="483"/>
      <c r="U155" s="483"/>
      <c r="V155" s="486"/>
    </row>
    <row r="156" spans="1:22" x14ac:dyDescent="0.25">
      <c r="A156" s="499"/>
      <c r="B156" s="492"/>
      <c r="C156" s="493"/>
      <c r="D156" s="492"/>
      <c r="E156" s="492"/>
      <c r="F156" s="498"/>
      <c r="G156" s="489"/>
      <c r="H156" s="487"/>
      <c r="I156" s="488"/>
      <c r="J156" s="483"/>
      <c r="K156" s="484"/>
      <c r="L156" s="485"/>
      <c r="M156" s="766"/>
      <c r="N156" s="488" t="s">
        <v>7340</v>
      </c>
      <c r="O156" s="483">
        <v>1984</v>
      </c>
      <c r="P156" s="483">
        <v>0.18</v>
      </c>
      <c r="Q156" s="486" t="s">
        <v>7341</v>
      </c>
      <c r="R156" s="486"/>
      <c r="S156" s="488"/>
      <c r="T156" s="483"/>
      <c r="U156" s="483"/>
      <c r="V156" s="486"/>
    </row>
    <row r="157" spans="1:22" x14ac:dyDescent="0.25">
      <c r="A157" s="499"/>
      <c r="B157" s="492"/>
      <c r="C157" s="493"/>
      <c r="D157" s="492"/>
      <c r="E157" s="492"/>
      <c r="F157" s="498"/>
      <c r="G157" s="489"/>
      <c r="H157" s="487"/>
      <c r="I157" s="488"/>
      <c r="J157" s="483"/>
      <c r="K157" s="484"/>
      <c r="L157" s="485"/>
      <c r="M157" s="766"/>
      <c r="N157" s="488" t="s">
        <v>7332</v>
      </c>
      <c r="O157" s="483">
        <v>1989</v>
      </c>
      <c r="P157" s="483">
        <v>4.3999999999999997E-2</v>
      </c>
      <c r="Q157" s="486" t="s">
        <v>7333</v>
      </c>
      <c r="R157" s="486"/>
      <c r="S157" s="488"/>
      <c r="T157" s="483"/>
      <c r="U157" s="483"/>
      <c r="V157" s="486"/>
    </row>
    <row r="158" spans="1:22" x14ac:dyDescent="0.25">
      <c r="A158" s="499"/>
      <c r="B158" s="492"/>
      <c r="C158" s="493"/>
      <c r="D158" s="492"/>
      <c r="E158" s="492"/>
      <c r="F158" s="498"/>
      <c r="G158" s="489"/>
      <c r="H158" s="487"/>
      <c r="I158" s="488"/>
      <c r="J158" s="483"/>
      <c r="K158" s="484"/>
      <c r="L158" s="485"/>
      <c r="M158" s="766"/>
      <c r="N158" s="488" t="s">
        <v>7340</v>
      </c>
      <c r="O158" s="483">
        <v>1984</v>
      </c>
      <c r="P158" s="483">
        <v>0.18</v>
      </c>
      <c r="Q158" s="486" t="s">
        <v>7341</v>
      </c>
      <c r="R158" s="486"/>
      <c r="S158" s="488"/>
      <c r="T158" s="483"/>
      <c r="U158" s="483"/>
      <c r="V158" s="486"/>
    </row>
    <row r="159" spans="1:22" x14ac:dyDescent="0.25">
      <c r="A159" s="499"/>
      <c r="B159" s="492"/>
      <c r="C159" s="493"/>
      <c r="D159" s="492"/>
      <c r="E159" s="492"/>
      <c r="F159" s="498"/>
      <c r="G159" s="489"/>
      <c r="H159" s="487"/>
      <c r="I159" s="488"/>
      <c r="J159" s="483"/>
      <c r="K159" s="484"/>
      <c r="L159" s="485"/>
      <c r="M159" s="766"/>
      <c r="N159" s="488" t="s">
        <v>7332</v>
      </c>
      <c r="O159" s="483">
        <v>1989</v>
      </c>
      <c r="P159" s="483">
        <v>4.3999999999999997E-2</v>
      </c>
      <c r="Q159" s="486" t="s">
        <v>7333</v>
      </c>
      <c r="R159" s="486"/>
      <c r="S159" s="488"/>
      <c r="T159" s="483"/>
      <c r="U159" s="483"/>
      <c r="V159" s="486"/>
    </row>
    <row r="160" spans="1:22" x14ac:dyDescent="0.25">
      <c r="A160" s="499"/>
      <c r="B160" s="492"/>
      <c r="C160" s="493"/>
      <c r="D160" s="492"/>
      <c r="E160" s="492"/>
      <c r="F160" s="498"/>
      <c r="G160" s="489"/>
      <c r="H160" s="487"/>
      <c r="I160" s="488"/>
      <c r="J160" s="483"/>
      <c r="K160" s="484"/>
      <c r="L160" s="485"/>
      <c r="M160" s="766"/>
      <c r="N160" s="488" t="s">
        <v>7342</v>
      </c>
      <c r="O160" s="483">
        <v>2003</v>
      </c>
      <c r="P160" s="483">
        <v>0.13700000000000001</v>
      </c>
      <c r="Q160" s="486" t="s">
        <v>7268</v>
      </c>
      <c r="R160" s="486"/>
      <c r="S160" s="488"/>
      <c r="T160" s="483"/>
      <c r="U160" s="483"/>
      <c r="V160" s="486"/>
    </row>
    <row r="161" spans="1:22" x14ac:dyDescent="0.25">
      <c r="A161" s="499"/>
      <c r="B161" s="492"/>
      <c r="C161" s="493"/>
      <c r="D161" s="492"/>
      <c r="E161" s="492"/>
      <c r="F161" s="498"/>
      <c r="G161" s="489"/>
      <c r="H161" s="487"/>
      <c r="I161" s="488"/>
      <c r="J161" s="483"/>
      <c r="K161" s="484"/>
      <c r="L161" s="485"/>
      <c r="M161" s="766"/>
      <c r="N161" s="488" t="s">
        <v>7342</v>
      </c>
      <c r="O161" s="483">
        <v>2003</v>
      </c>
      <c r="P161" s="483">
        <v>0.13700000000000001</v>
      </c>
      <c r="Q161" s="486" t="s">
        <v>7341</v>
      </c>
      <c r="R161" s="486"/>
      <c r="S161" s="488"/>
      <c r="T161" s="483"/>
      <c r="U161" s="483"/>
      <c r="V161" s="486"/>
    </row>
    <row r="162" spans="1:22" x14ac:dyDescent="0.25">
      <c r="A162" s="499"/>
      <c r="B162" s="492"/>
      <c r="C162" s="493"/>
      <c r="D162" s="492"/>
      <c r="E162" s="492"/>
      <c r="F162" s="498"/>
      <c r="G162" s="489"/>
      <c r="H162" s="487"/>
      <c r="I162" s="488"/>
      <c r="J162" s="483"/>
      <c r="K162" s="484"/>
      <c r="L162" s="485"/>
      <c r="M162" s="766"/>
      <c r="N162" s="488" t="s">
        <v>7343</v>
      </c>
      <c r="O162" s="483">
        <v>1989</v>
      </c>
      <c r="P162" s="483">
        <v>0.111</v>
      </c>
      <c r="Q162" s="486" t="s">
        <v>7344</v>
      </c>
      <c r="R162" s="486"/>
      <c r="S162" s="488"/>
      <c r="T162" s="483"/>
      <c r="U162" s="483"/>
      <c r="V162" s="486"/>
    </row>
    <row r="163" spans="1:22" x14ac:dyDescent="0.25">
      <c r="A163" s="499"/>
      <c r="B163" s="492"/>
      <c r="C163" s="493"/>
      <c r="D163" s="492"/>
      <c r="E163" s="492"/>
      <c r="F163" s="498"/>
      <c r="G163" s="489"/>
      <c r="H163" s="487"/>
      <c r="I163" s="488"/>
      <c r="J163" s="483"/>
      <c r="K163" s="484"/>
      <c r="L163" s="485"/>
      <c r="M163" s="766"/>
      <c r="N163" s="488" t="s">
        <v>7343</v>
      </c>
      <c r="O163" s="483">
        <v>1989</v>
      </c>
      <c r="P163" s="483">
        <v>0.111</v>
      </c>
      <c r="Q163" s="486" t="s">
        <v>7344</v>
      </c>
      <c r="R163" s="486"/>
      <c r="S163" s="488"/>
      <c r="T163" s="483"/>
      <c r="U163" s="483"/>
      <c r="V163" s="486"/>
    </row>
    <row r="164" spans="1:22" x14ac:dyDescent="0.25">
      <c r="A164" s="499"/>
      <c r="B164" s="492"/>
      <c r="C164" s="493"/>
      <c r="D164" s="492"/>
      <c r="E164" s="492"/>
      <c r="F164" s="498"/>
      <c r="G164" s="489"/>
      <c r="H164" s="487"/>
      <c r="I164" s="488"/>
      <c r="J164" s="483"/>
      <c r="K164" s="484"/>
      <c r="L164" s="485"/>
      <c r="M164" s="766"/>
      <c r="N164" s="488" t="s">
        <v>7345</v>
      </c>
      <c r="O164" s="483">
        <v>1984</v>
      </c>
      <c r="P164" s="483">
        <v>8.3000000000000004E-2</v>
      </c>
      <c r="Q164" s="486" t="s">
        <v>7341</v>
      </c>
      <c r="R164" s="486"/>
      <c r="S164" s="488"/>
      <c r="T164" s="483"/>
      <c r="U164" s="483"/>
      <c r="V164" s="486"/>
    </row>
    <row r="165" spans="1:22" x14ac:dyDescent="0.25">
      <c r="A165" s="499"/>
      <c r="B165" s="492"/>
      <c r="C165" s="493"/>
      <c r="D165" s="492"/>
      <c r="E165" s="492"/>
      <c r="F165" s="498"/>
      <c r="G165" s="489"/>
      <c r="H165" s="487"/>
      <c r="I165" s="488"/>
      <c r="J165" s="483"/>
      <c r="K165" s="484"/>
      <c r="L165" s="485"/>
      <c r="M165" s="766"/>
      <c r="N165" s="488" t="s">
        <v>7345</v>
      </c>
      <c r="O165" s="483">
        <v>1984</v>
      </c>
      <c r="P165" s="483">
        <v>8.3000000000000004E-2</v>
      </c>
      <c r="Q165" s="486" t="s">
        <v>7268</v>
      </c>
      <c r="R165" s="486"/>
      <c r="S165" s="488"/>
      <c r="T165" s="483"/>
      <c r="U165" s="483"/>
      <c r="V165" s="486"/>
    </row>
    <row r="166" spans="1:22" x14ac:dyDescent="0.25">
      <c r="A166" s="499"/>
      <c r="B166" s="492"/>
      <c r="C166" s="493"/>
      <c r="D166" s="492"/>
      <c r="E166" s="492"/>
      <c r="F166" s="498"/>
      <c r="G166" s="489"/>
      <c r="H166" s="487"/>
      <c r="I166" s="488"/>
      <c r="J166" s="483"/>
      <c r="K166" s="484"/>
      <c r="L166" s="485"/>
      <c r="M166" s="766"/>
      <c r="N166" s="488" t="s">
        <v>7342</v>
      </c>
      <c r="O166" s="483">
        <v>2003</v>
      </c>
      <c r="P166" s="483">
        <v>0.13700000000000001</v>
      </c>
      <c r="Q166" s="486" t="s">
        <v>7341</v>
      </c>
      <c r="R166" s="486"/>
      <c r="S166" s="488"/>
      <c r="T166" s="483"/>
      <c r="U166" s="483"/>
      <c r="V166" s="486"/>
    </row>
    <row r="167" spans="1:22" x14ac:dyDescent="0.25">
      <c r="A167" s="499"/>
      <c r="B167" s="492"/>
      <c r="C167" s="493"/>
      <c r="D167" s="492"/>
      <c r="E167" s="492"/>
      <c r="F167" s="498"/>
      <c r="G167" s="489"/>
      <c r="H167" s="487"/>
      <c r="I167" s="488"/>
      <c r="J167" s="483"/>
      <c r="K167" s="484"/>
      <c r="L167" s="485"/>
      <c r="M167" s="766"/>
      <c r="N167" s="488" t="s">
        <v>7342</v>
      </c>
      <c r="O167" s="483">
        <v>2003</v>
      </c>
      <c r="P167" s="483">
        <v>0.13700000000000001</v>
      </c>
      <c r="Q167" s="486" t="s">
        <v>7344</v>
      </c>
      <c r="R167" s="486"/>
      <c r="S167" s="488"/>
      <c r="T167" s="483"/>
      <c r="U167" s="483"/>
      <c r="V167" s="486"/>
    </row>
    <row r="168" spans="1:22" x14ac:dyDescent="0.25">
      <c r="A168" s="499"/>
      <c r="B168" s="492"/>
      <c r="C168" s="493"/>
      <c r="D168" s="492"/>
      <c r="E168" s="492"/>
      <c r="F168" s="498"/>
      <c r="G168" s="489"/>
      <c r="H168" s="487"/>
      <c r="I168" s="488"/>
      <c r="J168" s="483"/>
      <c r="K168" s="484"/>
      <c r="L168" s="485"/>
      <c r="M168" s="767"/>
      <c r="N168" s="488" t="s">
        <v>7346</v>
      </c>
      <c r="O168" s="483">
        <v>1984</v>
      </c>
      <c r="P168" s="483">
        <v>0.14499999999999999</v>
      </c>
      <c r="Q168" s="486" t="s">
        <v>7347</v>
      </c>
      <c r="R168" s="486"/>
      <c r="S168" s="488"/>
      <c r="T168" s="483"/>
      <c r="U168" s="483"/>
      <c r="V168" s="486"/>
    </row>
    <row r="169" spans="1:22" x14ac:dyDescent="0.25">
      <c r="A169" s="499"/>
      <c r="B169" s="492"/>
      <c r="C169" s="493"/>
      <c r="D169" s="492"/>
      <c r="E169" s="492"/>
      <c r="F169" s="498"/>
      <c r="G169" s="489"/>
      <c r="H169" s="487"/>
      <c r="I169" s="488"/>
      <c r="J169" s="483"/>
      <c r="K169" s="484"/>
      <c r="L169" s="485"/>
      <c r="M169" s="493"/>
      <c r="N169" s="488"/>
      <c r="O169" s="483"/>
      <c r="P169" s="483"/>
      <c r="Q169" s="486"/>
      <c r="R169" s="486"/>
      <c r="S169" s="488"/>
      <c r="T169" s="483"/>
      <c r="U169" s="483"/>
      <c r="V169" s="486"/>
    </row>
    <row r="170" spans="1:22" x14ac:dyDescent="0.25">
      <c r="A170" s="499"/>
      <c r="B170" s="492"/>
      <c r="C170" s="493"/>
      <c r="D170" s="492"/>
      <c r="E170" s="492"/>
      <c r="F170" s="498"/>
      <c r="G170" s="489"/>
      <c r="H170" s="487"/>
      <c r="I170" s="488"/>
      <c r="J170" s="483"/>
      <c r="K170" s="484"/>
      <c r="L170" s="485"/>
      <c r="M170" s="493"/>
      <c r="N170" s="488"/>
      <c r="O170" s="483"/>
      <c r="P170" s="483"/>
      <c r="Q170" s="760"/>
      <c r="R170" s="486"/>
      <c r="S170" s="488"/>
      <c r="T170" s="483"/>
      <c r="U170" s="483"/>
      <c r="V170" s="486"/>
    </row>
    <row r="171" spans="1:22" x14ac:dyDescent="0.25">
      <c r="A171" s="487"/>
      <c r="B171" s="492"/>
      <c r="C171" s="493" t="s">
        <v>7348</v>
      </c>
      <c r="D171" s="492" t="s">
        <v>7349</v>
      </c>
      <c r="E171" s="492" t="s">
        <v>7350</v>
      </c>
      <c r="F171" s="498" t="s">
        <v>755</v>
      </c>
      <c r="G171" s="489">
        <v>2009</v>
      </c>
      <c r="H171" s="487"/>
      <c r="I171" s="488"/>
      <c r="J171" s="483"/>
      <c r="K171" s="484"/>
      <c r="L171" s="485"/>
      <c r="M171" s="493"/>
      <c r="N171" s="488"/>
      <c r="O171" s="483"/>
      <c r="P171" s="483"/>
      <c r="Q171" s="486"/>
      <c r="R171" s="486"/>
      <c r="S171" s="488"/>
      <c r="T171" s="483"/>
      <c r="U171" s="483"/>
      <c r="V171" s="486"/>
    </row>
    <row r="172" spans="1:22" x14ac:dyDescent="0.25">
      <c r="A172" s="487"/>
      <c r="B172" s="492"/>
      <c r="C172" s="493"/>
      <c r="D172" s="492"/>
      <c r="E172" s="492"/>
      <c r="F172" s="498"/>
      <c r="G172" s="489"/>
      <c r="H172" s="487"/>
      <c r="I172" s="488"/>
      <c r="J172" s="483"/>
      <c r="K172" s="484"/>
      <c r="L172" s="485"/>
      <c r="M172" s="493"/>
      <c r="N172" s="760"/>
      <c r="O172" s="760"/>
      <c r="P172" s="760"/>
      <c r="Q172" s="760"/>
      <c r="R172" s="486"/>
      <c r="S172" s="488"/>
      <c r="T172" s="483"/>
      <c r="U172" s="483"/>
      <c r="V172" s="486"/>
    </row>
    <row r="173" spans="1:22" x14ac:dyDescent="0.25">
      <c r="A173" s="487"/>
      <c r="B173" s="492"/>
      <c r="C173" s="493"/>
      <c r="D173" s="492"/>
      <c r="E173" s="492"/>
      <c r="F173" s="498"/>
      <c r="G173" s="489"/>
      <c r="H173" s="487"/>
      <c r="I173" s="488"/>
      <c r="J173" s="483"/>
      <c r="K173" s="484"/>
      <c r="L173" s="485"/>
      <c r="M173" s="493"/>
      <c r="N173" s="488"/>
      <c r="O173" s="483"/>
      <c r="P173" s="483"/>
      <c r="Q173" s="486"/>
      <c r="R173" s="486"/>
      <c r="S173" s="488"/>
      <c r="T173" s="483"/>
      <c r="U173" s="483"/>
      <c r="V173" s="486"/>
    </row>
    <row r="174" spans="1:22" x14ac:dyDescent="0.25">
      <c r="A174" s="487"/>
      <c r="B174" s="492"/>
      <c r="C174" s="493"/>
      <c r="D174" s="492"/>
      <c r="E174" s="492"/>
      <c r="F174" s="498"/>
      <c r="G174" s="489"/>
      <c r="H174" s="487"/>
      <c r="I174" s="497"/>
      <c r="J174" s="483"/>
      <c r="K174" s="484"/>
      <c r="L174" s="485"/>
      <c r="M174" s="493"/>
      <c r="N174" s="488"/>
      <c r="O174" s="483"/>
      <c r="P174" s="483"/>
      <c r="Q174" s="486"/>
      <c r="R174" s="486"/>
      <c r="S174" s="488"/>
      <c r="T174" s="483"/>
      <c r="U174" s="483"/>
      <c r="V174" s="486"/>
    </row>
    <row r="175" spans="1:22" x14ac:dyDescent="0.25">
      <c r="A175" s="487"/>
      <c r="B175" s="492"/>
      <c r="C175" s="493"/>
      <c r="D175" s="492"/>
      <c r="E175" s="492"/>
      <c r="F175" s="498"/>
      <c r="G175" s="489"/>
      <c r="H175" s="487" t="s">
        <v>7351</v>
      </c>
      <c r="I175" s="497" t="s">
        <v>7352</v>
      </c>
      <c r="J175" s="483">
        <v>2009</v>
      </c>
      <c r="K175" s="484">
        <v>0.27200000000000002</v>
      </c>
      <c r="L175" s="485" t="s">
        <v>202</v>
      </c>
      <c r="M175" s="493"/>
      <c r="N175" s="488"/>
      <c r="O175" s="483"/>
      <c r="P175" s="483"/>
      <c r="Q175" s="486"/>
      <c r="R175" s="486"/>
      <c r="S175" s="488"/>
      <c r="T175" s="483"/>
      <c r="U175" s="483"/>
      <c r="V175" s="486"/>
    </row>
    <row r="176" spans="1:22" x14ac:dyDescent="0.25">
      <c r="A176" s="487"/>
      <c r="B176" s="492"/>
      <c r="C176" s="493"/>
      <c r="D176" s="492"/>
      <c r="E176" s="492"/>
      <c r="F176" s="498"/>
      <c r="G176" s="489"/>
      <c r="H176" s="487"/>
      <c r="I176" s="497"/>
      <c r="J176" s="483"/>
      <c r="K176" s="484"/>
      <c r="L176" s="485"/>
      <c r="M176" s="493"/>
      <c r="N176" s="488" t="s">
        <v>7353</v>
      </c>
      <c r="O176" s="483">
        <v>2014</v>
      </c>
      <c r="P176" s="483">
        <v>0.184</v>
      </c>
      <c r="Q176" s="521" t="s">
        <v>7354</v>
      </c>
      <c r="R176" s="486"/>
      <c r="S176" s="488"/>
      <c r="T176" s="483"/>
      <c r="U176" s="483"/>
      <c r="V176" s="486"/>
    </row>
    <row r="177" spans="1:22" x14ac:dyDescent="0.25">
      <c r="A177" s="487"/>
      <c r="B177" s="492"/>
      <c r="C177" s="493"/>
      <c r="D177" s="492"/>
      <c r="E177" s="492"/>
      <c r="F177" s="498"/>
      <c r="G177" s="489"/>
      <c r="H177" s="487"/>
      <c r="I177" s="497"/>
      <c r="J177" s="483"/>
      <c r="K177" s="484"/>
      <c r="L177" s="485"/>
      <c r="M177" s="493"/>
      <c r="N177" s="488"/>
      <c r="O177" s="483"/>
      <c r="P177" s="483"/>
      <c r="Q177" s="486"/>
      <c r="R177" s="486"/>
      <c r="S177" s="488"/>
      <c r="T177" s="483"/>
      <c r="U177" s="483"/>
      <c r="V177" s="486"/>
    </row>
    <row r="178" spans="1:22" x14ac:dyDescent="0.25">
      <c r="A178" s="487"/>
      <c r="B178" s="492"/>
      <c r="C178" s="493"/>
      <c r="D178" s="492"/>
      <c r="E178" s="765"/>
      <c r="F178" s="765"/>
      <c r="G178" s="765"/>
      <c r="H178" s="487" t="s">
        <v>7355</v>
      </c>
      <c r="I178" s="497" t="s">
        <v>7356</v>
      </c>
      <c r="J178" s="483">
        <v>2000</v>
      </c>
      <c r="K178" s="484">
        <v>0.30199999999999999</v>
      </c>
      <c r="L178" s="485" t="s">
        <v>7256</v>
      </c>
      <c r="M178" s="493"/>
      <c r="N178" s="488"/>
      <c r="O178" s="483"/>
      <c r="P178" s="483"/>
      <c r="Q178" s="765"/>
      <c r="R178" s="486"/>
      <c r="S178" s="488"/>
      <c r="T178" s="483"/>
      <c r="U178" s="483"/>
      <c r="V178" s="486"/>
    </row>
    <row r="179" spans="1:22" x14ac:dyDescent="0.25">
      <c r="A179" s="487"/>
      <c r="B179" s="492"/>
      <c r="C179" s="493"/>
      <c r="D179" s="492"/>
      <c r="E179" s="492"/>
      <c r="F179" s="498"/>
      <c r="G179" s="489"/>
      <c r="H179" s="487"/>
      <c r="I179" s="497"/>
      <c r="J179" s="483"/>
      <c r="K179" s="484"/>
      <c r="L179" s="485"/>
      <c r="M179" s="496"/>
      <c r="N179" s="497"/>
      <c r="O179" s="483"/>
      <c r="P179" s="483"/>
      <c r="Q179" s="486"/>
      <c r="R179" s="486"/>
      <c r="S179" s="497"/>
      <c r="T179" s="483"/>
      <c r="U179" s="483"/>
      <c r="V179" s="486"/>
    </row>
    <row r="180" spans="1:22" x14ac:dyDescent="0.25">
      <c r="A180" s="487"/>
      <c r="B180" s="760"/>
      <c r="C180" s="495"/>
      <c r="D180" s="492"/>
      <c r="E180" s="492"/>
      <c r="F180" s="498"/>
      <c r="G180" s="489"/>
      <c r="H180" s="487"/>
      <c r="I180" s="497"/>
      <c r="J180" s="483"/>
      <c r="K180" s="484"/>
      <c r="L180" s="485"/>
      <c r="M180" s="496"/>
      <c r="N180" s="497"/>
      <c r="O180" s="483"/>
      <c r="P180" s="483"/>
      <c r="Q180" s="486"/>
      <c r="R180" s="486"/>
      <c r="S180" s="497"/>
      <c r="T180" s="483"/>
      <c r="U180" s="483"/>
      <c r="V180" s="486"/>
    </row>
    <row r="181" spans="1:22" x14ac:dyDescent="0.25">
      <c r="A181" s="487"/>
      <c r="B181" s="492"/>
      <c r="C181" s="493"/>
      <c r="D181" s="492"/>
      <c r="E181" s="492"/>
      <c r="F181" s="498"/>
      <c r="G181" s="489"/>
      <c r="H181" s="487"/>
      <c r="I181" s="497"/>
      <c r="J181" s="483"/>
      <c r="K181" s="484"/>
      <c r="L181" s="485"/>
      <c r="M181" s="496"/>
      <c r="N181" s="497"/>
      <c r="O181" s="483"/>
      <c r="P181" s="483"/>
      <c r="Q181" s="486"/>
      <c r="R181" s="486"/>
      <c r="S181" s="497"/>
      <c r="T181" s="483"/>
      <c r="U181" s="483"/>
      <c r="V181" s="486"/>
    </row>
    <row r="182" spans="1:22" x14ac:dyDescent="0.25">
      <c r="A182" s="487" t="s">
        <v>5819</v>
      </c>
      <c r="B182" s="701" t="s">
        <v>7357</v>
      </c>
      <c r="C182" s="493"/>
      <c r="D182" s="492" t="s">
        <v>4284</v>
      </c>
      <c r="E182" s="492" t="s">
        <v>2819</v>
      </c>
      <c r="F182" s="498" t="s">
        <v>26</v>
      </c>
      <c r="G182" s="489">
        <v>2008</v>
      </c>
      <c r="H182" s="487" t="s">
        <v>7358</v>
      </c>
      <c r="I182" s="497" t="s">
        <v>7359</v>
      </c>
      <c r="J182" s="483">
        <v>2006</v>
      </c>
      <c r="K182" s="484">
        <v>1.5960000000000001</v>
      </c>
      <c r="L182" s="485" t="s">
        <v>210</v>
      </c>
      <c r="M182" s="496"/>
      <c r="N182" s="497"/>
      <c r="O182" s="483"/>
      <c r="P182" s="483"/>
      <c r="Q182" s="486"/>
      <c r="R182" s="486"/>
      <c r="S182" s="497"/>
      <c r="T182" s="483"/>
      <c r="U182" s="483"/>
      <c r="V182" s="486"/>
    </row>
    <row r="183" spans="1:22" x14ac:dyDescent="0.25">
      <c r="A183" s="487"/>
      <c r="B183" s="701"/>
      <c r="C183" s="493"/>
      <c r="D183" s="492"/>
      <c r="E183" s="492"/>
      <c r="F183" s="498"/>
      <c r="G183" s="489"/>
      <c r="H183" s="487"/>
      <c r="I183" s="497"/>
      <c r="J183" s="483"/>
      <c r="K183" s="484"/>
      <c r="L183" s="485"/>
      <c r="M183" s="496"/>
      <c r="N183" s="497"/>
      <c r="O183" s="483"/>
      <c r="P183" s="483"/>
      <c r="Q183" s="486"/>
      <c r="R183" s="486"/>
      <c r="S183" s="497"/>
      <c r="T183" s="483"/>
      <c r="U183" s="483"/>
      <c r="V183" s="486"/>
    </row>
    <row r="184" spans="1:22" x14ac:dyDescent="0.25">
      <c r="A184" s="487"/>
      <c r="B184" s="701"/>
      <c r="C184" s="493"/>
      <c r="D184" s="492" t="s">
        <v>4456</v>
      </c>
      <c r="E184" s="492" t="s">
        <v>2819</v>
      </c>
      <c r="F184" s="498" t="s">
        <v>755</v>
      </c>
      <c r="G184" s="489">
        <v>2017</v>
      </c>
      <c r="H184" s="487"/>
      <c r="I184" s="497"/>
      <c r="J184" s="483"/>
      <c r="K184" s="484"/>
      <c r="L184" s="485"/>
      <c r="M184" s="496"/>
      <c r="N184" s="497"/>
      <c r="O184" s="483"/>
      <c r="P184" s="483"/>
      <c r="Q184" s="486"/>
      <c r="R184" s="486"/>
      <c r="S184" s="497"/>
      <c r="T184" s="483"/>
      <c r="U184" s="483"/>
      <c r="V184" s="486"/>
    </row>
    <row r="185" spans="1:22" x14ac:dyDescent="0.25">
      <c r="A185" s="487"/>
      <c r="B185" s="701"/>
      <c r="C185" s="493"/>
      <c r="D185" s="492"/>
      <c r="E185" s="492"/>
      <c r="F185" s="498"/>
      <c r="G185" s="489"/>
      <c r="H185" s="487"/>
      <c r="I185" s="497"/>
      <c r="J185" s="483"/>
      <c r="K185" s="484"/>
      <c r="L185" s="485"/>
      <c r="M185" s="496"/>
      <c r="N185" s="497"/>
      <c r="O185" s="483"/>
      <c r="P185" s="483"/>
      <c r="Q185" s="486"/>
      <c r="R185" s="486"/>
      <c r="S185" s="497"/>
      <c r="T185" s="483"/>
      <c r="U185" s="483"/>
      <c r="V185" s="486"/>
    </row>
    <row r="186" spans="1:22" x14ac:dyDescent="0.25">
      <c r="A186" s="499"/>
      <c r="B186" s="492"/>
      <c r="C186" s="493" t="s">
        <v>7360</v>
      </c>
      <c r="D186" s="492" t="s">
        <v>7361</v>
      </c>
      <c r="E186" s="492"/>
      <c r="F186" s="498" t="s">
        <v>894</v>
      </c>
      <c r="G186" s="489">
        <v>1994</v>
      </c>
      <c r="H186" s="487"/>
      <c r="I186" s="488"/>
      <c r="J186" s="483"/>
      <c r="K186" s="484"/>
      <c r="L186" s="485"/>
      <c r="M186" s="496"/>
      <c r="N186" s="488"/>
      <c r="O186" s="483"/>
      <c r="P186" s="483"/>
      <c r="Q186" s="486"/>
      <c r="R186" s="486"/>
      <c r="S186" s="488"/>
      <c r="T186" s="483"/>
      <c r="U186" s="483"/>
      <c r="V186" s="486"/>
    </row>
    <row r="187" spans="1:22" x14ac:dyDescent="0.25">
      <c r="A187" s="487"/>
      <c r="B187" s="492"/>
      <c r="C187" s="493"/>
      <c r="D187" s="492"/>
      <c r="E187" s="492"/>
      <c r="F187" s="498"/>
      <c r="G187" s="489"/>
      <c r="H187" s="487" t="s">
        <v>7362</v>
      </c>
      <c r="I187" s="497" t="s">
        <v>7363</v>
      </c>
      <c r="J187" s="483">
        <v>2008</v>
      </c>
      <c r="K187" s="484">
        <v>1.208</v>
      </c>
      <c r="L187" s="485" t="s">
        <v>210</v>
      </c>
      <c r="M187" s="496"/>
      <c r="N187" s="497"/>
      <c r="O187" s="483"/>
      <c r="P187" s="483"/>
      <c r="Q187" s="486"/>
      <c r="R187" s="486"/>
      <c r="S187" s="497"/>
      <c r="T187" s="483"/>
      <c r="U187" s="483"/>
      <c r="V187" s="486"/>
    </row>
    <row r="188" spans="1:22" x14ac:dyDescent="0.25">
      <c r="A188" s="487"/>
      <c r="B188" s="492"/>
      <c r="C188" s="493"/>
      <c r="D188" s="492"/>
      <c r="E188" s="492"/>
      <c r="F188" s="498"/>
      <c r="G188" s="489"/>
      <c r="H188" s="487" t="s">
        <v>7362</v>
      </c>
      <c r="I188" s="497" t="s">
        <v>7364</v>
      </c>
      <c r="J188" s="483">
        <v>2008</v>
      </c>
      <c r="K188" s="500">
        <v>0.14699999999999999</v>
      </c>
      <c r="L188" s="485" t="s">
        <v>210</v>
      </c>
      <c r="M188" s="496"/>
      <c r="N188" s="497"/>
      <c r="O188" s="483"/>
      <c r="P188" s="483"/>
      <c r="Q188" s="486"/>
      <c r="R188" s="486"/>
      <c r="S188" s="497"/>
      <c r="T188" s="483"/>
      <c r="U188" s="483"/>
      <c r="V188" s="486"/>
    </row>
    <row r="189" spans="1:22" x14ac:dyDescent="0.25">
      <c r="A189" s="487"/>
      <c r="B189" s="492"/>
      <c r="C189" s="493"/>
      <c r="D189" s="492"/>
      <c r="E189" s="492"/>
      <c r="F189" s="498"/>
      <c r="G189" s="489"/>
      <c r="H189" s="487" t="s">
        <v>7362</v>
      </c>
      <c r="I189" s="497" t="s">
        <v>7365</v>
      </c>
      <c r="J189" s="483">
        <v>2008</v>
      </c>
      <c r="K189" s="484">
        <v>0.317</v>
      </c>
      <c r="L189" s="485" t="s">
        <v>210</v>
      </c>
      <c r="M189" s="496"/>
      <c r="N189" s="497"/>
      <c r="O189" s="483"/>
      <c r="P189" s="483"/>
      <c r="Q189" s="486"/>
      <c r="R189" s="486"/>
      <c r="S189" s="497"/>
      <c r="T189" s="483"/>
      <c r="U189" s="483"/>
      <c r="V189" s="486"/>
    </row>
    <row r="190" spans="1:22" x14ac:dyDescent="0.25">
      <c r="A190" s="487"/>
      <c r="B190" s="492"/>
      <c r="C190" s="493"/>
      <c r="D190" s="492"/>
      <c r="E190" s="492"/>
      <c r="F190" s="498"/>
      <c r="G190" s="489"/>
      <c r="H190" s="487"/>
      <c r="I190" s="488"/>
      <c r="J190" s="483"/>
      <c r="K190" s="484"/>
      <c r="L190" s="485"/>
      <c r="M190" s="689" t="s">
        <v>7366</v>
      </c>
      <c r="N190" s="488" t="s">
        <v>7367</v>
      </c>
      <c r="O190" s="483">
        <v>1996</v>
      </c>
      <c r="P190" s="483">
        <v>0.14599999999999999</v>
      </c>
      <c r="Q190" s="486" t="s">
        <v>7368</v>
      </c>
      <c r="R190" s="486"/>
      <c r="S190" s="488"/>
      <c r="T190" s="483"/>
      <c r="U190" s="483"/>
      <c r="V190" s="486"/>
    </row>
    <row r="191" spans="1:22" x14ac:dyDescent="0.25">
      <c r="A191" s="487"/>
      <c r="B191" s="492"/>
      <c r="C191" s="493"/>
      <c r="D191" s="492"/>
      <c r="E191" s="492"/>
      <c r="F191" s="498"/>
      <c r="G191" s="489"/>
      <c r="H191" s="487"/>
      <c r="I191" s="488"/>
      <c r="J191" s="483"/>
      <c r="K191" s="484"/>
      <c r="L191" s="485"/>
      <c r="M191" s="690"/>
      <c r="N191" s="488" t="s">
        <v>7367</v>
      </c>
      <c r="O191" s="483">
        <v>1996</v>
      </c>
      <c r="P191" s="483">
        <v>0.14599999999999999</v>
      </c>
      <c r="Q191" s="486" t="s">
        <v>7368</v>
      </c>
      <c r="R191" s="486"/>
      <c r="S191" s="488"/>
      <c r="T191" s="483"/>
      <c r="U191" s="483"/>
      <c r="V191" s="486"/>
    </row>
    <row r="192" spans="1:22" x14ac:dyDescent="0.25">
      <c r="A192" s="487"/>
      <c r="B192" s="492"/>
      <c r="C192" s="493"/>
      <c r="D192" s="492"/>
      <c r="E192" s="492"/>
      <c r="F192" s="498"/>
      <c r="G192" s="489"/>
      <c r="H192" s="487"/>
      <c r="I192" s="488"/>
      <c r="J192" s="483"/>
      <c r="K192" s="484"/>
      <c r="L192" s="485"/>
      <c r="M192" s="690"/>
      <c r="N192" s="488" t="s">
        <v>7367</v>
      </c>
      <c r="O192" s="483">
        <v>1996</v>
      </c>
      <c r="P192" s="483">
        <v>4.5999999999999999E-2</v>
      </c>
      <c r="Q192" s="486" t="s">
        <v>7368</v>
      </c>
      <c r="R192" s="486"/>
      <c r="S192" s="488"/>
      <c r="T192" s="483"/>
      <c r="U192" s="483"/>
      <c r="V192" s="486"/>
    </row>
    <row r="193" spans="1:22" x14ac:dyDescent="0.25">
      <c r="A193" s="487"/>
      <c r="B193" s="492"/>
      <c r="C193" s="493"/>
      <c r="D193" s="492"/>
      <c r="E193" s="492"/>
      <c r="F193" s="498"/>
      <c r="G193" s="489"/>
      <c r="H193" s="487"/>
      <c r="I193" s="488"/>
      <c r="J193" s="483"/>
      <c r="K193" s="484"/>
      <c r="L193" s="485"/>
      <c r="M193" s="690"/>
      <c r="N193" s="488" t="s">
        <v>7367</v>
      </c>
      <c r="O193" s="483">
        <v>1996</v>
      </c>
      <c r="P193" s="483">
        <v>4.5999999999999999E-2</v>
      </c>
      <c r="Q193" s="486" t="s">
        <v>7368</v>
      </c>
      <c r="R193" s="486"/>
      <c r="S193" s="488"/>
      <c r="T193" s="483"/>
      <c r="U193" s="483"/>
      <c r="V193" s="486"/>
    </row>
    <row r="194" spans="1:22" x14ac:dyDescent="0.25">
      <c r="A194" s="487"/>
      <c r="B194" s="492"/>
      <c r="C194" s="493"/>
      <c r="D194" s="492"/>
      <c r="E194" s="492"/>
      <c r="F194" s="498"/>
      <c r="G194" s="489"/>
      <c r="H194" s="487"/>
      <c r="I194" s="488"/>
      <c r="J194" s="483"/>
      <c r="K194" s="484"/>
      <c r="L194" s="485"/>
      <c r="M194" s="690"/>
      <c r="N194" s="488" t="s">
        <v>7367</v>
      </c>
      <c r="O194" s="483">
        <v>1996</v>
      </c>
      <c r="P194" s="483">
        <v>5.1999999999999998E-2</v>
      </c>
      <c r="Q194" s="486" t="s">
        <v>7333</v>
      </c>
      <c r="R194" s="486"/>
      <c r="S194" s="488"/>
      <c r="T194" s="483"/>
      <c r="U194" s="483"/>
      <c r="V194" s="486"/>
    </row>
    <row r="195" spans="1:22" x14ac:dyDescent="0.25">
      <c r="A195" s="487"/>
      <c r="B195" s="492"/>
      <c r="C195" s="493"/>
      <c r="D195" s="492"/>
      <c r="E195" s="492"/>
      <c r="F195" s="498"/>
      <c r="G195" s="489"/>
      <c r="H195" s="487"/>
      <c r="I195" s="488"/>
      <c r="J195" s="483"/>
      <c r="K195" s="484"/>
      <c r="L195" s="485"/>
      <c r="M195" s="691"/>
      <c r="N195" s="488" t="s">
        <v>7369</v>
      </c>
      <c r="O195" s="483">
        <v>1996</v>
      </c>
      <c r="P195" s="483">
        <v>0.01</v>
      </c>
      <c r="Q195" s="486" t="s">
        <v>7370</v>
      </c>
      <c r="R195" s="486"/>
      <c r="S195" s="488"/>
      <c r="T195" s="483"/>
      <c r="U195" s="483"/>
      <c r="V195" s="486"/>
    </row>
    <row r="196" spans="1:22" x14ac:dyDescent="0.25">
      <c r="A196" s="487"/>
      <c r="B196" s="491"/>
      <c r="C196" s="493"/>
      <c r="D196" s="491" t="s">
        <v>7371</v>
      </c>
      <c r="E196" s="491" t="s">
        <v>7350</v>
      </c>
      <c r="F196" s="484" t="s">
        <v>755</v>
      </c>
      <c r="G196" s="483">
        <v>2012</v>
      </c>
      <c r="H196" s="487"/>
      <c r="I196" s="488"/>
      <c r="J196" s="483"/>
      <c r="K196" s="484"/>
      <c r="L196" s="485"/>
      <c r="M196" s="496"/>
      <c r="N196" s="488"/>
      <c r="O196" s="483"/>
      <c r="P196" s="483"/>
      <c r="Q196" s="486"/>
      <c r="R196" s="486"/>
      <c r="S196" s="488"/>
      <c r="T196" s="483"/>
      <c r="U196" s="483"/>
      <c r="V196" s="486"/>
    </row>
    <row r="197" spans="1:22" x14ac:dyDescent="0.25">
      <c r="A197" s="487"/>
      <c r="B197" s="492"/>
      <c r="C197" s="493"/>
      <c r="D197" s="492"/>
      <c r="E197" s="492"/>
      <c r="F197" s="498"/>
      <c r="G197" s="489"/>
      <c r="H197" s="487"/>
      <c r="I197" s="488"/>
      <c r="J197" s="483"/>
      <c r="K197" s="484"/>
      <c r="L197" s="485"/>
      <c r="M197" s="493"/>
      <c r="N197" s="488"/>
      <c r="O197" s="483"/>
      <c r="P197" s="483"/>
      <c r="Q197" s="486"/>
      <c r="R197" s="486"/>
      <c r="S197" s="488"/>
      <c r="T197" s="483"/>
      <c r="U197" s="483"/>
      <c r="V197" s="486"/>
    </row>
    <row r="198" spans="1:22" x14ac:dyDescent="0.25">
      <c r="A198" s="494"/>
      <c r="B198" s="492"/>
      <c r="C198" s="493"/>
      <c r="D198" s="492"/>
      <c r="E198" s="492"/>
      <c r="F198" s="498"/>
      <c r="G198" s="489"/>
      <c r="H198" s="494"/>
      <c r="I198" s="485" t="s">
        <v>7372</v>
      </c>
      <c r="J198" s="483">
        <v>2012</v>
      </c>
      <c r="K198" s="484">
        <v>1.087</v>
      </c>
      <c r="L198" s="485" t="s">
        <v>1191</v>
      </c>
      <c r="M198" s="496"/>
      <c r="N198" s="485"/>
      <c r="O198" s="483"/>
      <c r="P198" s="483"/>
      <c r="Q198" s="486"/>
      <c r="R198" s="486"/>
      <c r="S198" s="485"/>
      <c r="T198" s="483"/>
      <c r="U198" s="483"/>
      <c r="V198" s="486"/>
    </row>
    <row r="199" spans="1:22" x14ac:dyDescent="0.25">
      <c r="A199" s="487" t="s">
        <v>5820</v>
      </c>
      <c r="B199" s="701" t="s">
        <v>7373</v>
      </c>
      <c r="C199" s="495" t="s">
        <v>7374</v>
      </c>
      <c r="D199" s="492" t="s">
        <v>2174</v>
      </c>
      <c r="E199" s="492"/>
      <c r="F199" s="498" t="s">
        <v>22</v>
      </c>
      <c r="G199" s="489">
        <v>1967</v>
      </c>
      <c r="H199" s="487" t="s">
        <v>7375</v>
      </c>
      <c r="I199" s="497" t="s">
        <v>7376</v>
      </c>
      <c r="J199" s="483">
        <v>1984</v>
      </c>
      <c r="K199" s="484">
        <v>0.502</v>
      </c>
      <c r="L199" s="485" t="s">
        <v>210</v>
      </c>
      <c r="M199" s="496"/>
      <c r="N199" s="497"/>
      <c r="O199" s="483"/>
      <c r="P199" s="483"/>
      <c r="Q199" s="486"/>
      <c r="R199" s="486"/>
      <c r="S199" s="497"/>
      <c r="T199" s="483"/>
      <c r="U199" s="483"/>
      <c r="V199" s="486"/>
    </row>
    <row r="200" spans="1:22" x14ac:dyDescent="0.25">
      <c r="A200" s="487"/>
      <c r="B200" s="492"/>
      <c r="C200" s="493"/>
      <c r="D200" s="492"/>
      <c r="E200" s="492"/>
      <c r="F200" s="498"/>
      <c r="G200" s="489"/>
      <c r="H200" s="487" t="s">
        <v>7377</v>
      </c>
      <c r="I200" s="497" t="s">
        <v>7378</v>
      </c>
      <c r="J200" s="483">
        <v>1995</v>
      </c>
      <c r="K200" s="484">
        <v>0.53900000000000003</v>
      </c>
      <c r="L200" s="485" t="s">
        <v>210</v>
      </c>
      <c r="M200" s="496"/>
      <c r="N200" s="497"/>
      <c r="O200" s="483"/>
      <c r="P200" s="483"/>
      <c r="Q200" s="486"/>
      <c r="R200" s="486"/>
      <c r="S200" s="497"/>
      <c r="T200" s="483"/>
      <c r="U200" s="483"/>
      <c r="V200" s="486"/>
    </row>
    <row r="201" spans="1:22" x14ac:dyDescent="0.25">
      <c r="A201" s="487"/>
      <c r="B201" s="492"/>
      <c r="C201" s="493"/>
      <c r="D201" s="492"/>
      <c r="E201" s="492"/>
      <c r="F201" s="498"/>
      <c r="G201" s="489"/>
      <c r="H201" s="487" t="s">
        <v>7379</v>
      </c>
      <c r="I201" s="497" t="s">
        <v>7380</v>
      </c>
      <c r="J201" s="483">
        <v>1967</v>
      </c>
      <c r="K201" s="484">
        <v>1.73</v>
      </c>
      <c r="L201" s="485" t="s">
        <v>201</v>
      </c>
      <c r="M201" s="496"/>
      <c r="N201" s="497"/>
      <c r="O201" s="483"/>
      <c r="P201" s="483"/>
      <c r="Q201" s="486"/>
      <c r="R201" s="486"/>
      <c r="S201" s="497"/>
      <c r="T201" s="483"/>
      <c r="U201" s="483"/>
      <c r="V201" s="486"/>
    </row>
    <row r="202" spans="1:22" x14ac:dyDescent="0.25">
      <c r="A202" s="487"/>
      <c r="B202" s="492"/>
      <c r="C202" s="493"/>
      <c r="D202" s="492"/>
      <c r="E202" s="492"/>
      <c r="F202" s="498"/>
      <c r="G202" s="489"/>
      <c r="H202" s="487"/>
      <c r="I202" s="488"/>
      <c r="J202" s="483"/>
      <c r="K202" s="484"/>
      <c r="L202" s="485"/>
      <c r="M202" s="692" t="s">
        <v>7381</v>
      </c>
      <c r="N202" s="488" t="s">
        <v>7382</v>
      </c>
      <c r="O202" s="483">
        <v>1973</v>
      </c>
      <c r="P202" s="483">
        <v>0.27200000000000002</v>
      </c>
      <c r="Q202" s="486" t="s">
        <v>7333</v>
      </c>
      <c r="R202" s="486"/>
      <c r="S202" s="488"/>
      <c r="T202" s="483"/>
      <c r="U202" s="483"/>
      <c r="V202" s="486"/>
    </row>
    <row r="203" spans="1:22" x14ac:dyDescent="0.25">
      <c r="A203" s="487"/>
      <c r="B203" s="492"/>
      <c r="C203" s="493"/>
      <c r="D203" s="492"/>
      <c r="E203" s="492"/>
      <c r="F203" s="498"/>
      <c r="G203" s="489"/>
      <c r="H203" s="487"/>
      <c r="I203" s="488"/>
      <c r="J203" s="483"/>
      <c r="K203" s="484"/>
      <c r="L203" s="485"/>
      <c r="M203" s="763"/>
      <c r="N203" s="488" t="s">
        <v>7382</v>
      </c>
      <c r="O203" s="483">
        <v>1973</v>
      </c>
      <c r="P203" s="483">
        <v>0.27200000000000002</v>
      </c>
      <c r="Q203" s="486" t="s">
        <v>7333</v>
      </c>
      <c r="R203" s="486"/>
      <c r="S203" s="488"/>
      <c r="T203" s="483"/>
      <c r="U203" s="483"/>
      <c r="V203" s="486"/>
    </row>
    <row r="204" spans="1:22" x14ac:dyDescent="0.25">
      <c r="A204" s="487"/>
      <c r="B204" s="492"/>
      <c r="C204" s="493"/>
      <c r="D204" s="492"/>
      <c r="E204" s="492"/>
      <c r="F204" s="498"/>
      <c r="G204" s="489"/>
      <c r="H204" s="487"/>
      <c r="I204" s="488"/>
      <c r="J204" s="483"/>
      <c r="K204" s="484"/>
      <c r="L204" s="485"/>
      <c r="M204" s="763"/>
      <c r="N204" s="488" t="s">
        <v>7382</v>
      </c>
      <c r="O204" s="483">
        <v>2000</v>
      </c>
      <c r="P204" s="483">
        <v>0.27800000000000002</v>
      </c>
      <c r="Q204" s="486" t="s">
        <v>7266</v>
      </c>
      <c r="R204" s="486"/>
      <c r="S204" s="488"/>
      <c r="T204" s="483"/>
      <c r="U204" s="483"/>
      <c r="V204" s="486"/>
    </row>
    <row r="205" spans="1:22" x14ac:dyDescent="0.25">
      <c r="A205" s="487"/>
      <c r="B205" s="492"/>
      <c r="C205" s="493"/>
      <c r="D205" s="492"/>
      <c r="E205" s="492"/>
      <c r="F205" s="498"/>
      <c r="G205" s="489"/>
      <c r="H205" s="487"/>
      <c r="I205" s="488"/>
      <c r="J205" s="483"/>
      <c r="K205" s="484"/>
      <c r="L205" s="485"/>
      <c r="M205" s="764"/>
      <c r="N205" s="488" t="s">
        <v>7382</v>
      </c>
      <c r="O205" s="483">
        <v>2000</v>
      </c>
      <c r="P205" s="483">
        <v>0.27800000000000002</v>
      </c>
      <c r="Q205" s="486" t="s">
        <v>7266</v>
      </c>
      <c r="R205" s="486"/>
      <c r="S205" s="488"/>
      <c r="T205" s="483"/>
      <c r="U205" s="483"/>
      <c r="V205" s="486"/>
    </row>
    <row r="206" spans="1:22" x14ac:dyDescent="0.25">
      <c r="A206" s="487"/>
      <c r="B206" s="492"/>
      <c r="C206" s="493"/>
      <c r="D206" s="492"/>
      <c r="E206" s="492"/>
      <c r="F206" s="498"/>
      <c r="G206" s="489"/>
      <c r="H206" s="487"/>
      <c r="I206" s="488"/>
      <c r="J206" s="483"/>
      <c r="K206" s="484"/>
      <c r="L206" s="485"/>
      <c r="M206" s="493"/>
      <c r="N206" s="488"/>
      <c r="O206" s="483"/>
      <c r="P206" s="483"/>
      <c r="Q206" s="486"/>
      <c r="R206" s="486"/>
      <c r="S206" s="488"/>
      <c r="T206" s="483"/>
      <c r="U206" s="483"/>
      <c r="V206" s="486"/>
    </row>
    <row r="207" spans="1:22" x14ac:dyDescent="0.25">
      <c r="A207" s="487"/>
      <c r="B207" s="492"/>
      <c r="C207" s="493"/>
      <c r="D207" s="492"/>
      <c r="E207" s="492"/>
      <c r="F207" s="498"/>
      <c r="G207" s="489"/>
      <c r="H207" s="487" t="s">
        <v>7383</v>
      </c>
      <c r="I207" s="492" t="s">
        <v>7384</v>
      </c>
      <c r="J207" s="483">
        <v>1984</v>
      </c>
      <c r="K207" s="484">
        <v>0.25700000000000001</v>
      </c>
      <c r="L207" s="485" t="s">
        <v>205</v>
      </c>
      <c r="M207" s="496"/>
      <c r="N207" s="492"/>
      <c r="O207" s="483"/>
      <c r="P207" s="483"/>
      <c r="Q207" s="486"/>
      <c r="R207" s="486"/>
      <c r="S207" s="492"/>
      <c r="T207" s="483"/>
      <c r="U207" s="483"/>
      <c r="V207" s="486"/>
    </row>
    <row r="208" spans="1:22" x14ac:dyDescent="0.25">
      <c r="A208" s="487"/>
      <c r="B208" s="492"/>
      <c r="C208" s="493"/>
      <c r="D208" s="492"/>
      <c r="E208" s="492"/>
      <c r="F208" s="498"/>
      <c r="G208" s="489"/>
      <c r="H208" s="487"/>
      <c r="I208" s="488"/>
      <c r="J208" s="483"/>
      <c r="K208" s="484"/>
      <c r="L208" s="485"/>
      <c r="M208" s="692" t="s">
        <v>7385</v>
      </c>
      <c r="N208" s="488" t="s">
        <v>7386</v>
      </c>
      <c r="O208" s="483">
        <v>1989</v>
      </c>
      <c r="P208" s="483">
        <v>6.0999999999999999E-2</v>
      </c>
      <c r="Q208" s="486" t="s">
        <v>7268</v>
      </c>
      <c r="R208" s="486"/>
      <c r="S208" s="488"/>
      <c r="T208" s="483"/>
      <c r="U208" s="483"/>
      <c r="V208" s="486"/>
    </row>
    <row r="209" spans="1:22" x14ac:dyDescent="0.25">
      <c r="A209" s="487"/>
      <c r="B209" s="492"/>
      <c r="C209" s="493"/>
      <c r="D209" s="492"/>
      <c r="E209" s="492"/>
      <c r="F209" s="498"/>
      <c r="G209" s="489"/>
      <c r="H209" s="487"/>
      <c r="I209" s="488"/>
      <c r="J209" s="483"/>
      <c r="K209" s="484"/>
      <c r="L209" s="485"/>
      <c r="M209" s="763"/>
      <c r="N209" s="488" t="s">
        <v>7386</v>
      </c>
      <c r="O209" s="483">
        <v>1989</v>
      </c>
      <c r="P209" s="483">
        <v>6.0999999999999999E-2</v>
      </c>
      <c r="Q209" s="486" t="s">
        <v>7268</v>
      </c>
      <c r="R209" s="486"/>
      <c r="S209" s="488"/>
      <c r="T209" s="483"/>
      <c r="U209" s="483"/>
      <c r="V209" s="486"/>
    </row>
    <row r="210" spans="1:22" x14ac:dyDescent="0.25">
      <c r="A210" s="487"/>
      <c r="B210" s="492"/>
      <c r="C210" s="493"/>
      <c r="D210" s="492"/>
      <c r="E210" s="492"/>
      <c r="F210" s="498"/>
      <c r="G210" s="489"/>
      <c r="H210" s="487"/>
      <c r="I210" s="488"/>
      <c r="J210" s="483"/>
      <c r="K210" s="484"/>
      <c r="L210" s="485"/>
      <c r="M210" s="763"/>
      <c r="N210" s="488" t="s">
        <v>7387</v>
      </c>
      <c r="O210" s="483">
        <v>1989</v>
      </c>
      <c r="P210" s="483">
        <v>6.3E-2</v>
      </c>
      <c r="Q210" s="486" t="s">
        <v>7388</v>
      </c>
      <c r="R210" s="486"/>
      <c r="S210" s="488"/>
      <c r="T210" s="483"/>
      <c r="U210" s="483"/>
      <c r="V210" s="486"/>
    </row>
    <row r="211" spans="1:22" x14ac:dyDescent="0.25">
      <c r="A211" s="487"/>
      <c r="B211" s="492"/>
      <c r="C211" s="493"/>
      <c r="D211" s="492"/>
      <c r="E211" s="492"/>
      <c r="F211" s="498"/>
      <c r="G211" s="489"/>
      <c r="H211" s="487"/>
      <c r="I211" s="488"/>
      <c r="J211" s="483"/>
      <c r="K211" s="484"/>
      <c r="L211" s="485"/>
      <c r="M211" s="763"/>
      <c r="N211" s="488" t="s">
        <v>7387</v>
      </c>
      <c r="O211" s="483">
        <v>1989</v>
      </c>
      <c r="P211" s="483">
        <v>6.3E-2</v>
      </c>
      <c r="Q211" s="486" t="s">
        <v>7388</v>
      </c>
      <c r="R211" s="486"/>
      <c r="S211" s="488"/>
      <c r="T211" s="483"/>
      <c r="U211" s="483"/>
      <c r="V211" s="486"/>
    </row>
    <row r="212" spans="1:22" x14ac:dyDescent="0.25">
      <c r="A212" s="487"/>
      <c r="B212" s="492"/>
      <c r="C212" s="493"/>
      <c r="D212" s="492"/>
      <c r="E212" s="492"/>
      <c r="F212" s="498"/>
      <c r="G212" s="489"/>
      <c r="H212" s="487"/>
      <c r="I212" s="488"/>
      <c r="J212" s="483"/>
      <c r="K212" s="484"/>
      <c r="L212" s="485"/>
      <c r="M212" s="763"/>
      <c r="N212" s="488" t="s">
        <v>7389</v>
      </c>
      <c r="O212" s="483">
        <v>2013</v>
      </c>
      <c r="P212" s="483">
        <v>6.3E-2</v>
      </c>
      <c r="Q212" s="486" t="s">
        <v>4460</v>
      </c>
      <c r="R212" s="486"/>
      <c r="S212" s="488"/>
      <c r="T212" s="483"/>
      <c r="U212" s="483"/>
      <c r="V212" s="486"/>
    </row>
    <row r="213" spans="1:22" x14ac:dyDescent="0.25">
      <c r="A213" s="487"/>
      <c r="B213" s="492"/>
      <c r="C213" s="493"/>
      <c r="D213" s="492"/>
      <c r="E213" s="492"/>
      <c r="F213" s="498"/>
      <c r="G213" s="489"/>
      <c r="H213" s="487"/>
      <c r="I213" s="488"/>
      <c r="J213" s="483"/>
      <c r="K213" s="484"/>
      <c r="L213" s="485"/>
      <c r="M213" s="763"/>
      <c r="N213" s="488" t="s">
        <v>7389</v>
      </c>
      <c r="O213" s="483">
        <v>2013</v>
      </c>
      <c r="P213" s="483">
        <v>6.3E-2</v>
      </c>
      <c r="Q213" s="486" t="s">
        <v>4460</v>
      </c>
      <c r="R213" s="486"/>
      <c r="S213" s="488"/>
      <c r="T213" s="483"/>
      <c r="U213" s="483"/>
      <c r="V213" s="486"/>
    </row>
    <row r="214" spans="1:22" x14ac:dyDescent="0.25">
      <c r="A214" s="487"/>
      <c r="B214" s="492"/>
      <c r="C214" s="493"/>
      <c r="D214" s="492"/>
      <c r="E214" s="492"/>
      <c r="F214" s="498"/>
      <c r="G214" s="489"/>
      <c r="H214" s="487"/>
      <c r="I214" s="488"/>
      <c r="J214" s="483"/>
      <c r="K214" s="484"/>
      <c r="L214" s="485"/>
      <c r="M214" s="763"/>
      <c r="N214" s="488" t="s">
        <v>7390</v>
      </c>
      <c r="O214" s="483">
        <v>2013</v>
      </c>
      <c r="P214" s="483">
        <v>6.3E-2</v>
      </c>
      <c r="Q214" s="486" t="s">
        <v>7391</v>
      </c>
      <c r="R214" s="486"/>
      <c r="S214" s="488"/>
      <c r="T214" s="483"/>
      <c r="U214" s="483"/>
      <c r="V214" s="486"/>
    </row>
    <row r="215" spans="1:22" x14ac:dyDescent="0.25">
      <c r="A215" s="487"/>
      <c r="B215" s="492"/>
      <c r="C215" s="493"/>
      <c r="D215" s="492"/>
      <c r="E215" s="492"/>
      <c r="F215" s="498"/>
      <c r="G215" s="489"/>
      <c r="H215" s="487"/>
      <c r="I215" s="488"/>
      <c r="J215" s="483"/>
      <c r="K215" s="484"/>
      <c r="L215" s="485"/>
      <c r="M215" s="764"/>
      <c r="N215" s="488" t="s">
        <v>7390</v>
      </c>
      <c r="O215" s="483">
        <v>2013</v>
      </c>
      <c r="P215" s="483">
        <v>6.3E-2</v>
      </c>
      <c r="Q215" s="486" t="s">
        <v>7391</v>
      </c>
      <c r="R215" s="486"/>
      <c r="S215" s="488"/>
      <c r="T215" s="483"/>
      <c r="U215" s="483"/>
      <c r="V215" s="486"/>
    </row>
    <row r="216" spans="1:22" x14ac:dyDescent="0.25">
      <c r="A216" s="487"/>
      <c r="B216" s="492"/>
      <c r="C216" s="493"/>
      <c r="D216" s="492" t="s">
        <v>4214</v>
      </c>
      <c r="E216" s="492"/>
      <c r="F216" s="498" t="s">
        <v>28</v>
      </c>
      <c r="G216" s="489">
        <v>2000</v>
      </c>
      <c r="H216" s="487"/>
      <c r="I216" s="488"/>
      <c r="J216" s="483"/>
      <c r="K216" s="484"/>
      <c r="L216" s="485"/>
      <c r="M216" s="493"/>
      <c r="N216" s="488"/>
      <c r="O216" s="483"/>
      <c r="P216" s="483"/>
      <c r="Q216" s="486"/>
      <c r="R216" s="486"/>
      <c r="S216" s="488"/>
      <c r="T216" s="483"/>
      <c r="U216" s="483"/>
      <c r="V216" s="486"/>
    </row>
    <row r="217" spans="1:22" x14ac:dyDescent="0.25">
      <c r="A217" s="487"/>
      <c r="B217" s="492"/>
      <c r="C217" s="493"/>
      <c r="D217" s="492"/>
      <c r="E217" s="492"/>
      <c r="F217" s="498"/>
      <c r="G217" s="489"/>
      <c r="H217" s="487" t="s">
        <v>7392</v>
      </c>
      <c r="I217" s="492" t="s">
        <v>7393</v>
      </c>
      <c r="J217" s="483">
        <v>1984</v>
      </c>
      <c r="K217" s="484">
        <v>0.45500000000000002</v>
      </c>
      <c r="L217" s="485" t="s">
        <v>201</v>
      </c>
      <c r="M217" s="531"/>
      <c r="N217" s="492"/>
      <c r="O217" s="483"/>
      <c r="P217" s="483"/>
      <c r="Q217" s="486"/>
      <c r="R217" s="486"/>
      <c r="S217" s="492"/>
      <c r="T217" s="483"/>
      <c r="U217" s="483"/>
      <c r="V217" s="486"/>
    </row>
    <row r="218" spans="1:22" x14ac:dyDescent="0.25">
      <c r="A218" s="487"/>
      <c r="B218" s="492"/>
      <c r="C218" s="493" t="s">
        <v>7394</v>
      </c>
      <c r="D218" s="492" t="s">
        <v>2177</v>
      </c>
      <c r="E218" s="492"/>
      <c r="F218" s="498" t="s">
        <v>22</v>
      </c>
      <c r="G218" s="489">
        <v>1973</v>
      </c>
      <c r="H218" s="487"/>
      <c r="I218" s="488"/>
      <c r="J218" s="483"/>
      <c r="K218" s="484"/>
      <c r="L218" s="485"/>
      <c r="M218" s="690"/>
      <c r="N218" s="488"/>
      <c r="O218" s="483"/>
      <c r="P218" s="483"/>
      <c r="Q218" s="486"/>
      <c r="R218" s="486"/>
      <c r="S218" s="488"/>
      <c r="T218" s="483"/>
      <c r="U218" s="483"/>
      <c r="V218" s="486"/>
    </row>
    <row r="219" spans="1:22" x14ac:dyDescent="0.25">
      <c r="A219" s="487"/>
      <c r="B219" s="492"/>
      <c r="C219" s="493"/>
      <c r="D219" s="492"/>
      <c r="E219" s="492"/>
      <c r="F219" s="498"/>
      <c r="G219" s="489"/>
      <c r="H219" s="487"/>
      <c r="I219" s="488"/>
      <c r="J219" s="483"/>
      <c r="K219" s="484"/>
      <c r="L219" s="485"/>
      <c r="M219" s="691"/>
      <c r="N219" s="488"/>
      <c r="O219" s="483"/>
      <c r="P219" s="483"/>
      <c r="Q219" s="486"/>
      <c r="R219" s="486"/>
      <c r="S219" s="488"/>
      <c r="T219" s="483"/>
      <c r="U219" s="483"/>
      <c r="V219" s="486"/>
    </row>
    <row r="220" spans="1:22" x14ac:dyDescent="0.25">
      <c r="A220" s="487"/>
      <c r="B220" s="492"/>
      <c r="C220" s="493"/>
      <c r="D220" s="492"/>
      <c r="E220" s="492"/>
      <c r="F220" s="498"/>
      <c r="G220" s="489"/>
      <c r="H220" s="487" t="s">
        <v>7395</v>
      </c>
      <c r="I220" s="492" t="s">
        <v>7396</v>
      </c>
      <c r="J220" s="483">
        <v>1984</v>
      </c>
      <c r="K220" s="484">
        <v>4.1000000000000002E-2</v>
      </c>
      <c r="L220" s="485" t="s">
        <v>201</v>
      </c>
      <c r="M220" s="496"/>
      <c r="N220" s="492"/>
      <c r="O220" s="483"/>
      <c r="P220" s="483"/>
      <c r="Q220" s="486"/>
      <c r="R220" s="486"/>
      <c r="S220" s="492"/>
      <c r="T220" s="483"/>
      <c r="U220" s="483"/>
      <c r="V220" s="486"/>
    </row>
    <row r="221" spans="1:22" x14ac:dyDescent="0.25">
      <c r="A221" s="487"/>
      <c r="B221" s="492"/>
      <c r="C221" s="493"/>
      <c r="D221" s="492"/>
      <c r="E221" s="492"/>
      <c r="F221" s="498"/>
      <c r="G221" s="489"/>
      <c r="H221" s="487"/>
      <c r="I221" s="488"/>
      <c r="J221" s="483"/>
      <c r="K221" s="484"/>
      <c r="L221" s="485"/>
      <c r="M221" s="692" t="s">
        <v>7397</v>
      </c>
      <c r="N221" s="488" t="s">
        <v>7398</v>
      </c>
      <c r="O221" s="483">
        <v>1978</v>
      </c>
      <c r="P221" s="483">
        <v>0.159</v>
      </c>
      <c r="Q221" s="486" t="s">
        <v>7399</v>
      </c>
      <c r="R221" s="486"/>
      <c r="S221" s="488"/>
      <c r="T221" s="483"/>
      <c r="U221" s="483"/>
      <c r="V221" s="486"/>
    </row>
    <row r="222" spans="1:22" x14ac:dyDescent="0.25">
      <c r="A222" s="487"/>
      <c r="B222" s="492"/>
      <c r="C222" s="493"/>
      <c r="D222" s="492"/>
      <c r="E222" s="492"/>
      <c r="F222" s="498"/>
      <c r="G222" s="489"/>
      <c r="H222" s="487"/>
      <c r="I222" s="488"/>
      <c r="J222" s="483"/>
      <c r="K222" s="484"/>
      <c r="L222" s="485"/>
      <c r="M222" s="763"/>
      <c r="N222" s="488" t="s">
        <v>7400</v>
      </c>
      <c r="O222" s="483">
        <v>1970</v>
      </c>
      <c r="P222" s="483">
        <v>9.1999999999999998E-2</v>
      </c>
      <c r="Q222" s="486" t="s">
        <v>7401</v>
      </c>
      <c r="R222" s="486"/>
      <c r="S222" s="488"/>
      <c r="T222" s="483"/>
      <c r="U222" s="483"/>
      <c r="V222" s="486"/>
    </row>
    <row r="223" spans="1:22" x14ac:dyDescent="0.25">
      <c r="A223" s="489"/>
      <c r="B223" s="492"/>
      <c r="C223" s="493"/>
      <c r="D223" s="492"/>
      <c r="E223" s="492"/>
      <c r="F223" s="498"/>
      <c r="G223" s="489"/>
      <c r="H223" s="487"/>
      <c r="I223" s="488"/>
      <c r="J223" s="483"/>
      <c r="K223" s="484"/>
      <c r="L223" s="485"/>
      <c r="M223" s="763"/>
      <c r="N223" s="488" t="s">
        <v>7402</v>
      </c>
      <c r="O223" s="483">
        <v>1984</v>
      </c>
      <c r="P223" s="483">
        <v>9.1999999999999998E-2</v>
      </c>
      <c r="Q223" s="486" t="s">
        <v>7403</v>
      </c>
      <c r="R223" s="486"/>
      <c r="S223" s="488"/>
      <c r="T223" s="483"/>
      <c r="U223" s="483"/>
      <c r="V223" s="486"/>
    </row>
    <row r="224" spans="1:22" x14ac:dyDescent="0.25">
      <c r="A224" s="487"/>
      <c r="B224" s="492"/>
      <c r="C224" s="493"/>
      <c r="D224" s="492"/>
      <c r="E224" s="492"/>
      <c r="F224" s="498"/>
      <c r="G224" s="489"/>
      <c r="H224" s="487"/>
      <c r="I224" s="488"/>
      <c r="J224" s="483"/>
      <c r="K224" s="484"/>
      <c r="L224" s="485"/>
      <c r="M224" s="763"/>
      <c r="N224" s="488" t="s">
        <v>7404</v>
      </c>
      <c r="O224" s="483">
        <v>1973</v>
      </c>
      <c r="P224" s="483">
        <v>9.6000000000000002E-2</v>
      </c>
      <c r="Q224" s="486" t="s">
        <v>7266</v>
      </c>
      <c r="R224" s="486"/>
      <c r="S224" s="488"/>
      <c r="T224" s="483"/>
      <c r="U224" s="483"/>
      <c r="V224" s="486"/>
    </row>
    <row r="225" spans="1:22" x14ac:dyDescent="0.25">
      <c r="A225" s="487"/>
      <c r="B225" s="492"/>
      <c r="C225" s="493"/>
      <c r="D225" s="492"/>
      <c r="E225" s="492"/>
      <c r="F225" s="498"/>
      <c r="G225" s="489"/>
      <c r="H225" s="487"/>
      <c r="I225" s="488"/>
      <c r="J225" s="483"/>
      <c r="K225" s="484"/>
      <c r="L225" s="485"/>
      <c r="M225" s="763"/>
      <c r="N225" s="488" t="s">
        <v>7405</v>
      </c>
      <c r="O225" s="483">
        <v>1978</v>
      </c>
      <c r="P225" s="483">
        <v>4.7E-2</v>
      </c>
      <c r="Q225" s="486" t="s">
        <v>7406</v>
      </c>
      <c r="R225" s="486"/>
      <c r="S225" s="488"/>
      <c r="T225" s="483"/>
      <c r="U225" s="483"/>
      <c r="V225" s="486"/>
    </row>
    <row r="226" spans="1:22" x14ac:dyDescent="0.25">
      <c r="A226" s="487"/>
      <c r="B226" s="492"/>
      <c r="C226" s="493"/>
      <c r="D226" s="492"/>
      <c r="E226" s="492"/>
      <c r="F226" s="498"/>
      <c r="G226" s="489"/>
      <c r="H226" s="487"/>
      <c r="I226" s="488"/>
      <c r="J226" s="483"/>
      <c r="K226" s="484"/>
      <c r="L226" s="485"/>
      <c r="M226" s="763"/>
      <c r="N226" s="488" t="s">
        <v>7405</v>
      </c>
      <c r="O226" s="483">
        <v>1978</v>
      </c>
      <c r="P226" s="483">
        <v>4.5999999999999999E-2</v>
      </c>
      <c r="Q226" s="486" t="s">
        <v>7407</v>
      </c>
      <c r="R226" s="486"/>
      <c r="S226" s="488"/>
      <c r="T226" s="483"/>
      <c r="U226" s="483"/>
      <c r="V226" s="486"/>
    </row>
    <row r="227" spans="1:22" x14ac:dyDescent="0.25">
      <c r="A227" s="487"/>
      <c r="B227" s="488"/>
      <c r="C227" s="494"/>
      <c r="D227" s="488"/>
      <c r="E227" s="487"/>
      <c r="F227" s="488"/>
      <c r="G227" s="488"/>
      <c r="H227" s="487"/>
      <c r="I227" s="488"/>
      <c r="J227" s="483"/>
      <c r="K227" s="484"/>
      <c r="L227" s="485"/>
      <c r="M227" s="764"/>
      <c r="N227" s="488" t="s">
        <v>7408</v>
      </c>
      <c r="O227" s="483">
        <v>1978</v>
      </c>
      <c r="P227" s="483">
        <v>7.0000000000000007E-2</v>
      </c>
      <c r="Q227" s="486" t="s">
        <v>7399</v>
      </c>
      <c r="R227" s="486"/>
      <c r="S227" s="488"/>
      <c r="T227" s="483"/>
      <c r="U227" s="483"/>
      <c r="V227" s="486"/>
    </row>
    <row r="228" spans="1:22" x14ac:dyDescent="0.25">
      <c r="A228" s="489"/>
      <c r="B228" s="492"/>
      <c r="C228" s="493" t="s">
        <v>7409</v>
      </c>
      <c r="D228" s="492" t="s">
        <v>2215</v>
      </c>
      <c r="E228" s="492"/>
      <c r="F228" s="498" t="s">
        <v>22</v>
      </c>
      <c r="G228" s="489">
        <v>1972</v>
      </c>
      <c r="H228" s="499"/>
      <c r="I228" s="490"/>
      <c r="J228" s="483"/>
      <c r="K228" s="484"/>
      <c r="L228" s="485"/>
      <c r="M228" s="493"/>
      <c r="N228" s="490"/>
      <c r="O228" s="483"/>
      <c r="P228" s="760"/>
      <c r="Q228" s="686"/>
      <c r="R228" s="528"/>
      <c r="S228" s="490"/>
      <c r="T228" s="483"/>
      <c r="U228" s="483"/>
      <c r="V228" s="686"/>
    </row>
    <row r="229" spans="1:22" x14ac:dyDescent="0.25">
      <c r="A229" s="489"/>
      <c r="B229" s="492"/>
      <c r="C229" s="493"/>
      <c r="D229" s="492"/>
      <c r="E229" s="492"/>
      <c r="F229" s="498"/>
      <c r="G229" s="489"/>
      <c r="H229" s="499"/>
      <c r="I229" s="490"/>
      <c r="J229" s="483"/>
      <c r="K229" s="484"/>
      <c r="L229" s="485"/>
      <c r="M229" s="493"/>
      <c r="N229" s="490"/>
      <c r="O229" s="483"/>
      <c r="P229" s="760"/>
      <c r="Q229" s="686"/>
      <c r="R229" s="528"/>
      <c r="S229" s="490"/>
      <c r="T229" s="483"/>
      <c r="U229" s="483"/>
      <c r="V229" s="686"/>
    </row>
    <row r="230" spans="1:22" x14ac:dyDescent="0.25">
      <c r="A230" s="487"/>
      <c r="B230" s="492"/>
      <c r="C230" s="493"/>
      <c r="D230" s="492"/>
      <c r="E230" s="492"/>
      <c r="F230" s="498"/>
      <c r="G230" s="489"/>
      <c r="H230" s="487" t="s">
        <v>7410</v>
      </c>
      <c r="I230" s="492" t="s">
        <v>7411</v>
      </c>
      <c r="J230" s="483">
        <v>1973</v>
      </c>
      <c r="K230" s="484">
        <v>0.21</v>
      </c>
      <c r="L230" s="485" t="s">
        <v>201</v>
      </c>
      <c r="M230" s="496"/>
      <c r="N230" s="492"/>
      <c r="O230" s="483"/>
      <c r="P230" s="483"/>
      <c r="Q230" s="486"/>
      <c r="R230" s="486"/>
      <c r="S230" s="492"/>
      <c r="T230" s="483"/>
      <c r="U230" s="483"/>
      <c r="V230" s="486"/>
    </row>
    <row r="231" spans="1:22" x14ac:dyDescent="0.25">
      <c r="A231" s="487"/>
      <c r="B231" s="492"/>
      <c r="C231" s="493"/>
      <c r="D231" s="492"/>
      <c r="E231" s="492"/>
      <c r="F231" s="498"/>
      <c r="G231" s="489"/>
      <c r="H231" s="487"/>
      <c r="I231" s="492"/>
      <c r="J231" s="483"/>
      <c r="K231" s="484"/>
      <c r="L231" s="485"/>
      <c r="M231" s="689" t="s">
        <v>7412</v>
      </c>
      <c r="N231" s="488" t="s">
        <v>7413</v>
      </c>
      <c r="O231" s="483">
        <v>2015</v>
      </c>
      <c r="P231" s="483">
        <v>8.4000000000000005E-2</v>
      </c>
      <c r="Q231" s="486" t="s">
        <v>3899</v>
      </c>
      <c r="R231" s="486"/>
      <c r="S231" s="492"/>
      <c r="T231" s="483"/>
      <c r="U231" s="483"/>
      <c r="V231" s="486"/>
    </row>
    <row r="232" spans="1:22" x14ac:dyDescent="0.25">
      <c r="A232" s="487"/>
      <c r="B232" s="492"/>
      <c r="C232" s="493"/>
      <c r="D232" s="492"/>
      <c r="E232" s="492"/>
      <c r="F232" s="498"/>
      <c r="G232" s="489"/>
      <c r="H232" s="487"/>
      <c r="I232" s="492"/>
      <c r="J232" s="483"/>
      <c r="K232" s="484"/>
      <c r="L232" s="485"/>
      <c r="M232" s="768"/>
      <c r="N232" s="488" t="s">
        <v>7414</v>
      </c>
      <c r="O232" s="483">
        <v>2015</v>
      </c>
      <c r="P232" s="483">
        <v>8.4000000000000005E-2</v>
      </c>
      <c r="Q232" s="486" t="s">
        <v>3899</v>
      </c>
      <c r="R232" s="486"/>
      <c r="S232" s="492"/>
      <c r="T232" s="483"/>
      <c r="U232" s="483"/>
      <c r="V232" s="486"/>
    </row>
    <row r="233" spans="1:22" x14ac:dyDescent="0.25">
      <c r="A233" s="487"/>
      <c r="B233" s="492"/>
      <c r="C233" s="493"/>
      <c r="D233" s="492"/>
      <c r="E233" s="492"/>
      <c r="F233" s="498"/>
      <c r="G233" s="489"/>
      <c r="H233" s="487"/>
      <c r="I233" s="488"/>
      <c r="J233" s="483"/>
      <c r="K233" s="484"/>
      <c r="L233" s="485"/>
      <c r="M233" s="768"/>
      <c r="N233" s="488" t="s">
        <v>7415</v>
      </c>
      <c r="O233" s="483">
        <v>1964</v>
      </c>
      <c r="P233" s="483">
        <v>0.13700000000000001</v>
      </c>
      <c r="Q233" s="486" t="s">
        <v>7416</v>
      </c>
      <c r="R233" s="486"/>
      <c r="S233" s="488"/>
      <c r="T233" s="483"/>
      <c r="U233" s="483"/>
      <c r="V233" s="486"/>
    </row>
    <row r="234" spans="1:22" x14ac:dyDescent="0.25">
      <c r="A234" s="487"/>
      <c r="B234" s="492"/>
      <c r="C234" s="493"/>
      <c r="D234" s="492"/>
      <c r="E234" s="492"/>
      <c r="F234" s="498"/>
      <c r="G234" s="489"/>
      <c r="H234" s="487"/>
      <c r="I234" s="488"/>
      <c r="J234" s="483"/>
      <c r="K234" s="484"/>
      <c r="L234" s="485"/>
      <c r="M234" s="768"/>
      <c r="N234" s="488" t="s">
        <v>7417</v>
      </c>
      <c r="O234" s="483">
        <v>1978</v>
      </c>
      <c r="P234" s="483">
        <v>6.9000000000000006E-2</v>
      </c>
      <c r="Q234" s="486" t="s">
        <v>7416</v>
      </c>
      <c r="R234" s="486"/>
      <c r="S234" s="488"/>
      <c r="T234" s="483"/>
      <c r="U234" s="483"/>
      <c r="V234" s="486"/>
    </row>
    <row r="235" spans="1:22" x14ac:dyDescent="0.25">
      <c r="A235" s="487"/>
      <c r="B235" s="492"/>
      <c r="C235" s="493"/>
      <c r="D235" s="492"/>
      <c r="E235" s="492"/>
      <c r="F235" s="498"/>
      <c r="G235" s="489"/>
      <c r="H235" s="487"/>
      <c r="I235" s="488"/>
      <c r="J235" s="483"/>
      <c r="K235" s="484"/>
      <c r="L235" s="485"/>
      <c r="M235" s="768"/>
      <c r="N235" s="488" t="s">
        <v>7418</v>
      </c>
      <c r="O235" s="483">
        <v>1977</v>
      </c>
      <c r="P235" s="483">
        <v>0.186</v>
      </c>
      <c r="Q235" s="486" t="s">
        <v>7171</v>
      </c>
      <c r="R235" s="486"/>
      <c r="S235" s="488"/>
      <c r="T235" s="483"/>
      <c r="U235" s="483"/>
      <c r="V235" s="486"/>
    </row>
    <row r="236" spans="1:22" x14ac:dyDescent="0.25">
      <c r="A236" s="487"/>
      <c r="B236" s="492"/>
      <c r="C236" s="493"/>
      <c r="D236" s="492"/>
      <c r="E236" s="492"/>
      <c r="F236" s="498"/>
      <c r="G236" s="489"/>
      <c r="H236" s="487"/>
      <c r="I236" s="488"/>
      <c r="J236" s="483"/>
      <c r="K236" s="484"/>
      <c r="L236" s="485"/>
      <c r="M236" s="768"/>
      <c r="N236" s="488" t="s">
        <v>7418</v>
      </c>
      <c r="O236" s="483">
        <v>1977</v>
      </c>
      <c r="P236" s="483">
        <v>0.15</v>
      </c>
      <c r="Q236" s="486" t="s">
        <v>7419</v>
      </c>
      <c r="R236" s="486"/>
      <c r="S236" s="488"/>
      <c r="T236" s="483"/>
      <c r="U236" s="483"/>
      <c r="V236" s="486"/>
    </row>
    <row r="237" spans="1:22" x14ac:dyDescent="0.25">
      <c r="A237" s="487"/>
      <c r="B237" s="492"/>
      <c r="C237" s="493"/>
      <c r="D237" s="492"/>
      <c r="E237" s="492"/>
      <c r="F237" s="498"/>
      <c r="G237" s="489"/>
      <c r="H237" s="487"/>
      <c r="I237" s="488"/>
      <c r="J237" s="483"/>
      <c r="K237" s="484"/>
      <c r="L237" s="485"/>
      <c r="M237" s="768"/>
      <c r="N237" s="488" t="s">
        <v>7418</v>
      </c>
      <c r="O237" s="483">
        <v>1977</v>
      </c>
      <c r="P237" s="483">
        <v>8.7999999999999995E-2</v>
      </c>
      <c r="Q237" s="486" t="s">
        <v>7419</v>
      </c>
      <c r="R237" s="486"/>
      <c r="S237" s="488"/>
      <c r="T237" s="483"/>
      <c r="U237" s="483"/>
      <c r="V237" s="486"/>
    </row>
    <row r="238" spans="1:22" x14ac:dyDescent="0.25">
      <c r="A238" s="487"/>
      <c r="B238" s="492"/>
      <c r="C238" s="493"/>
      <c r="D238" s="492"/>
      <c r="E238" s="492"/>
      <c r="F238" s="498"/>
      <c r="G238" s="489"/>
      <c r="H238" s="487"/>
      <c r="I238" s="488"/>
      <c r="J238" s="483"/>
      <c r="K238" s="484"/>
      <c r="L238" s="485"/>
      <c r="M238" s="768"/>
      <c r="N238" s="488" t="s">
        <v>7418</v>
      </c>
      <c r="O238" s="483">
        <v>1977</v>
      </c>
      <c r="P238" s="483">
        <v>8.7999999999999995E-2</v>
      </c>
      <c r="Q238" s="486" t="s">
        <v>7419</v>
      </c>
      <c r="R238" s="486"/>
      <c r="S238" s="488"/>
      <c r="T238" s="483"/>
      <c r="U238" s="483"/>
      <c r="V238" s="486"/>
    </row>
    <row r="239" spans="1:22" x14ac:dyDescent="0.25">
      <c r="A239" s="487"/>
      <c r="B239" s="492"/>
      <c r="C239" s="493"/>
      <c r="D239" s="492"/>
      <c r="E239" s="492"/>
      <c r="F239" s="498"/>
      <c r="G239" s="489"/>
      <c r="H239" s="487"/>
      <c r="I239" s="488"/>
      <c r="J239" s="483"/>
      <c r="K239" s="484"/>
      <c r="L239" s="485"/>
      <c r="M239" s="768"/>
      <c r="N239" s="488" t="s">
        <v>7420</v>
      </c>
      <c r="O239" s="483">
        <v>1976</v>
      </c>
      <c r="P239" s="483">
        <v>0.26800000000000002</v>
      </c>
      <c r="Q239" s="486" t="s">
        <v>7421</v>
      </c>
      <c r="R239" s="486"/>
      <c r="S239" s="488"/>
      <c r="T239" s="483"/>
      <c r="U239" s="483"/>
      <c r="V239" s="486"/>
    </row>
    <row r="240" spans="1:22" x14ac:dyDescent="0.25">
      <c r="A240" s="487"/>
      <c r="B240" s="492"/>
      <c r="C240" s="493"/>
      <c r="D240" s="492"/>
      <c r="E240" s="492"/>
      <c r="F240" s="498"/>
      <c r="G240" s="489"/>
      <c r="H240" s="487"/>
      <c r="I240" s="488"/>
      <c r="J240" s="483"/>
      <c r="K240" s="484"/>
      <c r="L240" s="485"/>
      <c r="M240" s="768"/>
      <c r="N240" s="488" t="s">
        <v>7422</v>
      </c>
      <c r="O240" s="483">
        <v>1976</v>
      </c>
      <c r="P240" s="483">
        <v>0.25700000000000001</v>
      </c>
      <c r="Q240" s="486" t="s">
        <v>7423</v>
      </c>
      <c r="R240" s="486"/>
      <c r="S240" s="488"/>
      <c r="T240" s="483"/>
      <c r="U240" s="483"/>
      <c r="V240" s="486"/>
    </row>
    <row r="241" spans="1:22" x14ac:dyDescent="0.25">
      <c r="A241" s="487"/>
      <c r="B241" s="492"/>
      <c r="C241" s="493"/>
      <c r="D241" s="492"/>
      <c r="E241" s="492"/>
      <c r="F241" s="498"/>
      <c r="G241" s="489"/>
      <c r="H241" s="487"/>
      <c r="I241" s="488"/>
      <c r="J241" s="483"/>
      <c r="K241" s="484"/>
      <c r="L241" s="485"/>
      <c r="M241" s="768"/>
      <c r="N241" s="488" t="s">
        <v>7424</v>
      </c>
      <c r="O241" s="483">
        <v>1976</v>
      </c>
      <c r="P241" s="483">
        <v>0.20200000000000001</v>
      </c>
      <c r="Q241" s="486" t="s">
        <v>7423</v>
      </c>
      <c r="R241" s="486"/>
      <c r="S241" s="488"/>
      <c r="T241" s="483"/>
      <c r="U241" s="483"/>
      <c r="V241" s="486"/>
    </row>
    <row r="242" spans="1:22" x14ac:dyDescent="0.25">
      <c r="A242" s="487"/>
      <c r="B242" s="492"/>
      <c r="C242" s="493"/>
      <c r="D242" s="492"/>
      <c r="E242" s="492"/>
      <c r="F242" s="498"/>
      <c r="G242" s="489"/>
      <c r="H242" s="487"/>
      <c r="I242" s="488"/>
      <c r="J242" s="483"/>
      <c r="K242" s="484"/>
      <c r="L242" s="485"/>
      <c r="M242" s="768"/>
      <c r="N242" s="488" t="s">
        <v>7425</v>
      </c>
      <c r="O242" s="483">
        <v>1983</v>
      </c>
      <c r="P242" s="483">
        <v>0.13300000000000001</v>
      </c>
      <c r="Q242" s="486" t="s">
        <v>7426</v>
      </c>
      <c r="R242" s="486"/>
      <c r="S242" s="488"/>
      <c r="T242" s="483"/>
      <c r="U242" s="483"/>
      <c r="V242" s="486"/>
    </row>
    <row r="243" spans="1:22" x14ac:dyDescent="0.25">
      <c r="A243" s="487"/>
      <c r="B243" s="492"/>
      <c r="C243" s="493"/>
      <c r="D243" s="492"/>
      <c r="E243" s="492"/>
      <c r="F243" s="498"/>
      <c r="G243" s="489"/>
      <c r="H243" s="487"/>
      <c r="I243" s="488"/>
      <c r="J243" s="483"/>
      <c r="K243" s="484"/>
      <c r="L243" s="485"/>
      <c r="M243" s="768"/>
      <c r="N243" s="488" t="s">
        <v>7427</v>
      </c>
      <c r="O243" s="483">
        <v>1976</v>
      </c>
      <c r="P243" s="483">
        <v>4.9000000000000002E-2</v>
      </c>
      <c r="Q243" s="486" t="s">
        <v>7270</v>
      </c>
      <c r="R243" s="486"/>
      <c r="S243" s="488"/>
      <c r="T243" s="483"/>
      <c r="U243" s="483"/>
      <c r="V243" s="486"/>
    </row>
    <row r="244" spans="1:22" x14ac:dyDescent="0.25">
      <c r="A244" s="487"/>
      <c r="B244" s="492"/>
      <c r="C244" s="493"/>
      <c r="D244" s="492"/>
      <c r="E244" s="492"/>
      <c r="F244" s="498"/>
      <c r="G244" s="489"/>
      <c r="H244" s="487"/>
      <c r="I244" s="488"/>
      <c r="J244" s="483"/>
      <c r="K244" s="484"/>
      <c r="L244" s="485"/>
      <c r="M244" s="768"/>
      <c r="N244" s="488" t="s">
        <v>7428</v>
      </c>
      <c r="O244" s="483">
        <v>1976</v>
      </c>
      <c r="P244" s="483">
        <v>0.14799999999999999</v>
      </c>
      <c r="Q244" s="486" t="s">
        <v>7270</v>
      </c>
      <c r="R244" s="486"/>
      <c r="S244" s="488"/>
      <c r="T244" s="483"/>
      <c r="U244" s="483"/>
      <c r="V244" s="486"/>
    </row>
    <row r="245" spans="1:22" x14ac:dyDescent="0.25">
      <c r="A245" s="487"/>
      <c r="B245" s="492"/>
      <c r="C245" s="493"/>
      <c r="D245" s="492"/>
      <c r="E245" s="492"/>
      <c r="F245" s="498"/>
      <c r="G245" s="489"/>
      <c r="H245" s="487"/>
      <c r="I245" s="488"/>
      <c r="J245" s="483"/>
      <c r="K245" s="484"/>
      <c r="L245" s="485"/>
      <c r="M245" s="768"/>
      <c r="N245" s="488" t="s">
        <v>7429</v>
      </c>
      <c r="O245" s="483">
        <v>1976</v>
      </c>
      <c r="P245" s="483">
        <v>0.13</v>
      </c>
      <c r="Q245" s="486" t="s">
        <v>7270</v>
      </c>
      <c r="R245" s="486"/>
      <c r="S245" s="488"/>
      <c r="T245" s="483"/>
      <c r="U245" s="483"/>
      <c r="V245" s="486"/>
    </row>
    <row r="246" spans="1:22" x14ac:dyDescent="0.25">
      <c r="A246" s="487"/>
      <c r="B246" s="492"/>
      <c r="C246" s="493"/>
      <c r="D246" s="492"/>
      <c r="E246" s="492"/>
      <c r="F246" s="498"/>
      <c r="G246" s="489"/>
      <c r="H246" s="487"/>
      <c r="I246" s="488"/>
      <c r="J246" s="483"/>
      <c r="K246" s="484"/>
      <c r="L246" s="485"/>
      <c r="M246" s="768"/>
      <c r="N246" s="488" t="s">
        <v>7430</v>
      </c>
      <c r="O246" s="483">
        <v>1988</v>
      </c>
      <c r="P246" s="483">
        <v>9.4E-2</v>
      </c>
      <c r="Q246" s="486" t="s">
        <v>7211</v>
      </c>
      <c r="R246" s="486"/>
      <c r="S246" s="488"/>
      <c r="T246" s="483"/>
      <c r="U246" s="483"/>
      <c r="V246" s="486"/>
    </row>
    <row r="247" spans="1:22" x14ac:dyDescent="0.25">
      <c r="A247" s="487"/>
      <c r="B247" s="492"/>
      <c r="C247" s="493"/>
      <c r="D247" s="492"/>
      <c r="E247" s="492"/>
      <c r="F247" s="498"/>
      <c r="G247" s="489"/>
      <c r="H247" s="487"/>
      <c r="I247" s="488"/>
      <c r="J247" s="483"/>
      <c r="K247" s="484"/>
      <c r="L247" s="485"/>
      <c r="M247" s="768"/>
      <c r="N247" s="488" t="s">
        <v>7418</v>
      </c>
      <c r="O247" s="483">
        <v>1977</v>
      </c>
      <c r="P247" s="483">
        <v>8.2000000000000003E-2</v>
      </c>
      <c r="Q247" s="486" t="s">
        <v>7171</v>
      </c>
      <c r="R247" s="486"/>
      <c r="S247" s="488"/>
      <c r="T247" s="483"/>
      <c r="U247" s="483"/>
      <c r="V247" s="486"/>
    </row>
    <row r="248" spans="1:22" x14ac:dyDescent="0.25">
      <c r="A248" s="487"/>
      <c r="B248" s="492"/>
      <c r="C248" s="493"/>
      <c r="D248" s="492"/>
      <c r="E248" s="492"/>
      <c r="F248" s="498"/>
      <c r="G248" s="489"/>
      <c r="H248" s="487"/>
      <c r="I248" s="488"/>
      <c r="J248" s="483"/>
      <c r="K248" s="484"/>
      <c r="L248" s="485"/>
      <c r="M248" s="768"/>
      <c r="N248" s="488" t="s">
        <v>7431</v>
      </c>
      <c r="O248" s="483">
        <v>1983</v>
      </c>
      <c r="P248" s="483">
        <v>0.126</v>
      </c>
      <c r="Q248" s="486" t="s">
        <v>7426</v>
      </c>
      <c r="R248" s="486"/>
      <c r="S248" s="488"/>
      <c r="T248" s="483"/>
      <c r="U248" s="483"/>
      <c r="V248" s="486"/>
    </row>
    <row r="249" spans="1:22" x14ac:dyDescent="0.25">
      <c r="A249" s="487"/>
      <c r="B249" s="492"/>
      <c r="C249" s="493"/>
      <c r="D249" s="492"/>
      <c r="E249" s="492"/>
      <c r="F249" s="498"/>
      <c r="G249" s="489"/>
      <c r="H249" s="487"/>
      <c r="I249" s="488"/>
      <c r="J249" s="483"/>
      <c r="K249" s="484"/>
      <c r="L249" s="485"/>
      <c r="M249" s="768"/>
      <c r="N249" s="488" t="s">
        <v>7432</v>
      </c>
      <c r="O249" s="483">
        <v>1964</v>
      </c>
      <c r="P249" s="483">
        <v>0.13700000000000001</v>
      </c>
      <c r="Q249" s="486" t="s">
        <v>7421</v>
      </c>
      <c r="R249" s="486"/>
      <c r="S249" s="488"/>
      <c r="T249" s="483"/>
      <c r="U249" s="483"/>
      <c r="V249" s="486"/>
    </row>
    <row r="250" spans="1:22" x14ac:dyDescent="0.25">
      <c r="A250" s="487"/>
      <c r="B250" s="492"/>
      <c r="C250" s="493"/>
      <c r="D250" s="492"/>
      <c r="E250" s="492"/>
      <c r="F250" s="498"/>
      <c r="G250" s="489"/>
      <c r="H250" s="487"/>
      <c r="I250" s="488"/>
      <c r="J250" s="483"/>
      <c r="K250" s="484"/>
      <c r="L250" s="485"/>
      <c r="M250" s="768"/>
      <c r="N250" s="488" t="s">
        <v>7418</v>
      </c>
      <c r="O250" s="483">
        <v>1977</v>
      </c>
      <c r="P250" s="483">
        <v>0.15</v>
      </c>
      <c r="Q250" s="486" t="s">
        <v>7419</v>
      </c>
      <c r="R250" s="486"/>
      <c r="S250" s="488"/>
      <c r="T250" s="483"/>
      <c r="U250" s="483"/>
      <c r="V250" s="486"/>
    </row>
    <row r="251" spans="1:22" x14ac:dyDescent="0.25">
      <c r="A251" s="487"/>
      <c r="B251" s="488"/>
      <c r="C251" s="494"/>
      <c r="D251" s="488"/>
      <c r="E251" s="487"/>
      <c r="F251" s="488"/>
      <c r="G251" s="488"/>
      <c r="H251" s="487"/>
      <c r="I251" s="488"/>
      <c r="J251" s="483"/>
      <c r="K251" s="484"/>
      <c r="L251" s="485"/>
      <c r="M251" s="530"/>
      <c r="N251" s="488" t="s">
        <v>7418</v>
      </c>
      <c r="O251" s="483">
        <v>1977</v>
      </c>
      <c r="P251" s="483">
        <v>9.5000000000000001E-2</v>
      </c>
      <c r="Q251" s="486" t="s">
        <v>7419</v>
      </c>
      <c r="R251" s="486"/>
      <c r="S251" s="488"/>
      <c r="T251" s="483"/>
      <c r="U251" s="483"/>
      <c r="V251" s="486"/>
    </row>
    <row r="252" spans="1:22" x14ac:dyDescent="0.25">
      <c r="A252" s="489"/>
      <c r="B252" s="492"/>
      <c r="C252" s="493" t="s">
        <v>7433</v>
      </c>
      <c r="D252" s="492" t="s">
        <v>4236</v>
      </c>
      <c r="E252" s="492" t="s">
        <v>7350</v>
      </c>
      <c r="F252" s="498" t="s">
        <v>494</v>
      </c>
      <c r="G252" s="489">
        <v>2009</v>
      </c>
      <c r="H252" s="499"/>
      <c r="I252" s="490"/>
      <c r="J252" s="483"/>
      <c r="K252" s="484"/>
      <c r="L252" s="532"/>
      <c r="M252" s="530"/>
      <c r="N252" s="488" t="s">
        <v>7434</v>
      </c>
      <c r="O252" s="483">
        <v>1972</v>
      </c>
      <c r="P252" s="483">
        <v>2.8000000000000001E-2</v>
      </c>
      <c r="Q252" s="486" t="s">
        <v>7270</v>
      </c>
      <c r="R252" s="486"/>
      <c r="S252" s="488"/>
      <c r="T252" s="483"/>
      <c r="U252" s="483"/>
      <c r="V252" s="486"/>
    </row>
    <row r="253" spans="1:22" x14ac:dyDescent="0.25">
      <c r="A253" s="489"/>
      <c r="B253" s="492"/>
      <c r="C253" s="493"/>
      <c r="D253" s="492"/>
      <c r="E253" s="492"/>
      <c r="F253" s="498"/>
      <c r="G253" s="489"/>
      <c r="H253" s="499"/>
      <c r="I253" s="490"/>
      <c r="J253" s="483"/>
      <c r="K253" s="484"/>
      <c r="L253" s="532"/>
      <c r="M253" s="531"/>
      <c r="N253" s="490"/>
      <c r="O253" s="483"/>
      <c r="P253" s="760"/>
      <c r="Q253" s="769"/>
      <c r="R253" s="528"/>
      <c r="S253" s="490"/>
      <c r="T253" s="483"/>
      <c r="U253" s="483"/>
      <c r="V253" s="528"/>
    </row>
    <row r="254" spans="1:22" x14ac:dyDescent="0.25">
      <c r="A254" s="487"/>
      <c r="B254" s="492"/>
      <c r="C254" s="493"/>
      <c r="D254" s="492"/>
      <c r="E254" s="492"/>
      <c r="F254" s="498"/>
      <c r="G254" s="489"/>
      <c r="H254" s="487" t="s">
        <v>7435</v>
      </c>
      <c r="I254" s="492" t="s">
        <v>7436</v>
      </c>
      <c r="J254" s="483">
        <v>1977</v>
      </c>
      <c r="K254" s="484">
        <v>0.23799999999999999</v>
      </c>
      <c r="L254" s="485" t="s">
        <v>201</v>
      </c>
      <c r="M254" s="496"/>
      <c r="N254" s="490"/>
      <c r="O254" s="483"/>
      <c r="P254" s="760"/>
      <c r="Q254" s="770"/>
      <c r="R254" s="528"/>
      <c r="S254" s="490"/>
      <c r="T254" s="483"/>
      <c r="U254" s="483"/>
      <c r="V254" s="528"/>
    </row>
    <row r="255" spans="1:22" x14ac:dyDescent="0.25">
      <c r="A255" s="487"/>
      <c r="B255" s="492"/>
      <c r="C255" s="493"/>
      <c r="D255" s="492"/>
      <c r="E255" s="492"/>
      <c r="F255" s="498"/>
      <c r="G255" s="489"/>
      <c r="H255" s="487"/>
      <c r="I255" s="488"/>
      <c r="J255" s="483"/>
      <c r="K255" s="484"/>
      <c r="L255" s="485"/>
      <c r="M255" s="692" t="s">
        <v>7437</v>
      </c>
      <c r="N255" s="488" t="s">
        <v>7438</v>
      </c>
      <c r="O255" s="483">
        <v>2014</v>
      </c>
      <c r="P255" s="483">
        <v>0.10199999999999999</v>
      </c>
      <c r="Q255" s="486" t="s">
        <v>7439</v>
      </c>
      <c r="R255" s="486"/>
      <c r="S255" s="492"/>
      <c r="T255" s="483"/>
      <c r="U255" s="483"/>
      <c r="V255" s="486"/>
    </row>
    <row r="256" spans="1:22" x14ac:dyDescent="0.25">
      <c r="A256" s="487"/>
      <c r="B256" s="492"/>
      <c r="C256" s="493"/>
      <c r="D256" s="492"/>
      <c r="E256" s="492"/>
      <c r="F256" s="498"/>
      <c r="G256" s="489"/>
      <c r="H256" s="487"/>
      <c r="I256" s="488"/>
      <c r="J256" s="483"/>
      <c r="K256" s="484"/>
      <c r="L256" s="485"/>
      <c r="M256" s="771"/>
      <c r="N256" s="488"/>
      <c r="O256" s="483"/>
      <c r="P256" s="483"/>
      <c r="Q256" s="486"/>
      <c r="R256" s="486"/>
      <c r="S256" s="488"/>
      <c r="T256" s="483"/>
      <c r="U256" s="483"/>
      <c r="V256" s="486"/>
    </row>
    <row r="257" spans="1:22" x14ac:dyDescent="0.25">
      <c r="A257" s="487"/>
      <c r="B257" s="492"/>
      <c r="C257" s="493"/>
      <c r="D257" s="492"/>
      <c r="E257" s="492"/>
      <c r="F257" s="498"/>
      <c r="G257" s="489"/>
      <c r="H257" s="487" t="s">
        <v>7383</v>
      </c>
      <c r="I257" s="497" t="s">
        <v>7440</v>
      </c>
      <c r="J257" s="483">
        <v>2002</v>
      </c>
      <c r="K257" s="484">
        <v>2.5000000000000001E-2</v>
      </c>
      <c r="L257" s="485" t="s">
        <v>210</v>
      </c>
      <c r="M257" s="493"/>
      <c r="N257" s="488"/>
      <c r="O257" s="483"/>
      <c r="P257" s="483"/>
      <c r="Q257" s="486"/>
      <c r="R257" s="486"/>
      <c r="S257" s="488"/>
      <c r="T257" s="483"/>
      <c r="U257" s="483"/>
      <c r="V257" s="486"/>
    </row>
    <row r="258" spans="1:22" x14ac:dyDescent="0.25">
      <c r="A258" s="487"/>
      <c r="B258" s="492"/>
      <c r="C258" s="493"/>
      <c r="D258" s="492"/>
      <c r="E258" s="492"/>
      <c r="F258" s="498"/>
      <c r="G258" s="489"/>
      <c r="H258" s="487"/>
      <c r="I258" s="497"/>
      <c r="J258" s="483"/>
      <c r="K258" s="484"/>
      <c r="L258" s="485"/>
      <c r="M258" s="713"/>
      <c r="N258" s="497"/>
      <c r="O258" s="483"/>
      <c r="P258" s="483"/>
      <c r="Q258" s="486"/>
      <c r="R258" s="486"/>
      <c r="S258" s="497"/>
      <c r="T258" s="483"/>
      <c r="U258" s="483"/>
      <c r="V258" s="486"/>
    </row>
    <row r="259" spans="1:22" x14ac:dyDescent="0.25">
      <c r="A259" s="487"/>
      <c r="B259" s="492"/>
      <c r="C259" s="493"/>
      <c r="D259" s="492" t="s">
        <v>4353</v>
      </c>
      <c r="E259" s="492" t="s">
        <v>7350</v>
      </c>
      <c r="F259" s="498" t="s">
        <v>28</v>
      </c>
      <c r="G259" s="489">
        <v>2002</v>
      </c>
      <c r="H259" s="487"/>
      <c r="I259" s="497"/>
      <c r="J259" s="483"/>
      <c r="K259" s="484"/>
      <c r="L259" s="485"/>
      <c r="M259" s="713"/>
      <c r="N259" s="497"/>
      <c r="O259" s="483"/>
      <c r="P259" s="483"/>
      <c r="Q259" s="486"/>
      <c r="R259" s="486"/>
      <c r="S259" s="497"/>
      <c r="T259" s="483"/>
      <c r="U259" s="483"/>
      <c r="V259" s="486"/>
    </row>
    <row r="260" spans="1:22" x14ac:dyDescent="0.25">
      <c r="A260" s="487"/>
      <c r="B260" s="492"/>
      <c r="C260" s="493"/>
      <c r="D260" s="492"/>
      <c r="E260" s="492"/>
      <c r="F260" s="498"/>
      <c r="G260" s="489"/>
      <c r="H260" s="487"/>
      <c r="I260" s="488"/>
      <c r="J260" s="483"/>
      <c r="K260" s="484"/>
      <c r="L260" s="485"/>
      <c r="M260" s="689"/>
      <c r="N260" s="497"/>
      <c r="O260" s="483"/>
      <c r="P260" s="483"/>
      <c r="Q260" s="486"/>
      <c r="R260" s="486"/>
      <c r="S260" s="497"/>
      <c r="T260" s="483"/>
      <c r="U260" s="483"/>
      <c r="V260" s="486"/>
    </row>
    <row r="261" spans="1:22" x14ac:dyDescent="0.25">
      <c r="A261" s="487"/>
      <c r="B261" s="492"/>
      <c r="C261" s="493"/>
      <c r="D261" s="492"/>
      <c r="E261" s="492"/>
      <c r="F261" s="498"/>
      <c r="G261" s="489"/>
      <c r="H261" s="487"/>
      <c r="I261" s="488"/>
      <c r="J261" s="483"/>
      <c r="K261" s="484"/>
      <c r="L261" s="485"/>
      <c r="M261" s="690"/>
      <c r="N261" s="488"/>
      <c r="O261" s="483"/>
      <c r="P261" s="483"/>
      <c r="Q261" s="486"/>
      <c r="R261" s="486"/>
      <c r="S261" s="488"/>
      <c r="T261" s="483"/>
      <c r="U261" s="483"/>
      <c r="V261" s="486"/>
    </row>
    <row r="262" spans="1:22" x14ac:dyDescent="0.25">
      <c r="A262" s="487"/>
      <c r="B262" s="492"/>
      <c r="C262" s="493" t="s">
        <v>7441</v>
      </c>
      <c r="D262" s="492" t="s">
        <v>7442</v>
      </c>
      <c r="E262" s="492"/>
      <c r="F262" s="498" t="s">
        <v>894</v>
      </c>
      <c r="G262" s="489">
        <v>1984</v>
      </c>
      <c r="H262" s="487"/>
      <c r="I262" s="488"/>
      <c r="J262" s="483"/>
      <c r="K262" s="484"/>
      <c r="L262" s="485"/>
      <c r="M262" s="690"/>
      <c r="N262" s="488"/>
      <c r="O262" s="483"/>
      <c r="P262" s="483"/>
      <c r="Q262" s="486"/>
      <c r="R262" s="486"/>
      <c r="S262" s="488"/>
      <c r="T262" s="483"/>
      <c r="U262" s="483"/>
      <c r="V262" s="486"/>
    </row>
    <row r="263" spans="1:22" x14ac:dyDescent="0.25">
      <c r="A263" s="487" t="s">
        <v>5821</v>
      </c>
      <c r="B263" s="701" t="s">
        <v>7443</v>
      </c>
      <c r="C263" s="495"/>
      <c r="D263" s="492" t="s">
        <v>7444</v>
      </c>
      <c r="E263" s="492"/>
      <c r="F263" s="498" t="s">
        <v>2850</v>
      </c>
      <c r="G263" s="489">
        <v>1964</v>
      </c>
      <c r="H263" s="487"/>
      <c r="I263" s="488"/>
      <c r="J263" s="483"/>
      <c r="K263" s="484"/>
      <c r="L263" s="485"/>
      <c r="M263" s="691"/>
      <c r="N263" s="488"/>
      <c r="O263" s="483"/>
      <c r="P263" s="483"/>
      <c r="Q263" s="486"/>
      <c r="R263" s="486"/>
      <c r="S263" s="488"/>
      <c r="T263" s="483"/>
      <c r="U263" s="483"/>
      <c r="V263" s="486"/>
    </row>
    <row r="264" spans="1:22" x14ac:dyDescent="0.25">
      <c r="A264" s="487"/>
      <c r="B264" s="492"/>
      <c r="C264" s="493"/>
      <c r="D264" s="492" t="s">
        <v>7445</v>
      </c>
      <c r="E264" s="492"/>
      <c r="F264" s="498" t="s">
        <v>755</v>
      </c>
      <c r="G264" s="489">
        <v>1965</v>
      </c>
      <c r="H264" s="487" t="s">
        <v>7392</v>
      </c>
      <c r="I264" s="497" t="s">
        <v>7446</v>
      </c>
      <c r="J264" s="483">
        <v>1984</v>
      </c>
      <c r="K264" s="484">
        <v>0.313</v>
      </c>
      <c r="L264" s="485" t="s">
        <v>210</v>
      </c>
      <c r="M264" s="496"/>
      <c r="N264" s="488"/>
      <c r="O264" s="483"/>
      <c r="P264" s="483"/>
      <c r="Q264" s="486"/>
      <c r="R264" s="486"/>
      <c r="S264" s="488"/>
      <c r="T264" s="483"/>
      <c r="U264" s="483"/>
      <c r="V264" s="486"/>
    </row>
    <row r="265" spans="1:22" x14ac:dyDescent="0.25">
      <c r="A265" s="487"/>
      <c r="B265" s="492"/>
      <c r="C265" s="493"/>
      <c r="D265" s="492"/>
      <c r="E265" s="492"/>
      <c r="F265" s="498"/>
      <c r="G265" s="489"/>
      <c r="H265" s="487" t="s">
        <v>7447</v>
      </c>
      <c r="I265" s="497" t="s">
        <v>7448</v>
      </c>
      <c r="J265" s="483">
        <v>1964</v>
      </c>
      <c r="K265" s="484">
        <v>2.8929999999999998</v>
      </c>
      <c r="L265" s="485" t="s">
        <v>201</v>
      </c>
      <c r="M265" s="496"/>
      <c r="N265" s="497"/>
      <c r="O265" s="483"/>
      <c r="P265" s="483"/>
      <c r="Q265" s="486"/>
      <c r="R265" s="486"/>
      <c r="S265" s="497"/>
      <c r="T265" s="483"/>
      <c r="U265" s="483"/>
      <c r="V265" s="486"/>
    </row>
    <row r="266" spans="1:22" x14ac:dyDescent="0.25">
      <c r="A266" s="487"/>
      <c r="B266" s="492"/>
      <c r="C266" s="493"/>
      <c r="D266" s="492"/>
      <c r="E266" s="492"/>
      <c r="F266" s="498"/>
      <c r="G266" s="489"/>
      <c r="H266" s="487"/>
      <c r="I266" s="492" t="s">
        <v>7449</v>
      </c>
      <c r="J266" s="483">
        <v>1965</v>
      </c>
      <c r="K266" s="484">
        <v>1.4E-2</v>
      </c>
      <c r="L266" s="485" t="s">
        <v>201</v>
      </c>
      <c r="M266" s="496"/>
      <c r="N266" s="497"/>
      <c r="O266" s="483"/>
      <c r="P266" s="483"/>
      <c r="Q266" s="486"/>
      <c r="R266" s="486"/>
      <c r="S266" s="497"/>
      <c r="T266" s="483"/>
      <c r="U266" s="483"/>
      <c r="V266" s="486"/>
    </row>
    <row r="267" spans="1:22" x14ac:dyDescent="0.25">
      <c r="A267" s="487"/>
      <c r="B267" s="492"/>
      <c r="C267" s="493"/>
      <c r="D267" s="492"/>
      <c r="E267" s="492"/>
      <c r="F267" s="498"/>
      <c r="G267" s="489"/>
      <c r="H267" s="487"/>
      <c r="I267" s="488"/>
      <c r="J267" s="483"/>
      <c r="K267" s="484"/>
      <c r="L267" s="485"/>
      <c r="M267" s="689"/>
      <c r="N267" s="492"/>
      <c r="O267" s="483"/>
      <c r="P267" s="483"/>
      <c r="Q267" s="486"/>
      <c r="R267" s="486"/>
      <c r="S267" s="492"/>
      <c r="T267" s="483"/>
      <c r="U267" s="483"/>
      <c r="V267" s="486"/>
    </row>
    <row r="268" spans="1:22" x14ac:dyDescent="0.25">
      <c r="A268" s="487"/>
      <c r="B268" s="492"/>
      <c r="C268" s="493"/>
      <c r="D268" s="492" t="s">
        <v>7450</v>
      </c>
      <c r="E268" s="492"/>
      <c r="F268" s="498" t="s">
        <v>894</v>
      </c>
      <c r="G268" s="489">
        <v>1965</v>
      </c>
      <c r="H268" s="487"/>
      <c r="I268" s="488"/>
      <c r="J268" s="483"/>
      <c r="K268" s="484"/>
      <c r="L268" s="485"/>
      <c r="M268" s="690"/>
      <c r="N268" s="488"/>
      <c r="O268" s="483"/>
      <c r="P268" s="483"/>
      <c r="Q268" s="486"/>
      <c r="R268" s="486"/>
      <c r="S268" s="488"/>
      <c r="T268" s="483"/>
      <c r="U268" s="483"/>
      <c r="V268" s="486"/>
    </row>
    <row r="269" spans="1:22" x14ac:dyDescent="0.25">
      <c r="A269" s="487"/>
      <c r="B269" s="492"/>
      <c r="C269" s="493"/>
      <c r="D269" s="492"/>
      <c r="E269" s="492"/>
      <c r="F269" s="498"/>
      <c r="G269" s="489"/>
      <c r="H269" s="487"/>
      <c r="I269" s="492" t="s">
        <v>7451</v>
      </c>
      <c r="J269" s="483">
        <v>1965</v>
      </c>
      <c r="K269" s="484">
        <v>0.73699999999999999</v>
      </c>
      <c r="L269" s="485" t="s">
        <v>201</v>
      </c>
      <c r="M269" s="690"/>
      <c r="N269" s="488"/>
      <c r="O269" s="483"/>
      <c r="P269" s="483"/>
      <c r="Q269" s="486"/>
      <c r="R269" s="486"/>
      <c r="S269" s="488"/>
      <c r="T269" s="483"/>
      <c r="U269" s="483"/>
      <c r="V269" s="486"/>
    </row>
    <row r="270" spans="1:22" x14ac:dyDescent="0.25">
      <c r="A270" s="487"/>
      <c r="B270" s="492"/>
      <c r="C270" s="493"/>
      <c r="D270" s="492" t="s">
        <v>7452</v>
      </c>
      <c r="E270" s="492"/>
      <c r="F270" s="498" t="s">
        <v>755</v>
      </c>
      <c r="G270" s="489">
        <v>1965</v>
      </c>
      <c r="H270" s="487"/>
      <c r="I270" s="492"/>
      <c r="J270" s="483"/>
      <c r="K270" s="484"/>
      <c r="L270" s="485"/>
      <c r="M270" s="690"/>
      <c r="N270" s="488"/>
      <c r="O270" s="483"/>
      <c r="P270" s="483"/>
      <c r="Q270" s="486"/>
      <c r="R270" s="486"/>
      <c r="S270" s="488"/>
      <c r="T270" s="483"/>
      <c r="U270" s="483"/>
      <c r="V270" s="486"/>
    </row>
    <row r="271" spans="1:22" x14ac:dyDescent="0.25">
      <c r="A271" s="487"/>
      <c r="B271" s="492"/>
      <c r="C271" s="493"/>
      <c r="D271" s="492"/>
      <c r="E271" s="492"/>
      <c r="F271" s="498"/>
      <c r="G271" s="489"/>
      <c r="H271" s="487"/>
      <c r="I271" s="492" t="s">
        <v>7453</v>
      </c>
      <c r="J271" s="483">
        <v>1965</v>
      </c>
      <c r="K271" s="484">
        <v>0.35199999999999998</v>
      </c>
      <c r="L271" s="485" t="s">
        <v>201</v>
      </c>
      <c r="M271" s="690"/>
      <c r="N271" s="488"/>
      <c r="O271" s="483"/>
      <c r="P271" s="483"/>
      <c r="Q271" s="486"/>
      <c r="R271" s="486"/>
      <c r="S271" s="488"/>
      <c r="T271" s="483"/>
      <c r="U271" s="483"/>
      <c r="V271" s="486"/>
    </row>
    <row r="272" spans="1:22" x14ac:dyDescent="0.25">
      <c r="A272" s="487"/>
      <c r="B272" s="492"/>
      <c r="C272" s="493"/>
      <c r="D272" s="492"/>
      <c r="E272" s="492"/>
      <c r="F272" s="498"/>
      <c r="G272" s="489"/>
      <c r="H272" s="487"/>
      <c r="I272" s="488"/>
      <c r="J272" s="483"/>
      <c r="K272" s="484"/>
      <c r="L272" s="485"/>
      <c r="M272" s="691"/>
      <c r="N272" s="488"/>
      <c r="O272" s="483"/>
      <c r="P272" s="483"/>
      <c r="Q272" s="486"/>
      <c r="R272" s="486"/>
      <c r="S272" s="488"/>
      <c r="T272" s="483"/>
      <c r="U272" s="483"/>
      <c r="V272" s="486"/>
    </row>
    <row r="273" spans="1:22" x14ac:dyDescent="0.25">
      <c r="A273" s="487"/>
      <c r="B273" s="492"/>
      <c r="C273" s="493" t="s">
        <v>7454</v>
      </c>
      <c r="D273" s="492" t="s">
        <v>3724</v>
      </c>
      <c r="E273" s="492"/>
      <c r="F273" s="498" t="s">
        <v>22</v>
      </c>
      <c r="G273" s="489">
        <v>1981</v>
      </c>
      <c r="H273" s="487"/>
      <c r="I273" s="492"/>
      <c r="J273" s="483"/>
      <c r="K273" s="484"/>
      <c r="L273" s="485"/>
      <c r="M273" s="496"/>
      <c r="N273" s="488"/>
      <c r="O273" s="483"/>
      <c r="P273" s="483"/>
      <c r="Q273" s="486"/>
      <c r="R273" s="486"/>
      <c r="S273" s="488"/>
      <c r="T273" s="483"/>
      <c r="U273" s="483"/>
      <c r="V273" s="486"/>
    </row>
    <row r="274" spans="1:22" x14ac:dyDescent="0.25">
      <c r="A274" s="487"/>
      <c r="B274" s="492"/>
      <c r="C274" s="493"/>
      <c r="D274" s="492"/>
      <c r="E274" s="492"/>
      <c r="F274" s="498"/>
      <c r="G274" s="489"/>
      <c r="H274" s="487"/>
      <c r="I274" s="492"/>
      <c r="J274" s="483"/>
      <c r="K274" s="484"/>
      <c r="L274" s="485"/>
      <c r="M274" s="496"/>
      <c r="N274" s="492"/>
      <c r="O274" s="483"/>
      <c r="P274" s="483"/>
      <c r="Q274" s="486"/>
      <c r="R274" s="486"/>
      <c r="S274" s="492"/>
      <c r="T274" s="483"/>
      <c r="U274" s="483"/>
      <c r="V274" s="486"/>
    </row>
    <row r="275" spans="1:22" x14ac:dyDescent="0.25">
      <c r="A275" s="487"/>
      <c r="B275" s="492"/>
      <c r="C275" s="493"/>
      <c r="D275" s="492"/>
      <c r="E275" s="492"/>
      <c r="F275" s="498"/>
      <c r="G275" s="489"/>
      <c r="H275" s="487" t="s">
        <v>7455</v>
      </c>
      <c r="I275" s="492" t="s">
        <v>7456</v>
      </c>
      <c r="J275" s="483">
        <v>1981</v>
      </c>
      <c r="K275" s="484">
        <v>0.26900000000000002</v>
      </c>
      <c r="L275" s="485" t="s">
        <v>201</v>
      </c>
      <c r="M275" s="496"/>
      <c r="N275" s="492"/>
      <c r="O275" s="483"/>
      <c r="P275" s="483"/>
      <c r="Q275" s="486"/>
      <c r="R275" s="486"/>
      <c r="S275" s="492"/>
      <c r="T275" s="483"/>
      <c r="U275" s="483"/>
      <c r="V275" s="486"/>
    </row>
    <row r="276" spans="1:22" x14ac:dyDescent="0.25">
      <c r="A276" s="487"/>
      <c r="B276" s="492"/>
      <c r="C276" s="493"/>
      <c r="D276" s="492"/>
      <c r="E276" s="492"/>
      <c r="F276" s="498"/>
      <c r="G276" s="489"/>
      <c r="H276" s="487"/>
      <c r="I276" s="488"/>
      <c r="J276" s="483"/>
      <c r="K276" s="484"/>
      <c r="L276" s="485"/>
      <c r="M276" s="689" t="s">
        <v>7457</v>
      </c>
      <c r="N276" s="492"/>
      <c r="O276" s="483"/>
      <c r="P276" s="483"/>
      <c r="Q276" s="486"/>
      <c r="R276" s="486"/>
      <c r="S276" s="492"/>
      <c r="T276" s="483"/>
      <c r="U276" s="483"/>
      <c r="V276" s="486"/>
    </row>
    <row r="277" spans="1:22" x14ac:dyDescent="0.25">
      <c r="A277" s="487"/>
      <c r="B277" s="492"/>
      <c r="C277" s="493"/>
      <c r="D277" s="492"/>
      <c r="E277" s="492"/>
      <c r="F277" s="498"/>
      <c r="G277" s="489"/>
      <c r="H277" s="487"/>
      <c r="I277" s="488"/>
      <c r="J277" s="483"/>
      <c r="K277" s="484"/>
      <c r="L277" s="485"/>
      <c r="M277" s="690"/>
      <c r="N277" s="488"/>
      <c r="O277" s="483"/>
      <c r="P277" s="483"/>
      <c r="Q277" s="486"/>
      <c r="R277" s="486"/>
      <c r="S277" s="488"/>
      <c r="T277" s="483"/>
      <c r="U277" s="483"/>
      <c r="V277" s="486"/>
    </row>
    <row r="278" spans="1:22" x14ac:dyDescent="0.25">
      <c r="A278" s="487"/>
      <c r="B278" s="492"/>
      <c r="C278" s="493"/>
      <c r="D278" s="492"/>
      <c r="E278" s="492"/>
      <c r="F278" s="498"/>
      <c r="G278" s="489"/>
      <c r="H278" s="487"/>
      <c r="I278" s="488"/>
      <c r="J278" s="483"/>
      <c r="K278" s="484"/>
      <c r="L278" s="485"/>
      <c r="M278" s="690"/>
      <c r="N278" s="488" t="s">
        <v>7458</v>
      </c>
      <c r="O278" s="483">
        <v>1983</v>
      </c>
      <c r="P278" s="483">
        <v>3.6999999999999998E-2</v>
      </c>
      <c r="Q278" s="486" t="s">
        <v>7459</v>
      </c>
      <c r="R278" s="486"/>
      <c r="S278" s="488"/>
      <c r="T278" s="483"/>
      <c r="U278" s="483"/>
      <c r="V278" s="486"/>
    </row>
    <row r="279" spans="1:22" x14ac:dyDescent="0.25">
      <c r="A279" s="487"/>
      <c r="B279" s="492"/>
      <c r="C279" s="493"/>
      <c r="D279" s="492"/>
      <c r="E279" s="492"/>
      <c r="F279" s="498"/>
      <c r="G279" s="489"/>
      <c r="H279" s="487"/>
      <c r="I279" s="488"/>
      <c r="J279" s="483"/>
      <c r="K279" s="484"/>
      <c r="L279" s="485"/>
      <c r="M279" s="690"/>
      <c r="N279" s="488" t="s">
        <v>7458</v>
      </c>
      <c r="O279" s="483">
        <v>1983</v>
      </c>
      <c r="P279" s="483">
        <v>3.6999999999999998E-2</v>
      </c>
      <c r="Q279" s="486" t="s">
        <v>7459</v>
      </c>
      <c r="R279" s="486"/>
      <c r="S279" s="488"/>
      <c r="T279" s="483"/>
      <c r="U279" s="483"/>
      <c r="V279" s="486"/>
    </row>
    <row r="280" spans="1:22" x14ac:dyDescent="0.25">
      <c r="A280" s="487"/>
      <c r="B280" s="492"/>
      <c r="C280" s="493"/>
      <c r="D280" s="492"/>
      <c r="E280" s="492"/>
      <c r="F280" s="498"/>
      <c r="G280" s="489"/>
      <c r="H280" s="487"/>
      <c r="I280" s="488"/>
      <c r="J280" s="483"/>
      <c r="K280" s="484"/>
      <c r="L280" s="485"/>
      <c r="M280" s="690"/>
      <c r="N280" s="488" t="s">
        <v>7460</v>
      </c>
      <c r="O280" s="483">
        <v>1981</v>
      </c>
      <c r="P280" s="483">
        <v>9.5000000000000001E-2</v>
      </c>
      <c r="Q280" s="486" t="s">
        <v>7461</v>
      </c>
      <c r="R280" s="486"/>
      <c r="S280" s="488"/>
      <c r="T280" s="483"/>
      <c r="U280" s="483"/>
      <c r="V280" s="486"/>
    </row>
    <row r="281" spans="1:22" x14ac:dyDescent="0.25">
      <c r="A281" s="487"/>
      <c r="B281" s="492"/>
      <c r="C281" s="493"/>
      <c r="D281" s="492"/>
      <c r="E281" s="492"/>
      <c r="F281" s="498"/>
      <c r="G281" s="489"/>
      <c r="H281" s="487"/>
      <c r="I281" s="488"/>
      <c r="J281" s="483"/>
      <c r="K281" s="484"/>
      <c r="L281" s="485"/>
      <c r="M281" s="690"/>
      <c r="N281" s="488" t="s">
        <v>7462</v>
      </c>
      <c r="O281" s="483">
        <v>1981</v>
      </c>
      <c r="P281" s="483">
        <v>0.13500000000000001</v>
      </c>
      <c r="Q281" s="486" t="s">
        <v>7461</v>
      </c>
      <c r="R281" s="486"/>
      <c r="S281" s="488"/>
      <c r="T281" s="483"/>
      <c r="U281" s="483"/>
      <c r="V281" s="486"/>
    </row>
    <row r="282" spans="1:22" x14ac:dyDescent="0.25">
      <c r="A282" s="487"/>
      <c r="B282" s="492"/>
      <c r="C282" s="493"/>
      <c r="D282" s="492"/>
      <c r="E282" s="492"/>
      <c r="F282" s="498"/>
      <c r="G282" s="489"/>
      <c r="H282" s="487"/>
      <c r="I282" s="488"/>
      <c r="J282" s="483"/>
      <c r="K282" s="484"/>
      <c r="L282" s="485"/>
      <c r="M282" s="690"/>
      <c r="N282" s="488" t="s">
        <v>7463</v>
      </c>
      <c r="O282" s="483">
        <v>1977</v>
      </c>
      <c r="P282" s="483">
        <v>0.01</v>
      </c>
      <c r="Q282" s="486" t="s">
        <v>7464</v>
      </c>
      <c r="R282" s="486"/>
      <c r="S282" s="488"/>
      <c r="T282" s="483"/>
      <c r="U282" s="483"/>
      <c r="V282" s="486"/>
    </row>
    <row r="283" spans="1:22" x14ac:dyDescent="0.25">
      <c r="A283" s="487"/>
      <c r="B283" s="492"/>
      <c r="C283" s="493"/>
      <c r="D283" s="492"/>
      <c r="E283" s="492"/>
      <c r="F283" s="498"/>
      <c r="G283" s="489"/>
      <c r="H283" s="487"/>
      <c r="I283" s="488"/>
      <c r="J283" s="483"/>
      <c r="K283" s="484"/>
      <c r="L283" s="485"/>
      <c r="M283" s="690"/>
      <c r="N283" s="488" t="s">
        <v>7465</v>
      </c>
      <c r="O283" s="483">
        <v>1981</v>
      </c>
      <c r="P283" s="483">
        <v>0.161</v>
      </c>
      <c r="Q283" s="486" t="s">
        <v>7344</v>
      </c>
      <c r="R283" s="486"/>
      <c r="S283" s="488"/>
      <c r="T283" s="483"/>
      <c r="U283" s="483"/>
      <c r="V283" s="486"/>
    </row>
    <row r="284" spans="1:22" x14ac:dyDescent="0.25">
      <c r="A284" s="487"/>
      <c r="B284" s="492"/>
      <c r="C284" s="493"/>
      <c r="D284" s="492"/>
      <c r="E284" s="492"/>
      <c r="F284" s="498"/>
      <c r="G284" s="489"/>
      <c r="H284" s="487"/>
      <c r="I284" s="488"/>
      <c r="J284" s="483"/>
      <c r="K284" s="484"/>
      <c r="L284" s="485"/>
      <c r="M284" s="690"/>
      <c r="N284" s="488" t="s">
        <v>7466</v>
      </c>
      <c r="O284" s="483">
        <v>1981</v>
      </c>
      <c r="P284" s="483">
        <v>9.0999999999999998E-2</v>
      </c>
      <c r="Q284" s="486" t="s">
        <v>7467</v>
      </c>
      <c r="R284" s="486"/>
      <c r="S284" s="488"/>
      <c r="T284" s="483"/>
      <c r="U284" s="483"/>
      <c r="V284" s="486"/>
    </row>
    <row r="285" spans="1:22" x14ac:dyDescent="0.25">
      <c r="A285" s="487"/>
      <c r="B285" s="492"/>
      <c r="C285" s="493"/>
      <c r="D285" s="492"/>
      <c r="E285" s="492"/>
      <c r="F285" s="498"/>
      <c r="G285" s="489"/>
      <c r="H285" s="487"/>
      <c r="I285" s="488"/>
      <c r="J285" s="483"/>
      <c r="K285" s="484"/>
      <c r="L285" s="485"/>
      <c r="M285" s="690"/>
      <c r="N285" s="488" t="s">
        <v>7466</v>
      </c>
      <c r="O285" s="483">
        <v>1981</v>
      </c>
      <c r="P285" s="483">
        <v>9.0999999999999998E-2</v>
      </c>
      <c r="Q285" s="486" t="s">
        <v>7319</v>
      </c>
      <c r="R285" s="486"/>
      <c r="S285" s="488"/>
      <c r="T285" s="483"/>
      <c r="U285" s="483"/>
      <c r="V285" s="486"/>
    </row>
    <row r="286" spans="1:22" x14ac:dyDescent="0.25">
      <c r="A286" s="487"/>
      <c r="B286" s="492"/>
      <c r="C286" s="493"/>
      <c r="D286" s="492"/>
      <c r="E286" s="492"/>
      <c r="F286" s="498"/>
      <c r="G286" s="489"/>
      <c r="H286" s="487"/>
      <c r="I286" s="488"/>
      <c r="J286" s="483"/>
      <c r="K286" s="484"/>
      <c r="L286" s="485"/>
      <c r="M286" s="690"/>
      <c r="N286" s="488" t="s">
        <v>7465</v>
      </c>
      <c r="O286" s="483">
        <v>1981</v>
      </c>
      <c r="P286" s="483">
        <v>0.161</v>
      </c>
      <c r="Q286" s="486" t="s">
        <v>7344</v>
      </c>
      <c r="R286" s="486"/>
      <c r="S286" s="488"/>
      <c r="T286" s="483"/>
      <c r="U286" s="483"/>
      <c r="V286" s="486"/>
    </row>
    <row r="287" spans="1:22" x14ac:dyDescent="0.25">
      <c r="A287" s="487"/>
      <c r="B287" s="492"/>
      <c r="C287" s="493"/>
      <c r="D287" s="492"/>
      <c r="E287" s="492"/>
      <c r="F287" s="498"/>
      <c r="G287" s="489"/>
      <c r="H287" s="487"/>
      <c r="I287" s="488"/>
      <c r="J287" s="483"/>
      <c r="K287" s="484"/>
      <c r="L287" s="485"/>
      <c r="M287" s="690"/>
      <c r="N287" s="488" t="s">
        <v>7468</v>
      </c>
      <c r="O287" s="483">
        <v>1990</v>
      </c>
      <c r="P287" s="483">
        <v>8.3000000000000004E-2</v>
      </c>
      <c r="Q287" s="486" t="s">
        <v>7330</v>
      </c>
      <c r="R287" s="486"/>
      <c r="S287" s="488"/>
      <c r="T287" s="483"/>
      <c r="U287" s="483"/>
      <c r="V287" s="486"/>
    </row>
    <row r="288" spans="1:22" x14ac:dyDescent="0.25">
      <c r="A288" s="487"/>
      <c r="B288" s="492"/>
      <c r="C288" s="493"/>
      <c r="D288" s="492"/>
      <c r="E288" s="492"/>
      <c r="F288" s="498"/>
      <c r="G288" s="489"/>
      <c r="H288" s="487"/>
      <c r="I288" s="488"/>
      <c r="J288" s="483"/>
      <c r="K288" s="484"/>
      <c r="L288" s="485"/>
      <c r="M288" s="690"/>
      <c r="N288" s="488" t="s">
        <v>7468</v>
      </c>
      <c r="O288" s="483">
        <v>1990</v>
      </c>
      <c r="P288" s="483">
        <v>8.3000000000000004E-2</v>
      </c>
      <c r="Q288" s="486" t="s">
        <v>7330</v>
      </c>
      <c r="R288" s="486"/>
      <c r="S288" s="488"/>
      <c r="T288" s="483"/>
      <c r="U288" s="483"/>
      <c r="V288" s="486"/>
    </row>
    <row r="289" spans="1:22" x14ac:dyDescent="0.25">
      <c r="A289" s="487"/>
      <c r="B289" s="492"/>
      <c r="C289" s="493"/>
      <c r="D289" s="492"/>
      <c r="E289" s="492"/>
      <c r="F289" s="498"/>
      <c r="G289" s="489"/>
      <c r="H289" s="487"/>
      <c r="I289" s="488"/>
      <c r="J289" s="483"/>
      <c r="K289" s="484"/>
      <c r="L289" s="485"/>
      <c r="M289" s="690"/>
      <c r="N289" s="488" t="s">
        <v>7469</v>
      </c>
      <c r="O289" s="483">
        <v>1990</v>
      </c>
      <c r="P289" s="483">
        <v>4.5999999999999999E-2</v>
      </c>
      <c r="Q289" s="486" t="s">
        <v>7470</v>
      </c>
      <c r="R289" s="486"/>
      <c r="S289" s="488"/>
      <c r="T289" s="483"/>
      <c r="U289" s="483"/>
      <c r="V289" s="486"/>
    </row>
    <row r="290" spans="1:22" x14ac:dyDescent="0.25">
      <c r="A290" s="487"/>
      <c r="B290" s="492"/>
      <c r="C290" s="493" t="s">
        <v>7471</v>
      </c>
      <c r="D290" s="492" t="s">
        <v>4788</v>
      </c>
      <c r="E290" s="492"/>
      <c r="F290" s="498" t="s">
        <v>494</v>
      </c>
      <c r="G290" s="489">
        <v>1990</v>
      </c>
      <c r="H290" s="487"/>
      <c r="I290" s="488"/>
      <c r="J290" s="483"/>
      <c r="K290" s="484"/>
      <c r="L290" s="485"/>
      <c r="M290" s="691"/>
      <c r="N290" s="488" t="s">
        <v>7469</v>
      </c>
      <c r="O290" s="483">
        <v>1990</v>
      </c>
      <c r="P290" s="483">
        <v>4.5999999999999999E-2</v>
      </c>
      <c r="Q290" s="486" t="s">
        <v>7470</v>
      </c>
      <c r="R290" s="486"/>
      <c r="S290" s="488"/>
      <c r="T290" s="483"/>
      <c r="U290" s="483"/>
      <c r="V290" s="486"/>
    </row>
    <row r="291" spans="1:22" x14ac:dyDescent="0.25">
      <c r="A291" s="487"/>
      <c r="B291" s="492"/>
      <c r="C291" s="493"/>
      <c r="D291" s="492"/>
      <c r="E291" s="492"/>
      <c r="F291" s="498"/>
      <c r="G291" s="489"/>
      <c r="H291" s="487"/>
      <c r="I291" s="488"/>
      <c r="J291" s="483"/>
      <c r="K291" s="484"/>
      <c r="L291" s="485"/>
      <c r="M291" s="531"/>
      <c r="N291" s="488"/>
      <c r="O291" s="483"/>
      <c r="P291" s="483"/>
      <c r="Q291" s="486"/>
      <c r="R291" s="486"/>
      <c r="S291" s="488"/>
      <c r="T291" s="483"/>
      <c r="U291" s="483"/>
      <c r="V291" s="486"/>
    </row>
    <row r="292" spans="1:22" x14ac:dyDescent="0.25">
      <c r="A292" s="487"/>
      <c r="B292" s="492"/>
      <c r="C292" s="493"/>
      <c r="D292" s="492"/>
      <c r="E292" s="492"/>
      <c r="F292" s="498"/>
      <c r="G292" s="489"/>
      <c r="H292" s="487" t="s">
        <v>7472</v>
      </c>
      <c r="I292" s="492" t="s">
        <v>7473</v>
      </c>
      <c r="J292" s="483">
        <v>1990</v>
      </c>
      <c r="K292" s="484">
        <v>0.55700000000000005</v>
      </c>
      <c r="L292" s="485" t="s">
        <v>210</v>
      </c>
      <c r="M292" s="496"/>
      <c r="N292" s="488"/>
      <c r="O292" s="483"/>
      <c r="P292" s="483"/>
      <c r="Q292" s="486"/>
      <c r="R292" s="486"/>
      <c r="S292" s="488"/>
      <c r="T292" s="483"/>
      <c r="U292" s="483"/>
      <c r="V292" s="486"/>
    </row>
    <row r="293" spans="1:22" x14ac:dyDescent="0.25">
      <c r="A293" s="487"/>
      <c r="B293" s="492"/>
      <c r="C293" s="493"/>
      <c r="D293" s="492"/>
      <c r="E293" s="492"/>
      <c r="F293" s="498"/>
      <c r="G293" s="489"/>
      <c r="H293" s="487"/>
      <c r="I293" s="488"/>
      <c r="J293" s="483"/>
      <c r="K293" s="484"/>
      <c r="L293" s="485"/>
      <c r="M293" s="689" t="s">
        <v>7474</v>
      </c>
      <c r="N293" s="492"/>
      <c r="O293" s="483"/>
      <c r="P293" s="483"/>
      <c r="Q293" s="486"/>
      <c r="R293" s="486"/>
      <c r="S293" s="492"/>
      <c r="T293" s="483"/>
      <c r="U293" s="483"/>
      <c r="V293" s="486"/>
    </row>
    <row r="294" spans="1:22" x14ac:dyDescent="0.25">
      <c r="A294" s="487"/>
      <c r="B294" s="492"/>
      <c r="C294" s="493"/>
      <c r="D294" s="492"/>
      <c r="E294" s="492"/>
      <c r="F294" s="498"/>
      <c r="G294" s="489"/>
      <c r="H294" s="487"/>
      <c r="I294" s="488"/>
      <c r="J294" s="483"/>
      <c r="K294" s="484"/>
      <c r="L294" s="485"/>
      <c r="M294" s="690"/>
      <c r="N294" s="488" t="s">
        <v>7475</v>
      </c>
      <c r="O294" s="483">
        <v>1990</v>
      </c>
      <c r="P294" s="483">
        <v>5.8000000000000003E-2</v>
      </c>
      <c r="Q294" s="486" t="s">
        <v>7322</v>
      </c>
      <c r="R294" s="486"/>
      <c r="S294" s="488"/>
      <c r="T294" s="483"/>
      <c r="U294" s="483"/>
      <c r="V294" s="486"/>
    </row>
    <row r="295" spans="1:22" x14ac:dyDescent="0.25">
      <c r="A295" s="487"/>
      <c r="B295" s="492"/>
      <c r="C295" s="493"/>
      <c r="D295" s="492"/>
      <c r="E295" s="492"/>
      <c r="F295" s="498"/>
      <c r="G295" s="489"/>
      <c r="H295" s="487"/>
      <c r="I295" s="488"/>
      <c r="J295" s="483"/>
      <c r="K295" s="484"/>
      <c r="L295" s="485"/>
      <c r="M295" s="690"/>
      <c r="N295" s="488" t="s">
        <v>7475</v>
      </c>
      <c r="O295" s="483">
        <v>1990</v>
      </c>
      <c r="P295" s="483">
        <v>5.8000000000000003E-2</v>
      </c>
      <c r="Q295" s="486" t="s">
        <v>7322</v>
      </c>
      <c r="R295" s="486"/>
      <c r="S295" s="488"/>
      <c r="T295" s="483"/>
      <c r="U295" s="483"/>
      <c r="V295" s="486"/>
    </row>
    <row r="296" spans="1:22" x14ac:dyDescent="0.25">
      <c r="A296" s="487"/>
      <c r="B296" s="492"/>
      <c r="C296" s="493"/>
      <c r="D296" s="492"/>
      <c r="E296" s="492"/>
      <c r="F296" s="498"/>
      <c r="G296" s="489"/>
      <c r="H296" s="487"/>
      <c r="I296" s="488"/>
      <c r="J296" s="483"/>
      <c r="K296" s="484"/>
      <c r="L296" s="485"/>
      <c r="M296" s="690"/>
      <c r="N296" s="488" t="s">
        <v>7476</v>
      </c>
      <c r="O296" s="483">
        <v>2007</v>
      </c>
      <c r="P296" s="483">
        <v>0.14599999999999999</v>
      </c>
      <c r="Q296" s="486" t="s">
        <v>7477</v>
      </c>
      <c r="R296" s="486"/>
      <c r="S296" s="488"/>
      <c r="T296" s="483"/>
      <c r="U296" s="483"/>
      <c r="V296" s="486"/>
    </row>
    <row r="297" spans="1:22" x14ac:dyDescent="0.25">
      <c r="A297" s="487"/>
      <c r="B297" s="492"/>
      <c r="C297" s="493"/>
      <c r="D297" s="492"/>
      <c r="E297" s="492"/>
      <c r="F297" s="498"/>
      <c r="G297" s="489"/>
      <c r="H297" s="487"/>
      <c r="I297" s="488"/>
      <c r="J297" s="483"/>
      <c r="K297" s="484"/>
      <c r="L297" s="485"/>
      <c r="M297" s="690"/>
      <c r="N297" s="488" t="s">
        <v>7478</v>
      </c>
      <c r="O297" s="483">
        <v>2004</v>
      </c>
      <c r="P297" s="483">
        <v>7.0000000000000007E-2</v>
      </c>
      <c r="Q297" s="486" t="s">
        <v>7439</v>
      </c>
      <c r="R297" s="486"/>
      <c r="S297" s="488"/>
      <c r="T297" s="483"/>
      <c r="U297" s="483"/>
      <c r="V297" s="486"/>
    </row>
    <row r="298" spans="1:22" x14ac:dyDescent="0.25">
      <c r="A298" s="487"/>
      <c r="B298" s="492"/>
      <c r="C298" s="493"/>
      <c r="D298" s="492"/>
      <c r="E298" s="516"/>
      <c r="F298" s="498"/>
      <c r="G298" s="489"/>
      <c r="H298" s="487"/>
      <c r="I298" s="488"/>
      <c r="J298" s="483"/>
      <c r="K298" s="484"/>
      <c r="L298" s="485"/>
      <c r="M298" s="690"/>
      <c r="N298" s="488" t="s">
        <v>7479</v>
      </c>
      <c r="O298" s="483">
        <v>2007</v>
      </c>
      <c r="P298" s="483">
        <v>0.129</v>
      </c>
      <c r="Q298" s="486" t="s">
        <v>7477</v>
      </c>
      <c r="R298" s="486"/>
      <c r="S298" s="488"/>
      <c r="T298" s="483"/>
      <c r="U298" s="483"/>
      <c r="V298" s="486"/>
    </row>
    <row r="299" spans="1:22" x14ac:dyDescent="0.25">
      <c r="A299" s="487"/>
      <c r="B299" s="492"/>
      <c r="C299" s="493"/>
      <c r="D299" s="492"/>
      <c r="E299" s="492"/>
      <c r="F299" s="498"/>
      <c r="G299" s="489"/>
      <c r="H299" s="487"/>
      <c r="I299" s="488"/>
      <c r="J299" s="483"/>
      <c r="K299" s="484"/>
      <c r="L299" s="485"/>
      <c r="M299" s="690"/>
      <c r="N299" s="488" t="s">
        <v>7480</v>
      </c>
      <c r="O299" s="483">
        <v>2006</v>
      </c>
      <c r="P299" s="483">
        <v>0.02</v>
      </c>
      <c r="Q299" s="486" t="s">
        <v>7439</v>
      </c>
      <c r="R299" s="486"/>
      <c r="S299" s="488"/>
      <c r="T299" s="483"/>
      <c r="U299" s="483"/>
      <c r="V299" s="486"/>
    </row>
    <row r="300" spans="1:22" x14ac:dyDescent="0.25">
      <c r="A300" s="487"/>
      <c r="B300" s="492"/>
      <c r="C300" s="493"/>
      <c r="D300" s="492"/>
      <c r="E300" s="492"/>
      <c r="F300" s="498"/>
      <c r="G300" s="489"/>
      <c r="H300" s="487"/>
      <c r="I300" s="488"/>
      <c r="J300" s="483"/>
      <c r="K300" s="484"/>
      <c r="L300" s="485"/>
      <c r="M300" s="690"/>
      <c r="N300" s="488" t="s">
        <v>7481</v>
      </c>
      <c r="O300" s="483">
        <v>2009</v>
      </c>
      <c r="P300" s="483">
        <v>7.8E-2</v>
      </c>
      <c r="Q300" s="486" t="s">
        <v>7439</v>
      </c>
      <c r="R300" s="486"/>
      <c r="S300" s="488"/>
      <c r="T300" s="483"/>
      <c r="U300" s="483"/>
      <c r="V300" s="486"/>
    </row>
    <row r="301" spans="1:22" x14ac:dyDescent="0.25">
      <c r="A301" s="487"/>
      <c r="B301" s="492"/>
      <c r="C301" s="493"/>
      <c r="D301" s="492"/>
      <c r="E301" s="492"/>
      <c r="F301" s="498"/>
      <c r="G301" s="489"/>
      <c r="H301" s="487"/>
      <c r="I301" s="488"/>
      <c r="J301" s="483"/>
      <c r="K301" s="484"/>
      <c r="L301" s="485"/>
      <c r="M301" s="690"/>
      <c r="N301" s="488" t="s">
        <v>7481</v>
      </c>
      <c r="O301" s="483"/>
      <c r="P301" s="483">
        <v>7.8E-2</v>
      </c>
      <c r="Q301" s="486" t="s">
        <v>7439</v>
      </c>
      <c r="R301" s="486"/>
      <c r="S301" s="488"/>
      <c r="T301" s="483"/>
      <c r="U301" s="483"/>
      <c r="V301" s="486"/>
    </row>
    <row r="302" spans="1:22" x14ac:dyDescent="0.25">
      <c r="A302" s="487"/>
      <c r="B302" s="492"/>
      <c r="C302" s="493"/>
      <c r="D302" s="492"/>
      <c r="E302" s="492"/>
      <c r="F302" s="498"/>
      <c r="G302" s="489"/>
      <c r="H302" s="487"/>
      <c r="I302" s="488"/>
      <c r="J302" s="483"/>
      <c r="K302" s="484"/>
      <c r="L302" s="485"/>
      <c r="M302" s="690"/>
      <c r="N302" s="488"/>
      <c r="O302" s="483"/>
      <c r="P302" s="483"/>
      <c r="Q302" s="486"/>
      <c r="R302" s="486"/>
      <c r="S302" s="488"/>
      <c r="T302" s="483"/>
      <c r="U302" s="483"/>
      <c r="V302" s="486"/>
    </row>
    <row r="303" spans="1:22" x14ac:dyDescent="0.25">
      <c r="A303" s="487"/>
      <c r="B303" s="492"/>
      <c r="C303" s="493"/>
      <c r="D303" s="492"/>
      <c r="E303" s="492"/>
      <c r="F303" s="498"/>
      <c r="G303" s="489"/>
      <c r="H303" s="487"/>
      <c r="I303" s="488"/>
      <c r="J303" s="483"/>
      <c r="K303" s="484"/>
      <c r="L303" s="485"/>
      <c r="M303" s="691"/>
      <c r="N303" s="765"/>
      <c r="O303" s="760"/>
      <c r="P303" s="765"/>
      <c r="Q303" s="760"/>
      <c r="R303" s="486"/>
      <c r="S303" s="488"/>
      <c r="T303" s="483"/>
      <c r="U303" s="483"/>
      <c r="V303" s="486"/>
    </row>
    <row r="304" spans="1:22" x14ac:dyDescent="0.25">
      <c r="A304" s="487"/>
      <c r="B304" s="492"/>
      <c r="C304" s="493"/>
      <c r="D304" s="492"/>
      <c r="E304" s="492"/>
      <c r="F304" s="498"/>
      <c r="G304" s="489"/>
      <c r="H304" s="487" t="s">
        <v>7482</v>
      </c>
      <c r="I304" s="492" t="s">
        <v>7483</v>
      </c>
      <c r="J304" s="483">
        <v>1990</v>
      </c>
      <c r="K304" s="484">
        <v>0.32500000000000001</v>
      </c>
      <c r="L304" s="485" t="s">
        <v>210</v>
      </c>
      <c r="M304" s="531"/>
      <c r="N304" s="760"/>
      <c r="O304" s="483"/>
      <c r="P304" s="760"/>
      <c r="Q304" s="765"/>
      <c r="R304" s="486"/>
      <c r="S304" s="488"/>
      <c r="T304" s="483"/>
      <c r="U304" s="483"/>
      <c r="V304" s="486"/>
    </row>
    <row r="305" spans="1:22" x14ac:dyDescent="0.25">
      <c r="A305" s="487"/>
      <c r="B305" s="492"/>
      <c r="C305" s="493"/>
      <c r="D305" s="492"/>
      <c r="E305" s="492"/>
      <c r="F305" s="498"/>
      <c r="G305" s="489"/>
      <c r="H305" s="487" t="s">
        <v>7482</v>
      </c>
      <c r="I305" s="492" t="s">
        <v>7484</v>
      </c>
      <c r="J305" s="483">
        <v>1981</v>
      </c>
      <c r="K305" s="484">
        <v>0.39900000000000002</v>
      </c>
      <c r="L305" s="485" t="s">
        <v>220</v>
      </c>
      <c r="M305" s="531"/>
      <c r="N305" s="488"/>
      <c r="O305" s="483"/>
      <c r="P305" s="483"/>
      <c r="Q305" s="486"/>
      <c r="R305" s="486"/>
      <c r="S305" s="488"/>
      <c r="T305" s="483"/>
      <c r="U305" s="483"/>
      <c r="V305" s="486"/>
    </row>
    <row r="306" spans="1:22" x14ac:dyDescent="0.25">
      <c r="A306" s="487"/>
      <c r="B306" s="492"/>
      <c r="C306" s="493"/>
      <c r="D306" s="492" t="s">
        <v>7485</v>
      </c>
      <c r="E306" s="516" t="s">
        <v>2657</v>
      </c>
      <c r="F306" s="498" t="s">
        <v>23</v>
      </c>
      <c r="G306" s="489">
        <v>2017</v>
      </c>
      <c r="H306" s="487"/>
      <c r="I306" s="492"/>
      <c r="J306" s="483"/>
      <c r="K306" s="484"/>
      <c r="L306" s="485"/>
      <c r="M306" s="531"/>
      <c r="N306" s="488"/>
      <c r="O306" s="483"/>
      <c r="P306" s="483"/>
      <c r="Q306" s="486"/>
      <c r="R306" s="486"/>
      <c r="S306" s="488"/>
      <c r="T306" s="483"/>
      <c r="U306" s="483"/>
      <c r="V306" s="486"/>
    </row>
    <row r="307" spans="1:22" x14ac:dyDescent="0.25">
      <c r="A307" s="487"/>
      <c r="B307" s="492"/>
      <c r="C307" s="493"/>
      <c r="D307" s="492"/>
      <c r="E307" s="492"/>
      <c r="F307" s="498"/>
      <c r="G307" s="489"/>
      <c r="H307" s="487"/>
      <c r="I307" s="497" t="s">
        <v>7486</v>
      </c>
      <c r="J307" s="484">
        <v>2017</v>
      </c>
      <c r="K307" s="484" t="s">
        <v>7487</v>
      </c>
      <c r="L307" s="485" t="s">
        <v>7488</v>
      </c>
      <c r="M307" s="531"/>
      <c r="N307" s="488"/>
      <c r="O307" s="483"/>
      <c r="P307" s="483"/>
      <c r="Q307" s="486"/>
      <c r="R307" s="486"/>
      <c r="S307" s="488"/>
      <c r="T307" s="483"/>
      <c r="U307" s="483"/>
      <c r="V307" s="486"/>
    </row>
    <row r="308" spans="1:22" x14ac:dyDescent="0.25">
      <c r="A308" s="487" t="s">
        <v>7489</v>
      </c>
      <c r="B308" s="701" t="s">
        <v>7490</v>
      </c>
      <c r="C308" s="495"/>
      <c r="D308" s="492" t="s">
        <v>2019</v>
      </c>
      <c r="E308" s="492"/>
      <c r="F308" s="498" t="s">
        <v>25</v>
      </c>
      <c r="G308" s="489">
        <v>2017</v>
      </c>
      <c r="H308" s="487"/>
      <c r="I308" s="492"/>
      <c r="J308" s="483"/>
      <c r="K308" s="484"/>
      <c r="L308" s="485"/>
      <c r="M308" s="496"/>
      <c r="N308" s="488"/>
      <c r="O308" s="483"/>
      <c r="P308" s="483"/>
      <c r="Q308" s="486"/>
      <c r="R308" s="486"/>
      <c r="S308" s="488"/>
      <c r="T308" s="483"/>
      <c r="U308" s="483"/>
      <c r="V308" s="486"/>
    </row>
    <row r="309" spans="1:22" x14ac:dyDescent="0.25">
      <c r="A309" s="487"/>
      <c r="B309" s="701"/>
      <c r="C309" s="495"/>
      <c r="D309" s="492"/>
      <c r="E309" s="492"/>
      <c r="F309" s="498"/>
      <c r="G309" s="489"/>
      <c r="H309" s="487"/>
      <c r="I309" s="492"/>
      <c r="J309" s="483"/>
      <c r="K309" s="484"/>
      <c r="L309" s="485"/>
      <c r="M309" s="496"/>
      <c r="N309" s="488"/>
      <c r="O309" s="483"/>
      <c r="P309" s="483"/>
      <c r="Q309" s="486"/>
      <c r="R309" s="486"/>
      <c r="S309" s="488"/>
      <c r="T309" s="483"/>
      <c r="U309" s="483"/>
      <c r="V309" s="486"/>
    </row>
    <row r="310" spans="1:22" x14ac:dyDescent="0.25">
      <c r="A310" s="487"/>
      <c r="B310" s="492"/>
      <c r="C310" s="493"/>
      <c r="D310" s="492"/>
      <c r="E310" s="492"/>
      <c r="F310" s="498"/>
      <c r="G310" s="489"/>
      <c r="H310" s="487"/>
      <c r="I310" s="492"/>
      <c r="J310" s="483"/>
      <c r="K310" s="484"/>
      <c r="L310" s="485"/>
      <c r="M310" s="496"/>
      <c r="N310" s="492"/>
      <c r="O310" s="483"/>
      <c r="P310" s="483"/>
      <c r="Q310" s="486"/>
      <c r="R310" s="486"/>
      <c r="S310" s="492"/>
      <c r="T310" s="483"/>
      <c r="U310" s="483"/>
      <c r="V310" s="486"/>
    </row>
    <row r="311" spans="1:22" x14ac:dyDescent="0.25">
      <c r="A311" s="489"/>
      <c r="B311" s="492"/>
      <c r="C311" s="493"/>
      <c r="D311" s="492"/>
      <c r="E311" s="492"/>
      <c r="F311" s="498"/>
      <c r="G311" s="489"/>
      <c r="H311" s="487" t="s">
        <v>7491</v>
      </c>
      <c r="I311" s="492" t="s">
        <v>7492</v>
      </c>
      <c r="J311" s="483">
        <v>1967</v>
      </c>
      <c r="K311" s="484">
        <v>1.1559999999999999</v>
      </c>
      <c r="L311" s="485" t="s">
        <v>201</v>
      </c>
      <c r="M311" s="496"/>
      <c r="N311" s="492"/>
      <c r="O311" s="483"/>
      <c r="P311" s="483"/>
      <c r="Q311" s="486"/>
      <c r="R311" s="486"/>
      <c r="S311" s="492"/>
      <c r="T311" s="483"/>
      <c r="U311" s="483"/>
      <c r="V311" s="486"/>
    </row>
    <row r="312" spans="1:22" x14ac:dyDescent="0.25">
      <c r="A312" s="487"/>
      <c r="B312" s="492"/>
      <c r="C312" s="493"/>
      <c r="D312" s="492"/>
      <c r="E312" s="492"/>
      <c r="F312" s="498"/>
      <c r="G312" s="489"/>
      <c r="H312" s="487"/>
      <c r="I312" s="488"/>
      <c r="J312" s="483"/>
      <c r="K312" s="484"/>
      <c r="L312" s="485"/>
      <c r="M312" s="689" t="s">
        <v>7493</v>
      </c>
      <c r="N312" s="492"/>
      <c r="O312" s="483"/>
      <c r="P312" s="483"/>
      <c r="Q312" s="486"/>
      <c r="R312" s="486"/>
      <c r="S312" s="492"/>
      <c r="T312" s="483"/>
      <c r="U312" s="483"/>
      <c r="V312" s="486"/>
    </row>
    <row r="313" spans="1:22" x14ac:dyDescent="0.25">
      <c r="A313" s="487"/>
      <c r="B313" s="492"/>
      <c r="C313" s="493"/>
      <c r="D313" s="492"/>
      <c r="E313" s="492"/>
      <c r="F313" s="498"/>
      <c r="G313" s="489"/>
      <c r="H313" s="487"/>
      <c r="I313" s="488"/>
      <c r="J313" s="483"/>
      <c r="K313" s="484"/>
      <c r="L313" s="485"/>
      <c r="M313" s="690"/>
      <c r="N313" s="488"/>
      <c r="O313" s="483"/>
      <c r="P313" s="483"/>
      <c r="Q313" s="486"/>
      <c r="R313" s="486"/>
      <c r="S313" s="488"/>
      <c r="T313" s="483"/>
      <c r="U313" s="483"/>
      <c r="V313" s="486"/>
    </row>
    <row r="314" spans="1:22" x14ac:dyDescent="0.25">
      <c r="A314" s="487"/>
      <c r="B314" s="492"/>
      <c r="C314" s="493"/>
      <c r="D314" s="492"/>
      <c r="E314" s="492"/>
      <c r="F314" s="498"/>
      <c r="G314" s="489"/>
      <c r="H314" s="487"/>
      <c r="I314" s="488"/>
      <c r="J314" s="483"/>
      <c r="K314" s="484"/>
      <c r="L314" s="485"/>
      <c r="M314" s="690"/>
      <c r="N314" s="488" t="s">
        <v>7494</v>
      </c>
      <c r="O314" s="483">
        <v>2012</v>
      </c>
      <c r="P314" s="483">
        <v>0.125</v>
      </c>
      <c r="Q314" s="486" t="s">
        <v>4460</v>
      </c>
      <c r="R314" s="486"/>
      <c r="S314" s="488"/>
      <c r="T314" s="483"/>
      <c r="U314" s="483"/>
      <c r="V314" s="486"/>
    </row>
    <row r="315" spans="1:22" x14ac:dyDescent="0.25">
      <c r="A315" s="487"/>
      <c r="B315" s="488"/>
      <c r="C315" s="494"/>
      <c r="D315" s="488"/>
      <c r="E315" s="487"/>
      <c r="F315" s="488"/>
      <c r="G315" s="488"/>
      <c r="H315" s="487"/>
      <c r="I315" s="488"/>
      <c r="J315" s="483"/>
      <c r="K315" s="484"/>
      <c r="L315" s="485"/>
      <c r="M315" s="690"/>
      <c r="N315" s="488" t="s">
        <v>7495</v>
      </c>
      <c r="O315" s="483">
        <v>1977</v>
      </c>
      <c r="P315" s="483">
        <v>0.128</v>
      </c>
      <c r="Q315" s="486" t="s">
        <v>7169</v>
      </c>
      <c r="R315" s="486"/>
      <c r="S315" s="488"/>
      <c r="T315" s="483"/>
      <c r="U315" s="483"/>
      <c r="V315" s="486"/>
    </row>
    <row r="316" spans="1:22" x14ac:dyDescent="0.25">
      <c r="A316" s="487"/>
      <c r="B316" s="488"/>
      <c r="C316" s="494"/>
      <c r="D316" s="488"/>
      <c r="E316" s="487"/>
      <c r="F316" s="488"/>
      <c r="G316" s="488"/>
      <c r="H316" s="487"/>
      <c r="I316" s="488"/>
      <c r="J316" s="483"/>
      <c r="K316" s="484"/>
      <c r="L316" s="485"/>
      <c r="M316" s="690"/>
      <c r="N316" s="488" t="s">
        <v>7496</v>
      </c>
      <c r="O316" s="483">
        <v>1966</v>
      </c>
      <c r="P316" s="483">
        <v>3.5999999999999997E-2</v>
      </c>
      <c r="Q316" s="486" t="s">
        <v>7266</v>
      </c>
      <c r="R316" s="486"/>
      <c r="S316" s="488"/>
      <c r="T316" s="483"/>
      <c r="U316" s="483"/>
      <c r="V316" s="486"/>
    </row>
    <row r="317" spans="1:22" x14ac:dyDescent="0.25">
      <c r="A317" s="489"/>
      <c r="B317" s="488"/>
      <c r="C317" s="494"/>
      <c r="D317" s="488"/>
      <c r="E317" s="487"/>
      <c r="F317" s="488"/>
      <c r="G317" s="488"/>
      <c r="H317" s="499"/>
      <c r="I317" s="490"/>
      <c r="J317" s="483"/>
      <c r="K317" s="484"/>
      <c r="L317" s="693"/>
      <c r="M317" s="690"/>
      <c r="N317" s="488" t="s">
        <v>7497</v>
      </c>
      <c r="O317" s="483">
        <v>1977</v>
      </c>
      <c r="P317" s="483">
        <v>0.17299999999999999</v>
      </c>
      <c r="Q317" s="486" t="s">
        <v>7268</v>
      </c>
      <c r="R317" s="486"/>
      <c r="S317" s="488"/>
      <c r="T317" s="483"/>
      <c r="U317" s="483"/>
      <c r="V317" s="486"/>
    </row>
    <row r="318" spans="1:22" x14ac:dyDescent="0.25">
      <c r="A318" s="489"/>
      <c r="B318" s="492"/>
      <c r="C318" s="493" t="s">
        <v>7498</v>
      </c>
      <c r="D318" s="492" t="s">
        <v>2042</v>
      </c>
      <c r="E318" s="492"/>
      <c r="F318" s="498" t="s">
        <v>22</v>
      </c>
      <c r="G318" s="489">
        <v>1967</v>
      </c>
      <c r="H318" s="499"/>
      <c r="I318" s="490"/>
      <c r="J318" s="483"/>
      <c r="K318" s="484"/>
      <c r="L318" s="693"/>
      <c r="M318" s="690"/>
      <c r="N318" s="490"/>
      <c r="O318" s="483"/>
      <c r="P318" s="483"/>
      <c r="Q318" s="686"/>
      <c r="R318" s="528"/>
      <c r="S318" s="490"/>
      <c r="T318" s="483"/>
      <c r="U318" s="483"/>
      <c r="V318" s="686"/>
    </row>
    <row r="319" spans="1:22" x14ac:dyDescent="0.25">
      <c r="A319" s="489"/>
      <c r="B319" s="492"/>
      <c r="C319" s="493"/>
      <c r="D319" s="492"/>
      <c r="E319" s="492"/>
      <c r="F319" s="498"/>
      <c r="G319" s="489"/>
      <c r="H319" s="499"/>
      <c r="I319" s="490"/>
      <c r="J319" s="483"/>
      <c r="K319" s="484"/>
      <c r="L319" s="693"/>
      <c r="M319" s="691"/>
      <c r="N319" s="490"/>
      <c r="O319" s="483"/>
      <c r="P319" s="483"/>
      <c r="Q319" s="686"/>
      <c r="R319" s="528"/>
      <c r="S319" s="490"/>
      <c r="T319" s="483"/>
      <c r="U319" s="483"/>
      <c r="V319" s="686"/>
    </row>
    <row r="320" spans="1:22" x14ac:dyDescent="0.25">
      <c r="A320" s="489"/>
      <c r="B320" s="492"/>
      <c r="C320" s="493"/>
      <c r="D320" s="492"/>
      <c r="E320" s="492"/>
      <c r="F320" s="498"/>
      <c r="G320" s="489"/>
      <c r="H320" s="499"/>
      <c r="I320" s="490"/>
      <c r="J320" s="483"/>
      <c r="K320" s="484"/>
      <c r="L320" s="532"/>
      <c r="M320" s="531"/>
      <c r="N320" s="490"/>
      <c r="O320" s="483"/>
      <c r="P320" s="483"/>
      <c r="Q320" s="686"/>
      <c r="R320" s="528"/>
      <c r="S320" s="490"/>
      <c r="T320" s="483"/>
      <c r="U320" s="483"/>
      <c r="V320" s="686"/>
    </row>
    <row r="321" spans="1:22" x14ac:dyDescent="0.25">
      <c r="A321" s="487"/>
      <c r="B321" s="492"/>
      <c r="C321" s="493"/>
      <c r="D321" s="492"/>
      <c r="E321" s="492"/>
      <c r="F321" s="498"/>
      <c r="G321" s="489"/>
      <c r="H321" s="487" t="s">
        <v>7499</v>
      </c>
      <c r="I321" s="492" t="s">
        <v>7500</v>
      </c>
      <c r="J321" s="483">
        <v>2017</v>
      </c>
      <c r="K321" s="484">
        <v>0.35599999999999998</v>
      </c>
      <c r="L321" s="485" t="s">
        <v>1191</v>
      </c>
      <c r="M321" s="496"/>
      <c r="N321" s="490"/>
      <c r="O321" s="483"/>
      <c r="P321" s="483"/>
      <c r="Q321" s="528"/>
      <c r="R321" s="528"/>
      <c r="S321" s="490"/>
      <c r="T321" s="483"/>
      <c r="U321" s="483"/>
      <c r="V321" s="528"/>
    </row>
    <row r="322" spans="1:22" x14ac:dyDescent="0.25">
      <c r="A322" s="487"/>
      <c r="B322" s="492"/>
      <c r="C322" s="493"/>
      <c r="D322" s="492"/>
      <c r="E322" s="492"/>
      <c r="F322" s="498"/>
      <c r="G322" s="489"/>
      <c r="H322" s="487"/>
      <c r="I322" s="488"/>
      <c r="J322" s="483"/>
      <c r="K322" s="484"/>
      <c r="L322" s="485"/>
      <c r="M322" s="689" t="s">
        <v>7501</v>
      </c>
      <c r="N322" s="492"/>
      <c r="O322" s="483"/>
      <c r="P322" s="483"/>
      <c r="Q322" s="486"/>
      <c r="R322" s="486"/>
      <c r="S322" s="492"/>
      <c r="T322" s="483"/>
      <c r="U322" s="483"/>
      <c r="V322" s="486"/>
    </row>
    <row r="323" spans="1:22" x14ac:dyDescent="0.25">
      <c r="A323" s="487"/>
      <c r="B323" s="492"/>
      <c r="C323" s="493"/>
      <c r="D323" s="492"/>
      <c r="E323" s="492"/>
      <c r="F323" s="498"/>
      <c r="G323" s="489"/>
      <c r="H323" s="487"/>
      <c r="I323" s="488"/>
      <c r="J323" s="483"/>
      <c r="K323" s="484"/>
      <c r="L323" s="485"/>
      <c r="M323" s="690"/>
      <c r="N323" s="488" t="s">
        <v>7502</v>
      </c>
      <c r="O323" s="483">
        <v>1966</v>
      </c>
      <c r="P323" s="483">
        <v>0.122</v>
      </c>
      <c r="Q323" s="486" t="s">
        <v>7266</v>
      </c>
      <c r="R323" s="486"/>
      <c r="S323" s="488"/>
      <c r="T323" s="483"/>
      <c r="U323" s="483"/>
      <c r="V323" s="486"/>
    </row>
    <row r="324" spans="1:22" x14ac:dyDescent="0.25">
      <c r="A324" s="487"/>
      <c r="B324" s="492"/>
      <c r="C324" s="493"/>
      <c r="D324" s="492"/>
      <c r="E324" s="492"/>
      <c r="F324" s="498"/>
      <c r="G324" s="489"/>
      <c r="H324" s="487"/>
      <c r="I324" s="488"/>
      <c r="J324" s="483"/>
      <c r="K324" s="484"/>
      <c r="L324" s="485"/>
      <c r="M324" s="690"/>
      <c r="N324" s="488" t="s">
        <v>7503</v>
      </c>
      <c r="O324" s="483">
        <v>1974</v>
      </c>
      <c r="P324" s="483">
        <v>0.29699999999999999</v>
      </c>
      <c r="Q324" s="486" t="s">
        <v>7272</v>
      </c>
      <c r="R324" s="486"/>
      <c r="S324" s="488"/>
      <c r="T324" s="483"/>
      <c r="U324" s="483"/>
      <c r="V324" s="486"/>
    </row>
    <row r="325" spans="1:22" x14ac:dyDescent="0.25">
      <c r="A325" s="487"/>
      <c r="B325" s="492"/>
      <c r="C325" s="493"/>
      <c r="D325" s="492"/>
      <c r="E325" s="492"/>
      <c r="F325" s="498"/>
      <c r="G325" s="489"/>
      <c r="H325" s="487"/>
      <c r="I325" s="488"/>
      <c r="J325" s="483"/>
      <c r="K325" s="484"/>
      <c r="L325" s="485"/>
      <c r="M325" s="690"/>
      <c r="N325" s="488" t="s">
        <v>7504</v>
      </c>
      <c r="O325" s="483">
        <v>1974</v>
      </c>
      <c r="P325" s="483">
        <v>0.184</v>
      </c>
      <c r="Q325" s="486" t="s">
        <v>7176</v>
      </c>
      <c r="R325" s="486"/>
      <c r="S325" s="488"/>
      <c r="T325" s="483"/>
      <c r="U325" s="483"/>
      <c r="V325" s="486"/>
    </row>
    <row r="326" spans="1:22" x14ac:dyDescent="0.25">
      <c r="A326" s="487"/>
      <c r="B326" s="492"/>
      <c r="C326" s="493"/>
      <c r="D326" s="492"/>
      <c r="E326" s="492"/>
      <c r="F326" s="498"/>
      <c r="G326" s="489"/>
      <c r="H326" s="487"/>
      <c r="I326" s="488"/>
      <c r="J326" s="483"/>
      <c r="K326" s="484"/>
      <c r="L326" s="485"/>
      <c r="M326" s="690"/>
      <c r="N326" s="488" t="s">
        <v>7505</v>
      </c>
      <c r="O326" s="483">
        <v>1966</v>
      </c>
      <c r="P326" s="483">
        <v>0.125</v>
      </c>
      <c r="Q326" s="486" t="s">
        <v>7266</v>
      </c>
      <c r="R326" s="486"/>
      <c r="S326" s="488"/>
      <c r="T326" s="483"/>
      <c r="U326" s="483"/>
      <c r="V326" s="486"/>
    </row>
    <row r="327" spans="1:22" x14ac:dyDescent="0.25">
      <c r="A327" s="487"/>
      <c r="B327" s="492"/>
      <c r="C327" s="493"/>
      <c r="D327" s="492"/>
      <c r="E327" s="492"/>
      <c r="F327" s="498"/>
      <c r="G327" s="489"/>
      <c r="H327" s="487"/>
      <c r="I327" s="488"/>
      <c r="J327" s="483"/>
      <c r="K327" s="484"/>
      <c r="L327" s="485"/>
      <c r="M327" s="690"/>
      <c r="N327" s="488" t="s">
        <v>7506</v>
      </c>
      <c r="O327" s="483">
        <v>1984</v>
      </c>
      <c r="P327" s="483">
        <v>2.7E-2</v>
      </c>
      <c r="Q327" s="486" t="s">
        <v>7171</v>
      </c>
      <c r="R327" s="486"/>
      <c r="S327" s="488"/>
      <c r="T327" s="483"/>
      <c r="U327" s="483"/>
      <c r="V327" s="486"/>
    </row>
    <row r="328" spans="1:22" x14ac:dyDescent="0.25">
      <c r="A328" s="487"/>
      <c r="B328" s="492"/>
      <c r="C328" s="493"/>
      <c r="D328" s="492"/>
      <c r="E328" s="492"/>
      <c r="F328" s="498"/>
      <c r="G328" s="489"/>
      <c r="H328" s="487"/>
      <c r="I328" s="488"/>
      <c r="J328" s="483"/>
      <c r="K328" s="484"/>
      <c r="L328" s="485"/>
      <c r="M328" s="690"/>
      <c r="N328" s="488" t="s">
        <v>7506</v>
      </c>
      <c r="O328" s="483">
        <v>1984</v>
      </c>
      <c r="P328" s="483">
        <v>2.7E-2</v>
      </c>
      <c r="Q328" s="486" t="s">
        <v>7171</v>
      </c>
      <c r="R328" s="486"/>
      <c r="S328" s="488"/>
      <c r="T328" s="483"/>
      <c r="U328" s="483"/>
      <c r="V328" s="486"/>
    </row>
    <row r="329" spans="1:22" x14ac:dyDescent="0.25">
      <c r="A329" s="487"/>
      <c r="B329" s="492"/>
      <c r="C329" s="493"/>
      <c r="D329" s="492"/>
      <c r="E329" s="492"/>
      <c r="F329" s="498"/>
      <c r="G329" s="489"/>
      <c r="H329" s="487"/>
      <c r="I329" s="488"/>
      <c r="J329" s="483"/>
      <c r="K329" s="484"/>
      <c r="L329" s="485"/>
      <c r="M329" s="690"/>
      <c r="N329" s="488" t="s">
        <v>7507</v>
      </c>
      <c r="O329" s="483">
        <v>1966</v>
      </c>
      <c r="P329" s="483">
        <v>0.127</v>
      </c>
      <c r="Q329" s="486" t="s">
        <v>7266</v>
      </c>
      <c r="R329" s="486"/>
      <c r="S329" s="488"/>
      <c r="T329" s="483"/>
      <c r="U329" s="483"/>
      <c r="V329" s="486"/>
    </row>
    <row r="330" spans="1:22" x14ac:dyDescent="0.25">
      <c r="A330" s="487"/>
      <c r="B330" s="492"/>
      <c r="C330" s="493"/>
      <c r="D330" s="492"/>
      <c r="E330" s="492"/>
      <c r="F330" s="498"/>
      <c r="G330" s="489"/>
      <c r="H330" s="487"/>
      <c r="I330" s="488"/>
      <c r="J330" s="483"/>
      <c r="K330" s="484"/>
      <c r="L330" s="485"/>
      <c r="M330" s="690"/>
      <c r="N330" s="488" t="s">
        <v>7508</v>
      </c>
      <c r="O330" s="483">
        <v>1966</v>
      </c>
      <c r="P330" s="483">
        <v>0.216</v>
      </c>
      <c r="Q330" s="486" t="s">
        <v>7266</v>
      </c>
      <c r="R330" s="486"/>
      <c r="S330" s="488"/>
      <c r="T330" s="483"/>
      <c r="U330" s="483"/>
      <c r="V330" s="486"/>
    </row>
    <row r="331" spans="1:22" x14ac:dyDescent="0.25">
      <c r="A331" s="487"/>
      <c r="B331" s="492"/>
      <c r="C331" s="493"/>
      <c r="D331" s="492"/>
      <c r="E331" s="492"/>
      <c r="F331" s="498"/>
      <c r="G331" s="489"/>
      <c r="H331" s="487"/>
      <c r="I331" s="488"/>
      <c r="J331" s="483"/>
      <c r="K331" s="484"/>
      <c r="L331" s="485"/>
      <c r="M331" s="690"/>
      <c r="N331" s="488" t="s">
        <v>7509</v>
      </c>
      <c r="O331" s="483">
        <v>1966</v>
      </c>
      <c r="P331" s="483">
        <v>0.115</v>
      </c>
      <c r="Q331" s="486" t="s">
        <v>7272</v>
      </c>
      <c r="R331" s="486"/>
      <c r="S331" s="488"/>
      <c r="T331" s="483"/>
      <c r="U331" s="483"/>
      <c r="V331" s="486"/>
    </row>
    <row r="332" spans="1:22" x14ac:dyDescent="0.25">
      <c r="A332" s="487"/>
      <c r="B332" s="492"/>
      <c r="C332" s="493"/>
      <c r="D332" s="492"/>
      <c r="E332" s="492"/>
      <c r="F332" s="498"/>
      <c r="G332" s="489"/>
      <c r="H332" s="487"/>
      <c r="I332" s="488"/>
      <c r="J332" s="483"/>
      <c r="K332" s="484"/>
      <c r="L332" s="485"/>
      <c r="M332" s="690"/>
      <c r="N332" s="488" t="s">
        <v>7510</v>
      </c>
      <c r="O332" s="483">
        <v>1966</v>
      </c>
      <c r="P332" s="483">
        <v>6.8000000000000005E-2</v>
      </c>
      <c r="Q332" s="486" t="s">
        <v>7176</v>
      </c>
      <c r="R332" s="486"/>
      <c r="S332" s="488"/>
      <c r="T332" s="483"/>
      <c r="U332" s="483"/>
      <c r="V332" s="486"/>
    </row>
    <row r="333" spans="1:22" x14ac:dyDescent="0.25">
      <c r="A333" s="487"/>
      <c r="B333" s="492"/>
      <c r="C333" s="493"/>
      <c r="D333" s="492"/>
      <c r="E333" s="492"/>
      <c r="F333" s="498"/>
      <c r="G333" s="489"/>
      <c r="H333" s="487"/>
      <c r="I333" s="488"/>
      <c r="J333" s="483"/>
      <c r="K333" s="484"/>
      <c r="L333" s="485"/>
      <c r="M333" s="690"/>
      <c r="N333" s="488" t="s">
        <v>7511</v>
      </c>
      <c r="O333" s="483">
        <v>1966</v>
      </c>
      <c r="P333" s="483">
        <v>7.9000000000000001E-2</v>
      </c>
      <c r="Q333" s="486" t="s">
        <v>7272</v>
      </c>
      <c r="R333" s="486"/>
      <c r="S333" s="488"/>
      <c r="T333" s="483"/>
      <c r="U333" s="483"/>
      <c r="V333" s="486"/>
    </row>
    <row r="334" spans="1:22" x14ac:dyDescent="0.25">
      <c r="A334" s="487"/>
      <c r="B334" s="488"/>
      <c r="C334" s="494"/>
      <c r="D334" s="488"/>
      <c r="E334" s="487"/>
      <c r="F334" s="488"/>
      <c r="G334" s="488"/>
      <c r="H334" s="487"/>
      <c r="I334" s="488"/>
      <c r="J334" s="483"/>
      <c r="K334" s="484"/>
      <c r="L334" s="485"/>
      <c r="M334" s="690"/>
      <c r="N334" s="488" t="s">
        <v>7512</v>
      </c>
      <c r="O334" s="483">
        <v>1984</v>
      </c>
      <c r="P334" s="483">
        <v>0.17899999999999999</v>
      </c>
      <c r="Q334" s="486" t="s">
        <v>7513</v>
      </c>
      <c r="R334" s="486"/>
      <c r="S334" s="488"/>
      <c r="T334" s="483"/>
      <c r="U334" s="483"/>
      <c r="V334" s="486"/>
    </row>
    <row r="335" spans="1:22" x14ac:dyDescent="0.25">
      <c r="A335" s="487"/>
      <c r="B335" s="488"/>
      <c r="C335" s="494"/>
      <c r="D335" s="488"/>
      <c r="E335" s="487"/>
      <c r="F335" s="488"/>
      <c r="G335" s="488"/>
      <c r="H335" s="487"/>
      <c r="I335" s="488"/>
      <c r="J335" s="483"/>
      <c r="K335" s="484"/>
      <c r="L335" s="485"/>
      <c r="M335" s="690"/>
      <c r="N335" s="488"/>
      <c r="O335" s="483"/>
      <c r="P335" s="483"/>
      <c r="Q335" s="486"/>
      <c r="R335" s="486"/>
      <c r="S335" s="488"/>
      <c r="T335" s="483"/>
      <c r="U335" s="483"/>
      <c r="V335" s="486"/>
    </row>
    <row r="336" spans="1:22" x14ac:dyDescent="0.25">
      <c r="A336" s="489"/>
      <c r="B336" s="488"/>
      <c r="C336" s="494"/>
      <c r="D336" s="488"/>
      <c r="E336" s="487"/>
      <c r="F336" s="488"/>
      <c r="G336" s="488"/>
      <c r="H336" s="499"/>
      <c r="I336" s="490"/>
      <c r="J336" s="483"/>
      <c r="K336" s="484"/>
      <c r="L336" s="693"/>
      <c r="M336" s="690"/>
      <c r="N336" s="488"/>
      <c r="O336" s="483"/>
      <c r="P336" s="483"/>
      <c r="Q336" s="486"/>
      <c r="R336" s="486"/>
      <c r="S336" s="488"/>
      <c r="T336" s="483"/>
      <c r="U336" s="483"/>
      <c r="V336" s="486"/>
    </row>
    <row r="337" spans="1:22" x14ac:dyDescent="0.25">
      <c r="A337" s="489"/>
      <c r="B337" s="488"/>
      <c r="C337" s="494"/>
      <c r="D337" s="488"/>
      <c r="E337" s="487"/>
      <c r="F337" s="488"/>
      <c r="G337" s="488"/>
      <c r="H337" s="499"/>
      <c r="I337" s="490"/>
      <c r="J337" s="483"/>
      <c r="K337" s="484"/>
      <c r="L337" s="693"/>
      <c r="M337" s="690"/>
      <c r="N337" s="490"/>
      <c r="O337" s="483"/>
      <c r="P337" s="760"/>
      <c r="Q337" s="686"/>
      <c r="R337" s="528"/>
      <c r="S337" s="490"/>
      <c r="T337" s="483"/>
      <c r="U337" s="483"/>
      <c r="V337" s="686"/>
    </row>
    <row r="338" spans="1:22" x14ac:dyDescent="0.25">
      <c r="A338" s="489"/>
      <c r="B338" s="492"/>
      <c r="C338" s="493" t="s">
        <v>7514</v>
      </c>
      <c r="D338" s="492" t="s">
        <v>3955</v>
      </c>
      <c r="E338" s="492" t="s">
        <v>2819</v>
      </c>
      <c r="F338" s="498" t="s">
        <v>22</v>
      </c>
      <c r="G338" s="489">
        <v>2007</v>
      </c>
      <c r="H338" s="499"/>
      <c r="I338" s="490"/>
      <c r="J338" s="483"/>
      <c r="K338" s="484"/>
      <c r="L338" s="693"/>
      <c r="M338" s="690"/>
      <c r="N338" s="490"/>
      <c r="O338" s="483"/>
      <c r="P338" s="760"/>
      <c r="Q338" s="686"/>
      <c r="R338" s="528"/>
      <c r="S338" s="490"/>
      <c r="T338" s="483"/>
      <c r="U338" s="483"/>
      <c r="V338" s="686"/>
    </row>
    <row r="339" spans="1:22" x14ac:dyDescent="0.25">
      <c r="A339" s="489"/>
      <c r="B339" s="492"/>
      <c r="C339" s="493"/>
      <c r="D339" s="492"/>
      <c r="E339" s="492"/>
      <c r="F339" s="498"/>
      <c r="G339" s="489"/>
      <c r="H339" s="499"/>
      <c r="I339" s="490"/>
      <c r="J339" s="483"/>
      <c r="K339" s="484"/>
      <c r="L339" s="693"/>
      <c r="M339" s="690"/>
      <c r="N339" s="490"/>
      <c r="O339" s="483"/>
      <c r="P339" s="760"/>
      <c r="Q339" s="686"/>
      <c r="R339" s="528"/>
      <c r="S339" s="490"/>
      <c r="T339" s="483"/>
      <c r="U339" s="483"/>
      <c r="V339" s="686"/>
    </row>
    <row r="340" spans="1:22" ht="24" x14ac:dyDescent="0.25">
      <c r="A340" s="489"/>
      <c r="B340" s="492"/>
      <c r="C340" s="493"/>
      <c r="D340" s="492"/>
      <c r="E340" s="492"/>
      <c r="F340" s="498"/>
      <c r="G340" s="489"/>
      <c r="H340" s="499" t="s">
        <v>7515</v>
      </c>
      <c r="I340" s="492" t="s">
        <v>7516</v>
      </c>
      <c r="J340" s="483">
        <v>2015</v>
      </c>
      <c r="K340" s="484">
        <v>0.374</v>
      </c>
      <c r="L340" s="532" t="s">
        <v>1191</v>
      </c>
      <c r="M340" s="530"/>
      <c r="N340" s="490"/>
      <c r="O340" s="483"/>
      <c r="P340" s="765"/>
      <c r="Q340" s="686"/>
      <c r="R340" s="528"/>
      <c r="S340" s="490"/>
      <c r="T340" s="483"/>
      <c r="U340" s="483"/>
      <c r="V340" s="686"/>
    </row>
    <row r="341" spans="1:22" x14ac:dyDescent="0.25">
      <c r="A341" s="487"/>
      <c r="B341" s="492"/>
      <c r="C341" s="493"/>
      <c r="D341" s="492"/>
      <c r="E341" s="492"/>
      <c r="F341" s="498"/>
      <c r="G341" s="489"/>
      <c r="H341" s="487" t="s">
        <v>7517</v>
      </c>
      <c r="I341" s="492" t="s">
        <v>7518</v>
      </c>
      <c r="J341" s="483">
        <v>1979</v>
      </c>
      <c r="K341" s="484">
        <v>0.78700000000000003</v>
      </c>
      <c r="L341" s="485" t="s">
        <v>201</v>
      </c>
      <c r="M341" s="496"/>
      <c r="N341" s="490"/>
      <c r="O341" s="483"/>
      <c r="P341" s="760"/>
      <c r="Q341" s="528"/>
      <c r="R341" s="528"/>
      <c r="S341" s="490"/>
      <c r="T341" s="483"/>
      <c r="U341" s="483"/>
      <c r="V341" s="528"/>
    </row>
    <row r="342" spans="1:22" x14ac:dyDescent="0.25">
      <c r="A342" s="487"/>
      <c r="B342" s="492"/>
      <c r="C342" s="493"/>
      <c r="D342" s="492"/>
      <c r="E342" s="492"/>
      <c r="F342" s="498"/>
      <c r="G342" s="489"/>
      <c r="H342" s="487"/>
      <c r="I342" s="488"/>
      <c r="J342" s="483"/>
      <c r="K342" s="484"/>
      <c r="L342" s="485"/>
      <c r="M342" s="689" t="s">
        <v>7519</v>
      </c>
      <c r="N342" s="492"/>
      <c r="O342" s="483"/>
      <c r="P342" s="483"/>
      <c r="Q342" s="486"/>
      <c r="R342" s="486"/>
      <c r="S342" s="492"/>
      <c r="T342" s="483"/>
      <c r="U342" s="483"/>
      <c r="V342" s="486"/>
    </row>
    <row r="343" spans="1:22" x14ac:dyDescent="0.25">
      <c r="A343" s="487"/>
      <c r="B343" s="492"/>
      <c r="C343" s="493"/>
      <c r="D343" s="492"/>
      <c r="E343" s="492"/>
      <c r="F343" s="498"/>
      <c r="G343" s="489"/>
      <c r="H343" s="487"/>
      <c r="I343" s="488"/>
      <c r="J343" s="483"/>
      <c r="K343" s="484"/>
      <c r="L343" s="485"/>
      <c r="M343" s="690"/>
      <c r="N343" s="488" t="s">
        <v>7520</v>
      </c>
      <c r="O343" s="483">
        <v>1976</v>
      </c>
      <c r="P343" s="483">
        <v>0.06</v>
      </c>
      <c r="Q343" s="486" t="s">
        <v>7521</v>
      </c>
      <c r="R343" s="486"/>
      <c r="S343" s="488"/>
      <c r="T343" s="483"/>
      <c r="U343" s="483"/>
      <c r="V343" s="486"/>
    </row>
    <row r="344" spans="1:22" x14ac:dyDescent="0.25">
      <c r="A344" s="487"/>
      <c r="B344" s="492"/>
      <c r="C344" s="493"/>
      <c r="D344" s="492"/>
      <c r="E344" s="492"/>
      <c r="F344" s="498"/>
      <c r="G344" s="489"/>
      <c r="H344" s="487"/>
      <c r="I344" s="488"/>
      <c r="J344" s="483"/>
      <c r="K344" s="484"/>
      <c r="L344" s="485"/>
      <c r="M344" s="690"/>
      <c r="N344" s="488" t="s">
        <v>7520</v>
      </c>
      <c r="O344" s="483">
        <v>1976</v>
      </c>
      <c r="P344" s="483">
        <v>0.06</v>
      </c>
      <c r="Q344" s="486" t="s">
        <v>7521</v>
      </c>
      <c r="R344" s="486"/>
      <c r="S344" s="488"/>
      <c r="T344" s="483"/>
      <c r="U344" s="483"/>
      <c r="V344" s="486"/>
    </row>
    <row r="345" spans="1:22" x14ac:dyDescent="0.25">
      <c r="A345" s="487"/>
      <c r="B345" s="492"/>
      <c r="C345" s="493"/>
      <c r="D345" s="492"/>
      <c r="E345" s="492"/>
      <c r="F345" s="498"/>
      <c r="G345" s="489"/>
      <c r="H345" s="487"/>
      <c r="I345" s="488"/>
      <c r="J345" s="483"/>
      <c r="K345" s="484"/>
      <c r="L345" s="485"/>
      <c r="M345" s="690"/>
      <c r="N345" s="488" t="s">
        <v>7522</v>
      </c>
      <c r="O345" s="483">
        <v>1976</v>
      </c>
      <c r="P345" s="483">
        <v>4.7E-2</v>
      </c>
      <c r="Q345" s="486" t="s">
        <v>7523</v>
      </c>
      <c r="R345" s="486"/>
      <c r="S345" s="488"/>
      <c r="T345" s="483"/>
      <c r="U345" s="483"/>
      <c r="V345" s="486"/>
    </row>
    <row r="346" spans="1:22" x14ac:dyDescent="0.25">
      <c r="A346" s="487"/>
      <c r="B346" s="492"/>
      <c r="C346" s="493"/>
      <c r="D346" s="492"/>
      <c r="E346" s="492"/>
      <c r="F346" s="498"/>
      <c r="G346" s="489"/>
      <c r="H346" s="487"/>
      <c r="I346" s="488"/>
      <c r="J346" s="483"/>
      <c r="K346" s="484"/>
      <c r="L346" s="485"/>
      <c r="M346" s="690"/>
      <c r="N346" s="488" t="s">
        <v>7524</v>
      </c>
      <c r="O346" s="483">
        <v>1976</v>
      </c>
      <c r="P346" s="483">
        <v>0.20200000000000001</v>
      </c>
      <c r="Q346" s="486" t="s">
        <v>7272</v>
      </c>
      <c r="R346" s="486"/>
      <c r="S346" s="488"/>
      <c r="T346" s="483"/>
      <c r="U346" s="483"/>
      <c r="V346" s="486"/>
    </row>
    <row r="347" spans="1:22" x14ac:dyDescent="0.25">
      <c r="A347" s="487"/>
      <c r="B347" s="492"/>
      <c r="C347" s="493"/>
      <c r="D347" s="492"/>
      <c r="E347" s="492"/>
      <c r="F347" s="498"/>
      <c r="G347" s="489"/>
      <c r="H347" s="487"/>
      <c r="I347" s="488"/>
      <c r="J347" s="483"/>
      <c r="K347" s="484"/>
      <c r="L347" s="485"/>
      <c r="M347" s="690"/>
      <c r="N347" s="488" t="s">
        <v>7524</v>
      </c>
      <c r="O347" s="483">
        <v>1976</v>
      </c>
      <c r="P347" s="483">
        <v>0.20200000000000001</v>
      </c>
      <c r="Q347" s="486" t="s">
        <v>7272</v>
      </c>
      <c r="R347" s="486"/>
      <c r="S347" s="488"/>
      <c r="T347" s="483"/>
      <c r="U347" s="483"/>
      <c r="V347" s="486"/>
    </row>
    <row r="348" spans="1:22" x14ac:dyDescent="0.25">
      <c r="A348" s="487"/>
      <c r="B348" s="492"/>
      <c r="C348" s="493"/>
      <c r="D348" s="492"/>
      <c r="E348" s="492"/>
      <c r="F348" s="498"/>
      <c r="G348" s="489"/>
      <c r="H348" s="487"/>
      <c r="I348" s="488"/>
      <c r="J348" s="483"/>
      <c r="K348" s="484"/>
      <c r="L348" s="485"/>
      <c r="M348" s="690"/>
      <c r="N348" s="488" t="s">
        <v>7525</v>
      </c>
      <c r="O348" s="483">
        <v>2002</v>
      </c>
      <c r="P348" s="483">
        <v>0.152</v>
      </c>
      <c r="Q348" s="486" t="s">
        <v>7526</v>
      </c>
      <c r="R348" s="486"/>
      <c r="S348" s="488"/>
      <c r="T348" s="483"/>
      <c r="U348" s="483"/>
      <c r="V348" s="486"/>
    </row>
    <row r="349" spans="1:22" x14ac:dyDescent="0.25">
      <c r="A349" s="487"/>
      <c r="B349" s="492"/>
      <c r="C349" s="493"/>
      <c r="D349" s="492"/>
      <c r="E349" s="492"/>
      <c r="F349" s="498"/>
      <c r="G349" s="489"/>
      <c r="H349" s="487"/>
      <c r="I349" s="488"/>
      <c r="J349" s="483"/>
      <c r="K349" s="484"/>
      <c r="L349" s="485"/>
      <c r="M349" s="690"/>
      <c r="N349" s="488" t="s">
        <v>7525</v>
      </c>
      <c r="O349" s="483">
        <v>2002</v>
      </c>
      <c r="P349" s="483">
        <v>0.152</v>
      </c>
      <c r="Q349" s="486" t="s">
        <v>7526</v>
      </c>
      <c r="R349" s="486"/>
      <c r="S349" s="488"/>
      <c r="T349" s="483"/>
      <c r="U349" s="483"/>
      <c r="V349" s="486"/>
    </row>
    <row r="350" spans="1:22" x14ac:dyDescent="0.25">
      <c r="A350" s="487"/>
      <c r="B350" s="492"/>
      <c r="C350" s="493"/>
      <c r="D350" s="492"/>
      <c r="E350" s="492"/>
      <c r="F350" s="498"/>
      <c r="G350" s="489"/>
      <c r="H350" s="487"/>
      <c r="I350" s="488"/>
      <c r="J350" s="483"/>
      <c r="K350" s="484"/>
      <c r="L350" s="485"/>
      <c r="M350" s="690"/>
      <c r="N350" s="488"/>
      <c r="O350" s="483"/>
      <c r="P350" s="483"/>
      <c r="Q350" s="486"/>
      <c r="R350" s="486"/>
      <c r="S350" s="488"/>
      <c r="T350" s="483"/>
      <c r="U350" s="483"/>
      <c r="V350" s="486"/>
    </row>
    <row r="351" spans="1:22" x14ac:dyDescent="0.25">
      <c r="A351" s="487"/>
      <c r="B351" s="492"/>
      <c r="C351" s="493"/>
      <c r="D351" s="492" t="s">
        <v>4155</v>
      </c>
      <c r="E351" s="492" t="s">
        <v>2657</v>
      </c>
      <c r="F351" s="498" t="s">
        <v>23</v>
      </c>
      <c r="G351" s="489">
        <v>1993</v>
      </c>
      <c r="H351" s="487"/>
      <c r="I351" s="488"/>
      <c r="J351" s="483"/>
      <c r="K351" s="484"/>
      <c r="L351" s="485"/>
      <c r="M351" s="690"/>
      <c r="N351" s="488"/>
      <c r="O351" s="483"/>
      <c r="P351" s="483"/>
      <c r="Q351" s="486"/>
      <c r="R351" s="486"/>
      <c r="S351" s="488"/>
      <c r="T351" s="483"/>
      <c r="U351" s="483"/>
      <c r="V351" s="486"/>
    </row>
    <row r="352" spans="1:22" x14ac:dyDescent="0.25">
      <c r="A352" s="487"/>
      <c r="B352" s="492"/>
      <c r="C352" s="493"/>
      <c r="D352" s="492"/>
      <c r="E352" s="492"/>
      <c r="F352" s="498"/>
      <c r="G352" s="489"/>
      <c r="H352" s="487"/>
      <c r="I352" s="488"/>
      <c r="J352" s="483"/>
      <c r="K352" s="484"/>
      <c r="L352" s="485"/>
      <c r="M352" s="691"/>
      <c r="N352" s="488"/>
      <c r="O352" s="483"/>
      <c r="P352" s="483"/>
      <c r="Q352" s="486"/>
      <c r="R352" s="486"/>
      <c r="S352" s="488"/>
      <c r="T352" s="483"/>
      <c r="U352" s="483"/>
      <c r="V352" s="486"/>
    </row>
    <row r="353" spans="1:22" x14ac:dyDescent="0.25">
      <c r="A353" s="487"/>
      <c r="B353" s="492"/>
      <c r="C353" s="493"/>
      <c r="D353" s="492" t="s">
        <v>3969</v>
      </c>
      <c r="E353" s="492"/>
      <c r="F353" s="498" t="s">
        <v>22</v>
      </c>
      <c r="G353" s="489">
        <v>1983</v>
      </c>
      <c r="H353" s="487" t="s">
        <v>7527</v>
      </c>
      <c r="I353" s="492" t="s">
        <v>7528</v>
      </c>
      <c r="J353" s="483">
        <v>1979</v>
      </c>
      <c r="K353" s="484">
        <v>0.374</v>
      </c>
      <c r="L353" s="485" t="s">
        <v>201</v>
      </c>
      <c r="M353" s="496"/>
      <c r="N353" s="488"/>
      <c r="O353" s="483"/>
      <c r="P353" s="483"/>
      <c r="Q353" s="486"/>
      <c r="R353" s="486"/>
      <c r="S353" s="488"/>
      <c r="T353" s="483"/>
      <c r="U353" s="483"/>
      <c r="V353" s="486"/>
    </row>
    <row r="354" spans="1:22" x14ac:dyDescent="0.25">
      <c r="A354" s="487"/>
      <c r="B354" s="492"/>
      <c r="C354" s="493"/>
      <c r="D354" s="492"/>
      <c r="E354" s="492"/>
      <c r="F354" s="498"/>
      <c r="G354" s="489"/>
      <c r="H354" s="487"/>
      <c r="I354" s="488"/>
      <c r="J354" s="483"/>
      <c r="K354" s="484"/>
      <c r="L354" s="485"/>
      <c r="M354" s="496"/>
      <c r="N354" s="492"/>
      <c r="O354" s="483"/>
      <c r="P354" s="483"/>
      <c r="Q354" s="486"/>
      <c r="R354" s="486"/>
      <c r="S354" s="492"/>
      <c r="T354" s="483"/>
      <c r="U354" s="483"/>
      <c r="V354" s="486"/>
    </row>
    <row r="355" spans="1:22" x14ac:dyDescent="0.25">
      <c r="A355" s="487"/>
      <c r="B355" s="492"/>
      <c r="C355" s="493"/>
      <c r="D355" s="492"/>
      <c r="E355" s="492"/>
      <c r="F355" s="498"/>
      <c r="G355" s="489"/>
      <c r="H355" s="487" t="s">
        <v>7529</v>
      </c>
      <c r="I355" s="497" t="s">
        <v>7530</v>
      </c>
      <c r="J355" s="483">
        <v>1983</v>
      </c>
      <c r="K355" s="484">
        <v>0.249</v>
      </c>
      <c r="L355" s="485" t="s">
        <v>201</v>
      </c>
      <c r="M355" s="496"/>
      <c r="N355" s="488"/>
      <c r="O355" s="483"/>
      <c r="P355" s="483"/>
      <c r="Q355" s="486"/>
      <c r="R355" s="486"/>
      <c r="S355" s="488"/>
      <c r="T355" s="483"/>
      <c r="U355" s="483"/>
      <c r="V355" s="486"/>
    </row>
    <row r="356" spans="1:22" x14ac:dyDescent="0.25">
      <c r="A356" s="487"/>
      <c r="B356" s="492"/>
      <c r="C356" s="493"/>
      <c r="D356" s="492" t="s">
        <v>4378</v>
      </c>
      <c r="E356" s="492" t="s">
        <v>2657</v>
      </c>
      <c r="F356" s="498" t="s">
        <v>22</v>
      </c>
      <c r="G356" s="489">
        <v>2006</v>
      </c>
      <c r="H356" s="487"/>
      <c r="I356" s="488"/>
      <c r="J356" s="483"/>
      <c r="K356" s="484"/>
      <c r="L356" s="485"/>
      <c r="M356" s="689"/>
      <c r="N356" s="497"/>
      <c r="O356" s="483"/>
      <c r="P356" s="483"/>
      <c r="Q356" s="486"/>
      <c r="R356" s="486"/>
      <c r="S356" s="497"/>
      <c r="T356" s="483"/>
      <c r="U356" s="483"/>
      <c r="V356" s="486"/>
    </row>
    <row r="357" spans="1:22" x14ac:dyDescent="0.25">
      <c r="A357" s="487"/>
      <c r="B357" s="492"/>
      <c r="C357" s="493"/>
      <c r="D357" s="492"/>
      <c r="E357" s="492"/>
      <c r="F357" s="498"/>
      <c r="G357" s="489"/>
      <c r="H357" s="487"/>
      <c r="I357" s="492" t="s">
        <v>7531</v>
      </c>
      <c r="J357" s="483">
        <v>2006</v>
      </c>
      <c r="K357" s="484">
        <v>2.1120000000000001</v>
      </c>
      <c r="L357" s="485" t="s">
        <v>7532</v>
      </c>
      <c r="M357" s="690"/>
      <c r="N357" s="488"/>
      <c r="O357" s="483"/>
      <c r="P357" s="483"/>
      <c r="Q357" s="486"/>
      <c r="R357" s="486"/>
      <c r="S357" s="488"/>
      <c r="T357" s="483"/>
      <c r="U357" s="483"/>
      <c r="V357" s="486"/>
    </row>
    <row r="358" spans="1:22" x14ac:dyDescent="0.25">
      <c r="A358" s="487"/>
      <c r="B358" s="492"/>
      <c r="C358" s="493"/>
      <c r="D358" s="492"/>
      <c r="E358" s="492"/>
      <c r="F358" s="498"/>
      <c r="G358" s="489"/>
      <c r="H358" s="487"/>
      <c r="I358" s="488"/>
      <c r="J358" s="483"/>
      <c r="K358" s="484"/>
      <c r="L358" s="485"/>
      <c r="M358" s="691"/>
      <c r="N358" s="488"/>
      <c r="O358" s="483"/>
      <c r="P358" s="483"/>
      <c r="Q358" s="486"/>
      <c r="R358" s="486"/>
      <c r="S358" s="488"/>
      <c r="T358" s="483"/>
      <c r="U358" s="483"/>
      <c r="V358" s="486"/>
    </row>
    <row r="359" spans="1:22" x14ac:dyDescent="0.25">
      <c r="A359" s="487"/>
      <c r="B359" s="492"/>
      <c r="C359" s="493"/>
      <c r="D359" s="492" t="s">
        <v>7533</v>
      </c>
      <c r="E359" s="492"/>
      <c r="F359" s="498" t="s">
        <v>23</v>
      </c>
      <c r="G359" s="489">
        <v>1978</v>
      </c>
      <c r="H359" s="487"/>
      <c r="I359" s="488"/>
      <c r="J359" s="483"/>
      <c r="K359" s="484"/>
      <c r="L359" s="485"/>
      <c r="M359" s="690"/>
      <c r="N359" s="488"/>
      <c r="O359" s="483"/>
      <c r="P359" s="483"/>
      <c r="Q359" s="486"/>
      <c r="R359" s="486"/>
      <c r="S359" s="488"/>
      <c r="T359" s="483"/>
      <c r="U359" s="483"/>
      <c r="V359" s="486"/>
    </row>
    <row r="360" spans="1:22" x14ac:dyDescent="0.25">
      <c r="A360" s="487"/>
      <c r="B360" s="492"/>
      <c r="C360" s="493"/>
      <c r="D360" s="492"/>
      <c r="E360" s="492"/>
      <c r="F360" s="498"/>
      <c r="G360" s="489"/>
      <c r="H360" s="487"/>
      <c r="I360" s="488"/>
      <c r="J360" s="483"/>
      <c r="K360" s="484"/>
      <c r="L360" s="485"/>
      <c r="M360" s="690"/>
      <c r="N360" s="488"/>
      <c r="O360" s="483"/>
      <c r="P360" s="483"/>
      <c r="Q360" s="486"/>
      <c r="R360" s="486"/>
      <c r="S360" s="488"/>
      <c r="T360" s="483"/>
      <c r="U360" s="483"/>
      <c r="V360" s="486"/>
    </row>
    <row r="361" spans="1:22" x14ac:dyDescent="0.25">
      <c r="A361" s="487"/>
      <c r="B361" s="492"/>
      <c r="C361" s="493"/>
      <c r="D361" s="492"/>
      <c r="E361" s="492"/>
      <c r="F361" s="498"/>
      <c r="G361" s="489"/>
      <c r="H361" s="487"/>
      <c r="I361" s="492" t="s">
        <v>7534</v>
      </c>
      <c r="J361" s="483">
        <v>2006</v>
      </c>
      <c r="K361" s="484">
        <v>3.14</v>
      </c>
      <c r="L361" s="485" t="s">
        <v>7532</v>
      </c>
      <c r="M361" s="690"/>
      <c r="N361" s="488"/>
      <c r="O361" s="483"/>
      <c r="P361" s="483"/>
      <c r="Q361" s="486"/>
      <c r="R361" s="486"/>
      <c r="S361" s="488"/>
      <c r="T361" s="483"/>
      <c r="U361" s="483"/>
      <c r="V361" s="486"/>
    </row>
    <row r="362" spans="1:22" x14ac:dyDescent="0.25">
      <c r="A362" s="487"/>
      <c r="B362" s="492"/>
      <c r="C362" s="493"/>
      <c r="D362" s="492"/>
      <c r="E362" s="492"/>
      <c r="F362" s="498"/>
      <c r="G362" s="489"/>
      <c r="H362" s="487"/>
      <c r="I362" s="488"/>
      <c r="J362" s="483"/>
      <c r="K362" s="484"/>
      <c r="L362" s="485"/>
      <c r="M362" s="690"/>
      <c r="N362" s="488"/>
      <c r="O362" s="483"/>
      <c r="P362" s="483"/>
      <c r="Q362" s="486"/>
      <c r="R362" s="486"/>
      <c r="S362" s="488"/>
      <c r="T362" s="483"/>
      <c r="U362" s="483"/>
      <c r="V362" s="486"/>
    </row>
    <row r="363" spans="1:22" x14ac:dyDescent="0.25">
      <c r="A363" s="487" t="s">
        <v>7489</v>
      </c>
      <c r="B363" s="701" t="s">
        <v>7535</v>
      </c>
      <c r="C363" s="495" t="s">
        <v>7536</v>
      </c>
      <c r="D363" s="492" t="s">
        <v>2118</v>
      </c>
      <c r="E363" s="492"/>
      <c r="F363" s="498" t="s">
        <v>22</v>
      </c>
      <c r="G363" s="489">
        <v>1970</v>
      </c>
      <c r="H363" s="487"/>
      <c r="I363" s="488"/>
      <c r="J363" s="483"/>
      <c r="K363" s="484"/>
      <c r="L363" s="485"/>
      <c r="M363" s="691"/>
      <c r="N363" s="488"/>
      <c r="O363" s="483"/>
      <c r="P363" s="483"/>
      <c r="Q363" s="486"/>
      <c r="R363" s="486"/>
      <c r="S363" s="488"/>
      <c r="T363" s="483"/>
      <c r="U363" s="483"/>
      <c r="V363" s="486"/>
    </row>
    <row r="364" spans="1:22" x14ac:dyDescent="0.25">
      <c r="A364" s="487"/>
      <c r="B364" s="492"/>
      <c r="C364" s="493"/>
      <c r="D364" s="492"/>
      <c r="E364" s="492"/>
      <c r="F364" s="498"/>
      <c r="G364" s="489"/>
      <c r="H364" s="487"/>
      <c r="I364" s="492"/>
      <c r="J364" s="483"/>
      <c r="K364" s="484"/>
      <c r="L364" s="485"/>
      <c r="M364" s="496"/>
      <c r="N364" s="488"/>
      <c r="O364" s="483"/>
      <c r="P364" s="483"/>
      <c r="Q364" s="486"/>
      <c r="R364" s="486"/>
      <c r="S364" s="488"/>
      <c r="T364" s="483"/>
      <c r="U364" s="483"/>
      <c r="V364" s="486"/>
    </row>
    <row r="365" spans="1:22" x14ac:dyDescent="0.25">
      <c r="A365" s="487"/>
      <c r="B365" s="492"/>
      <c r="C365" s="493"/>
      <c r="D365" s="492"/>
      <c r="E365" s="492"/>
      <c r="F365" s="498"/>
      <c r="G365" s="489"/>
      <c r="H365" s="487" t="s">
        <v>7537</v>
      </c>
      <c r="I365" s="492" t="s">
        <v>7538</v>
      </c>
      <c r="J365" s="483">
        <v>1970</v>
      </c>
      <c r="K365" s="484">
        <v>1.9419999999999999</v>
      </c>
      <c r="L365" s="485" t="s">
        <v>210</v>
      </c>
      <c r="M365" s="496"/>
      <c r="N365" s="492"/>
      <c r="O365" s="483"/>
      <c r="P365" s="483"/>
      <c r="Q365" s="486"/>
      <c r="R365" s="486"/>
      <c r="S365" s="492"/>
      <c r="T365" s="483"/>
      <c r="U365" s="483"/>
      <c r="V365" s="486"/>
    </row>
    <row r="366" spans="1:22" x14ac:dyDescent="0.25">
      <c r="A366" s="487"/>
      <c r="B366" s="492"/>
      <c r="C366" s="493"/>
      <c r="D366" s="492"/>
      <c r="E366" s="492"/>
      <c r="F366" s="498"/>
      <c r="G366" s="489"/>
      <c r="H366" s="487"/>
      <c r="I366" s="488"/>
      <c r="J366" s="483"/>
      <c r="K366" s="484"/>
      <c r="L366" s="485"/>
      <c r="M366" s="689" t="s">
        <v>7539</v>
      </c>
      <c r="N366" s="492"/>
      <c r="O366" s="483"/>
      <c r="P366" s="483"/>
      <c r="Q366" s="486"/>
      <c r="R366" s="486"/>
      <c r="S366" s="492"/>
      <c r="T366" s="483"/>
      <c r="U366" s="483"/>
      <c r="V366" s="486"/>
    </row>
    <row r="367" spans="1:22" x14ac:dyDescent="0.25">
      <c r="A367" s="487"/>
      <c r="B367" s="492"/>
      <c r="C367" s="493"/>
      <c r="D367" s="492"/>
      <c r="E367" s="492"/>
      <c r="F367" s="498"/>
      <c r="G367" s="489"/>
      <c r="H367" s="487"/>
      <c r="I367" s="488"/>
      <c r="J367" s="483"/>
      <c r="K367" s="484"/>
      <c r="L367" s="485"/>
      <c r="M367" s="690"/>
      <c r="N367" s="488"/>
      <c r="O367" s="483"/>
      <c r="P367" s="483"/>
      <c r="Q367" s="486"/>
      <c r="R367" s="486"/>
      <c r="S367" s="488"/>
      <c r="T367" s="483"/>
      <c r="U367" s="483"/>
      <c r="V367" s="486"/>
    </row>
    <row r="368" spans="1:22" x14ac:dyDescent="0.25">
      <c r="A368" s="489"/>
      <c r="B368" s="492"/>
      <c r="C368" s="493"/>
      <c r="D368" s="492"/>
      <c r="E368" s="492"/>
      <c r="F368" s="498"/>
      <c r="G368" s="489"/>
      <c r="H368" s="487"/>
      <c r="I368" s="488"/>
      <c r="J368" s="483"/>
      <c r="K368" s="484"/>
      <c r="L368" s="485"/>
      <c r="M368" s="690"/>
      <c r="N368" s="488" t="s">
        <v>7540</v>
      </c>
      <c r="O368" s="483">
        <v>1970</v>
      </c>
      <c r="P368" s="483">
        <v>0.11</v>
      </c>
      <c r="Q368" s="486" t="s">
        <v>7401</v>
      </c>
      <c r="R368" s="486"/>
      <c r="S368" s="488"/>
      <c r="T368" s="483"/>
      <c r="U368" s="483"/>
      <c r="V368" s="486"/>
    </row>
    <row r="369" spans="1:22" x14ac:dyDescent="0.25">
      <c r="A369" s="487"/>
      <c r="B369" s="492"/>
      <c r="C369" s="493"/>
      <c r="D369" s="492"/>
      <c r="E369" s="492"/>
      <c r="F369" s="498"/>
      <c r="G369" s="489"/>
      <c r="H369" s="487"/>
      <c r="I369" s="488"/>
      <c r="J369" s="483"/>
      <c r="K369" s="484"/>
      <c r="L369" s="485"/>
      <c r="M369" s="690"/>
      <c r="N369" s="488" t="s">
        <v>7540</v>
      </c>
      <c r="O369" s="483">
        <v>1970</v>
      </c>
      <c r="P369" s="483">
        <v>7.2999999999999995E-2</v>
      </c>
      <c r="Q369" s="486" t="s">
        <v>7401</v>
      </c>
      <c r="R369" s="486"/>
      <c r="S369" s="488"/>
      <c r="T369" s="483"/>
      <c r="U369" s="483"/>
      <c r="V369" s="486"/>
    </row>
    <row r="370" spans="1:22" x14ac:dyDescent="0.25">
      <c r="A370" s="487"/>
      <c r="B370" s="492"/>
      <c r="C370" s="493"/>
      <c r="D370" s="492"/>
      <c r="E370" s="492"/>
      <c r="F370" s="498"/>
      <c r="G370" s="489"/>
      <c r="H370" s="487"/>
      <c r="I370" s="488"/>
      <c r="J370" s="483"/>
      <c r="K370" s="484"/>
      <c r="L370" s="485"/>
      <c r="M370" s="690"/>
      <c r="N370" s="488" t="s">
        <v>7540</v>
      </c>
      <c r="O370" s="483">
        <v>1970</v>
      </c>
      <c r="P370" s="483">
        <v>7.2999999999999995E-2</v>
      </c>
      <c r="Q370" s="486" t="s">
        <v>7401</v>
      </c>
      <c r="R370" s="486"/>
      <c r="S370" s="488"/>
      <c r="T370" s="483"/>
      <c r="U370" s="483"/>
      <c r="V370" s="486"/>
    </row>
    <row r="371" spans="1:22" x14ac:dyDescent="0.25">
      <c r="A371" s="487"/>
      <c r="B371" s="492"/>
      <c r="C371" s="493"/>
      <c r="D371" s="492"/>
      <c r="E371" s="492"/>
      <c r="F371" s="498"/>
      <c r="G371" s="489"/>
      <c r="H371" s="487"/>
      <c r="I371" s="488"/>
      <c r="J371" s="483"/>
      <c r="K371" s="484"/>
      <c r="L371" s="485"/>
      <c r="M371" s="690"/>
      <c r="N371" s="488" t="s">
        <v>7540</v>
      </c>
      <c r="O371" s="483">
        <v>1970</v>
      </c>
      <c r="P371" s="483">
        <v>8.6999999999999994E-2</v>
      </c>
      <c r="Q371" s="486" t="s">
        <v>7541</v>
      </c>
      <c r="R371" s="486"/>
      <c r="S371" s="488"/>
      <c r="T371" s="483"/>
      <c r="U371" s="483"/>
      <c r="V371" s="486"/>
    </row>
    <row r="372" spans="1:22" x14ac:dyDescent="0.25">
      <c r="A372" s="487"/>
      <c r="B372" s="492"/>
      <c r="C372" s="493"/>
      <c r="D372" s="492"/>
      <c r="E372" s="492"/>
      <c r="F372" s="498"/>
      <c r="G372" s="489"/>
      <c r="H372" s="487"/>
      <c r="I372" s="488"/>
      <c r="J372" s="483"/>
      <c r="K372" s="484"/>
      <c r="L372" s="485"/>
      <c r="M372" s="690"/>
      <c r="N372" s="488" t="s">
        <v>7540</v>
      </c>
      <c r="O372" s="483">
        <v>1970</v>
      </c>
      <c r="P372" s="483">
        <v>8.4000000000000005E-2</v>
      </c>
      <c r="Q372" s="486" t="s">
        <v>7541</v>
      </c>
      <c r="R372" s="486"/>
      <c r="S372" s="488"/>
      <c r="T372" s="483"/>
      <c r="U372" s="483"/>
      <c r="V372" s="486"/>
    </row>
    <row r="373" spans="1:22" x14ac:dyDescent="0.25">
      <c r="A373" s="487"/>
      <c r="B373" s="492"/>
      <c r="C373" s="493"/>
      <c r="D373" s="492"/>
      <c r="E373" s="492"/>
      <c r="F373" s="498"/>
      <c r="G373" s="489"/>
      <c r="H373" s="487"/>
      <c r="I373" s="488"/>
      <c r="J373" s="483"/>
      <c r="K373" s="484"/>
      <c r="L373" s="485"/>
      <c r="M373" s="690"/>
      <c r="N373" s="488" t="s">
        <v>7540</v>
      </c>
      <c r="O373" s="483">
        <v>1970</v>
      </c>
      <c r="P373" s="483">
        <v>8.4000000000000005E-2</v>
      </c>
      <c r="Q373" s="486" t="s">
        <v>7541</v>
      </c>
      <c r="R373" s="486"/>
      <c r="S373" s="488"/>
      <c r="T373" s="483"/>
      <c r="U373" s="483"/>
      <c r="V373" s="486"/>
    </row>
    <row r="374" spans="1:22" x14ac:dyDescent="0.25">
      <c r="A374" s="487"/>
      <c r="B374" s="492"/>
      <c r="C374" s="493" t="s">
        <v>7542</v>
      </c>
      <c r="D374" s="492" t="s">
        <v>4023</v>
      </c>
      <c r="E374" s="492"/>
      <c r="F374" s="498" t="s">
        <v>22</v>
      </c>
      <c r="G374" s="489">
        <v>1972</v>
      </c>
      <c r="H374" s="487"/>
      <c r="I374" s="488"/>
      <c r="J374" s="483"/>
      <c r="K374" s="484"/>
      <c r="L374" s="485"/>
      <c r="M374" s="691"/>
      <c r="N374" s="488"/>
      <c r="O374" s="483"/>
      <c r="P374" s="483"/>
      <c r="Q374" s="486"/>
      <c r="R374" s="486"/>
      <c r="S374" s="488"/>
      <c r="T374" s="483"/>
      <c r="U374" s="483"/>
      <c r="V374" s="486"/>
    </row>
    <row r="375" spans="1:22" x14ac:dyDescent="0.25">
      <c r="A375" s="487"/>
      <c r="B375" s="492"/>
      <c r="C375" s="493"/>
      <c r="D375" s="492"/>
      <c r="E375" s="492"/>
      <c r="F375" s="498"/>
      <c r="G375" s="489"/>
      <c r="H375" s="714" t="s">
        <v>7543</v>
      </c>
      <c r="I375" s="492" t="s">
        <v>7544</v>
      </c>
      <c r="J375" s="483">
        <v>2014</v>
      </c>
      <c r="K375" s="484">
        <v>1.0129999999999999</v>
      </c>
      <c r="L375" s="485" t="s">
        <v>210</v>
      </c>
      <c r="M375" s="496"/>
      <c r="N375" s="488"/>
      <c r="O375" s="483"/>
      <c r="P375" s="483"/>
      <c r="Q375" s="486"/>
      <c r="R375" s="486"/>
      <c r="S375" s="488"/>
      <c r="T375" s="483"/>
      <c r="U375" s="483"/>
      <c r="V375" s="486"/>
    </row>
    <row r="376" spans="1:22" x14ac:dyDescent="0.25">
      <c r="A376" s="487"/>
      <c r="B376" s="492"/>
      <c r="C376" s="493"/>
      <c r="D376" s="492"/>
      <c r="E376" s="492"/>
      <c r="F376" s="498"/>
      <c r="G376" s="489"/>
      <c r="H376" s="715"/>
      <c r="I376" s="492" t="s">
        <v>7545</v>
      </c>
      <c r="J376" s="483">
        <v>1972</v>
      </c>
      <c r="K376" s="484">
        <v>0.45600000000000002</v>
      </c>
      <c r="L376" s="485" t="s">
        <v>201</v>
      </c>
      <c r="M376" s="496"/>
      <c r="N376" s="492"/>
      <c r="O376" s="483"/>
      <c r="P376" s="483"/>
      <c r="Q376" s="486"/>
      <c r="R376" s="486"/>
      <c r="S376" s="492"/>
      <c r="T376" s="483"/>
      <c r="U376" s="483"/>
      <c r="V376" s="486"/>
    </row>
    <row r="377" spans="1:22" x14ac:dyDescent="0.25">
      <c r="A377" s="487"/>
      <c r="B377" s="492"/>
      <c r="C377" s="493"/>
      <c r="D377" s="492"/>
      <c r="E377" s="492"/>
      <c r="F377" s="498"/>
      <c r="G377" s="489"/>
      <c r="H377" s="487"/>
      <c r="I377" s="488"/>
      <c r="J377" s="483"/>
      <c r="K377" s="484"/>
      <c r="L377" s="485"/>
      <c r="M377" s="689" t="s">
        <v>7546</v>
      </c>
      <c r="N377" s="488" t="s">
        <v>7547</v>
      </c>
      <c r="O377" s="483">
        <v>1972</v>
      </c>
      <c r="P377" s="483">
        <v>7.8E-2</v>
      </c>
      <c r="Q377" s="486" t="s">
        <v>7248</v>
      </c>
      <c r="R377" s="486"/>
      <c r="S377" s="492"/>
      <c r="T377" s="483"/>
      <c r="U377" s="483"/>
      <c r="V377" s="486"/>
    </row>
    <row r="378" spans="1:22" x14ac:dyDescent="0.25">
      <c r="A378" s="487"/>
      <c r="B378" s="492"/>
      <c r="C378" s="493"/>
      <c r="D378" s="492"/>
      <c r="E378" s="492"/>
      <c r="F378" s="498"/>
      <c r="G378" s="489"/>
      <c r="H378" s="487"/>
      <c r="I378" s="488"/>
      <c r="J378" s="483"/>
      <c r="K378" s="484"/>
      <c r="L378" s="485"/>
      <c r="M378" s="766"/>
      <c r="N378" s="488" t="s">
        <v>7547</v>
      </c>
      <c r="O378" s="483">
        <v>1972</v>
      </c>
      <c r="P378" s="483">
        <v>7.8E-2</v>
      </c>
      <c r="Q378" s="486" t="s">
        <v>7248</v>
      </c>
      <c r="R378" s="486"/>
      <c r="S378" s="488"/>
      <c r="T378" s="483"/>
      <c r="U378" s="483"/>
      <c r="V378" s="486"/>
    </row>
    <row r="379" spans="1:22" x14ac:dyDescent="0.25">
      <c r="A379" s="489"/>
      <c r="B379" s="492"/>
      <c r="C379" s="493"/>
      <c r="D379" s="492"/>
      <c r="E379" s="492"/>
      <c r="F379" s="498"/>
      <c r="G379" s="489"/>
      <c r="H379" s="487"/>
      <c r="I379" s="488"/>
      <c r="J379" s="483"/>
      <c r="K379" s="484"/>
      <c r="L379" s="485"/>
      <c r="M379" s="766"/>
      <c r="N379" s="488" t="s">
        <v>7547</v>
      </c>
      <c r="O379" s="483">
        <v>1972</v>
      </c>
      <c r="P379" s="483">
        <v>5.7000000000000002E-2</v>
      </c>
      <c r="Q379" s="486" t="s">
        <v>7248</v>
      </c>
      <c r="R379" s="486"/>
      <c r="S379" s="488"/>
      <c r="T379" s="483"/>
      <c r="U379" s="483"/>
      <c r="V379" s="486"/>
    </row>
    <row r="380" spans="1:22" x14ac:dyDescent="0.25">
      <c r="A380" s="487"/>
      <c r="B380" s="492"/>
      <c r="C380" s="493"/>
      <c r="D380" s="492"/>
      <c r="E380" s="492"/>
      <c r="F380" s="498"/>
      <c r="G380" s="489"/>
      <c r="H380" s="487"/>
      <c r="I380" s="488"/>
      <c r="J380" s="483"/>
      <c r="K380" s="484"/>
      <c r="L380" s="485"/>
      <c r="M380" s="766"/>
      <c r="N380" s="488" t="s">
        <v>7547</v>
      </c>
      <c r="O380" s="483">
        <v>1972</v>
      </c>
      <c r="P380" s="483">
        <v>5.7000000000000002E-2</v>
      </c>
      <c r="Q380" s="486" t="s">
        <v>7248</v>
      </c>
      <c r="R380" s="486"/>
      <c r="S380" s="488"/>
      <c r="T380" s="483"/>
      <c r="U380" s="483"/>
      <c r="V380" s="486"/>
    </row>
    <row r="381" spans="1:22" x14ac:dyDescent="0.25">
      <c r="A381" s="487"/>
      <c r="B381" s="492"/>
      <c r="C381" s="493"/>
      <c r="D381" s="492"/>
      <c r="E381" s="492"/>
      <c r="F381" s="498"/>
      <c r="G381" s="489"/>
      <c r="H381" s="487"/>
      <c r="I381" s="488"/>
      <c r="J381" s="483"/>
      <c r="K381" s="484"/>
      <c r="L381" s="485"/>
      <c r="M381" s="766"/>
      <c r="N381" s="488" t="s">
        <v>7548</v>
      </c>
      <c r="O381" s="483">
        <v>1978</v>
      </c>
      <c r="P381" s="483">
        <v>0.121</v>
      </c>
      <c r="Q381" s="486" t="s">
        <v>7208</v>
      </c>
      <c r="R381" s="486"/>
      <c r="S381" s="488"/>
      <c r="T381" s="483"/>
      <c r="U381" s="483"/>
      <c r="V381" s="486"/>
    </row>
    <row r="382" spans="1:22" x14ac:dyDescent="0.25">
      <c r="A382" s="487"/>
      <c r="B382" s="492"/>
      <c r="C382" s="493"/>
      <c r="D382" s="492"/>
      <c r="E382" s="492"/>
      <c r="F382" s="498"/>
      <c r="G382" s="489"/>
      <c r="H382" s="487"/>
      <c r="I382" s="488"/>
      <c r="J382" s="483"/>
      <c r="K382" s="484"/>
      <c r="L382" s="485"/>
      <c r="M382" s="766"/>
      <c r="N382" s="488" t="s">
        <v>7548</v>
      </c>
      <c r="O382" s="483">
        <v>1978</v>
      </c>
      <c r="P382" s="483">
        <v>0.121</v>
      </c>
      <c r="Q382" s="486" t="s">
        <v>7208</v>
      </c>
      <c r="R382" s="486"/>
      <c r="S382" s="488"/>
      <c r="T382" s="483"/>
      <c r="U382" s="483"/>
      <c r="V382" s="486"/>
    </row>
    <row r="383" spans="1:22" x14ac:dyDescent="0.25">
      <c r="A383" s="487"/>
      <c r="B383" s="492"/>
      <c r="C383" s="493"/>
      <c r="D383" s="492"/>
      <c r="E383" s="492"/>
      <c r="F383" s="498"/>
      <c r="G383" s="489"/>
      <c r="H383" s="487"/>
      <c r="I383" s="488"/>
      <c r="J383" s="483"/>
      <c r="K383" s="484"/>
      <c r="L383" s="485"/>
      <c r="M383" s="766"/>
      <c r="N383" s="488" t="s">
        <v>7549</v>
      </c>
      <c r="O383" s="483">
        <v>1978</v>
      </c>
      <c r="P383" s="483">
        <v>0.10100000000000001</v>
      </c>
      <c r="Q383" s="486" t="s">
        <v>7229</v>
      </c>
      <c r="R383" s="486"/>
      <c r="S383" s="488"/>
      <c r="T383" s="483"/>
      <c r="U383" s="483"/>
      <c r="V383" s="486"/>
    </row>
    <row r="384" spans="1:22" x14ac:dyDescent="0.25">
      <c r="A384" s="487"/>
      <c r="B384" s="492"/>
      <c r="C384" s="493"/>
      <c r="D384" s="492"/>
      <c r="E384" s="492"/>
      <c r="F384" s="498"/>
      <c r="G384" s="489"/>
      <c r="H384" s="487"/>
      <c r="I384" s="488"/>
      <c r="J384" s="483"/>
      <c r="K384" s="484"/>
      <c r="L384" s="485"/>
      <c r="M384" s="766"/>
      <c r="N384" s="488" t="s">
        <v>7550</v>
      </c>
      <c r="O384" s="483">
        <v>1996</v>
      </c>
      <c r="P384" s="483">
        <v>7.9000000000000001E-2</v>
      </c>
      <c r="Q384" s="486" t="s">
        <v>7208</v>
      </c>
      <c r="R384" s="486"/>
      <c r="S384" s="488"/>
      <c r="T384" s="483"/>
      <c r="U384" s="483"/>
      <c r="V384" s="486"/>
    </row>
    <row r="385" spans="1:22" x14ac:dyDescent="0.25">
      <c r="A385" s="487"/>
      <c r="B385" s="492"/>
      <c r="C385" s="493"/>
      <c r="D385" s="492"/>
      <c r="E385" s="492"/>
      <c r="F385" s="498"/>
      <c r="G385" s="489"/>
      <c r="H385" s="487"/>
      <c r="I385" s="488"/>
      <c r="J385" s="483"/>
      <c r="K385" s="484"/>
      <c r="L385" s="485"/>
      <c r="M385" s="766"/>
      <c r="N385" s="488" t="s">
        <v>7551</v>
      </c>
      <c r="O385" s="483">
        <v>1978</v>
      </c>
      <c r="P385" s="483">
        <v>6.7000000000000004E-2</v>
      </c>
      <c r="Q385" s="486" t="s">
        <v>7229</v>
      </c>
      <c r="R385" s="486"/>
      <c r="S385" s="488"/>
      <c r="T385" s="483"/>
      <c r="U385" s="483"/>
      <c r="V385" s="486"/>
    </row>
    <row r="386" spans="1:22" x14ac:dyDescent="0.25">
      <c r="A386" s="487"/>
      <c r="B386" s="492"/>
      <c r="C386" s="493"/>
      <c r="D386" s="492"/>
      <c r="E386" s="492"/>
      <c r="F386" s="498"/>
      <c r="G386" s="489"/>
      <c r="H386" s="487"/>
      <c r="I386" s="488"/>
      <c r="J386" s="483"/>
      <c r="K386" s="484"/>
      <c r="L386" s="485"/>
      <c r="M386" s="766"/>
      <c r="N386" s="488" t="s">
        <v>7552</v>
      </c>
      <c r="O386" s="483">
        <v>1972</v>
      </c>
      <c r="P386" s="483">
        <v>0.128</v>
      </c>
      <c r="Q386" s="486" t="s">
        <v>7553</v>
      </c>
      <c r="R386" s="486"/>
      <c r="S386" s="488"/>
      <c r="T386" s="483"/>
      <c r="U386" s="483"/>
      <c r="V386" s="486"/>
    </row>
    <row r="387" spans="1:22" x14ac:dyDescent="0.25">
      <c r="A387" s="487"/>
      <c r="B387" s="492"/>
      <c r="C387" s="493"/>
      <c r="D387" s="492"/>
      <c r="E387" s="492"/>
      <c r="F387" s="498"/>
      <c r="G387" s="489"/>
      <c r="H387" s="487"/>
      <c r="I387" s="488"/>
      <c r="J387" s="483"/>
      <c r="K387" s="484"/>
      <c r="L387" s="485"/>
      <c r="M387" s="766"/>
      <c r="N387" s="488" t="s">
        <v>7552</v>
      </c>
      <c r="O387" s="483">
        <v>1972</v>
      </c>
      <c r="P387" s="483">
        <v>0.128</v>
      </c>
      <c r="Q387" s="486" t="s">
        <v>7248</v>
      </c>
      <c r="R387" s="486"/>
      <c r="S387" s="488"/>
      <c r="T387" s="483"/>
      <c r="U387" s="483"/>
      <c r="V387" s="486"/>
    </row>
    <row r="388" spans="1:22" x14ac:dyDescent="0.25">
      <c r="A388" s="487"/>
      <c r="B388" s="492"/>
      <c r="C388" s="493"/>
      <c r="D388" s="492"/>
      <c r="E388" s="492"/>
      <c r="F388" s="498"/>
      <c r="G388" s="489"/>
      <c r="H388" s="487"/>
      <c r="I388" s="488"/>
      <c r="J388" s="483"/>
      <c r="K388" s="484"/>
      <c r="L388" s="485"/>
      <c r="M388" s="766"/>
      <c r="N388" s="488" t="s">
        <v>7549</v>
      </c>
      <c r="O388" s="483">
        <v>1978</v>
      </c>
      <c r="P388" s="483">
        <v>0.10100000000000001</v>
      </c>
      <c r="Q388" s="486" t="s">
        <v>7248</v>
      </c>
      <c r="R388" s="486"/>
      <c r="S388" s="488"/>
      <c r="T388" s="483"/>
      <c r="U388" s="483"/>
      <c r="V388" s="486"/>
    </row>
    <row r="389" spans="1:22" x14ac:dyDescent="0.25">
      <c r="A389" s="487"/>
      <c r="B389" s="492"/>
      <c r="C389" s="493"/>
      <c r="D389" s="492"/>
      <c r="E389" s="492"/>
      <c r="F389" s="498"/>
      <c r="G389" s="489"/>
      <c r="H389" s="487"/>
      <c r="I389" s="488"/>
      <c r="J389" s="483"/>
      <c r="K389" s="484"/>
      <c r="L389" s="485"/>
      <c r="M389" s="766"/>
      <c r="N389" s="488" t="s">
        <v>7554</v>
      </c>
      <c r="O389" s="483">
        <v>1993</v>
      </c>
      <c r="P389" s="483">
        <v>9.9000000000000005E-2</v>
      </c>
      <c r="Q389" s="486" t="s">
        <v>7341</v>
      </c>
      <c r="R389" s="486"/>
      <c r="S389" s="488"/>
      <c r="T389" s="483"/>
      <c r="U389" s="483"/>
      <c r="V389" s="486"/>
    </row>
    <row r="390" spans="1:22" x14ac:dyDescent="0.25">
      <c r="A390" s="487"/>
      <c r="B390" s="492"/>
      <c r="C390" s="493"/>
      <c r="D390" s="492"/>
      <c r="E390" s="492"/>
      <c r="F390" s="498"/>
      <c r="G390" s="489"/>
      <c r="H390" s="487"/>
      <c r="I390" s="488"/>
      <c r="J390" s="483"/>
      <c r="K390" s="484"/>
      <c r="L390" s="485"/>
      <c r="M390" s="766"/>
      <c r="N390" s="488" t="s">
        <v>7555</v>
      </c>
      <c r="O390" s="483">
        <v>1998</v>
      </c>
      <c r="P390" s="483">
        <v>0.115</v>
      </c>
      <c r="Q390" s="486" t="s">
        <v>7556</v>
      </c>
      <c r="R390" s="486"/>
      <c r="S390" s="488"/>
      <c r="T390" s="483"/>
      <c r="U390" s="483"/>
      <c r="V390" s="486"/>
    </row>
    <row r="391" spans="1:22" x14ac:dyDescent="0.25">
      <c r="A391" s="487"/>
      <c r="B391" s="492"/>
      <c r="C391" s="493"/>
      <c r="D391" s="492"/>
      <c r="E391" s="492"/>
      <c r="F391" s="498"/>
      <c r="G391" s="489"/>
      <c r="H391" s="487"/>
      <c r="I391" s="488"/>
      <c r="J391" s="483"/>
      <c r="K391" s="484"/>
      <c r="L391" s="485"/>
      <c r="M391" s="766"/>
      <c r="N391" s="488" t="s">
        <v>7555</v>
      </c>
      <c r="O391" s="483">
        <v>1998</v>
      </c>
      <c r="P391" s="483">
        <v>0.115</v>
      </c>
      <c r="Q391" s="486" t="s">
        <v>7556</v>
      </c>
      <c r="R391" s="486"/>
      <c r="S391" s="488"/>
      <c r="T391" s="483"/>
      <c r="U391" s="483"/>
      <c r="V391" s="486"/>
    </row>
    <row r="392" spans="1:22" x14ac:dyDescent="0.25">
      <c r="A392" s="487"/>
      <c r="B392" s="492"/>
      <c r="C392" s="493"/>
      <c r="D392" s="492"/>
      <c r="E392" s="492"/>
      <c r="F392" s="498"/>
      <c r="G392" s="489"/>
      <c r="H392" s="487"/>
      <c r="I392" s="488"/>
      <c r="J392" s="483"/>
      <c r="K392" s="484"/>
      <c r="L392" s="485"/>
      <c r="M392" s="766"/>
      <c r="N392" s="488" t="s">
        <v>7557</v>
      </c>
      <c r="O392" s="483">
        <v>2015</v>
      </c>
      <c r="P392" s="483">
        <v>8.1000000000000003E-2</v>
      </c>
      <c r="Q392" s="486" t="s">
        <v>3899</v>
      </c>
      <c r="R392" s="486"/>
      <c r="S392" s="488"/>
      <c r="T392" s="483"/>
      <c r="U392" s="483"/>
      <c r="V392" s="486"/>
    </row>
    <row r="393" spans="1:22" x14ac:dyDescent="0.25">
      <c r="A393" s="487"/>
      <c r="B393" s="492"/>
      <c r="C393" s="493"/>
      <c r="D393" s="492"/>
      <c r="E393" s="492"/>
      <c r="F393" s="498"/>
      <c r="G393" s="489"/>
      <c r="H393" s="487"/>
      <c r="I393" s="488"/>
      <c r="J393" s="483"/>
      <c r="K393" s="484"/>
      <c r="L393" s="485"/>
      <c r="M393" s="766"/>
      <c r="N393" s="488" t="s">
        <v>7557</v>
      </c>
      <c r="O393" s="483">
        <v>2015</v>
      </c>
      <c r="P393" s="483">
        <v>8.1000000000000003E-2</v>
      </c>
      <c r="Q393" s="486" t="s">
        <v>3899</v>
      </c>
      <c r="R393" s="486"/>
      <c r="S393" s="488"/>
      <c r="T393" s="483"/>
      <c r="U393" s="483"/>
      <c r="V393" s="486"/>
    </row>
    <row r="394" spans="1:22" x14ac:dyDescent="0.25">
      <c r="A394" s="487"/>
      <c r="B394" s="492"/>
      <c r="C394" s="493"/>
      <c r="D394" s="492"/>
      <c r="E394" s="492"/>
      <c r="F394" s="498"/>
      <c r="G394" s="489"/>
      <c r="H394" s="487"/>
      <c r="I394" s="488"/>
      <c r="J394" s="483"/>
      <c r="K394" s="484"/>
      <c r="L394" s="485"/>
      <c r="M394" s="766"/>
      <c r="N394" s="488" t="s">
        <v>7558</v>
      </c>
      <c r="O394" s="483">
        <v>1973</v>
      </c>
      <c r="P394" s="483">
        <v>7.0000000000000007E-2</v>
      </c>
      <c r="Q394" s="486" t="s">
        <v>7559</v>
      </c>
      <c r="R394" s="486"/>
      <c r="S394" s="488"/>
      <c r="T394" s="483"/>
      <c r="U394" s="483"/>
      <c r="V394" s="486"/>
    </row>
    <row r="395" spans="1:22" x14ac:dyDescent="0.25">
      <c r="A395" s="487"/>
      <c r="B395" s="488"/>
      <c r="C395" s="494"/>
      <c r="D395" s="488"/>
      <c r="E395" s="487"/>
      <c r="F395" s="488"/>
      <c r="G395" s="488"/>
      <c r="H395" s="487"/>
      <c r="I395" s="488"/>
      <c r="J395" s="483"/>
      <c r="K395" s="484"/>
      <c r="L395" s="485"/>
      <c r="M395" s="766"/>
      <c r="N395" s="488" t="s">
        <v>7558</v>
      </c>
      <c r="O395" s="483">
        <v>1973</v>
      </c>
      <c r="P395" s="483">
        <v>7.0000000000000007E-2</v>
      </c>
      <c r="Q395" s="486" t="s">
        <v>7559</v>
      </c>
      <c r="R395" s="486"/>
      <c r="S395" s="488"/>
      <c r="T395" s="483"/>
      <c r="U395" s="483"/>
      <c r="V395" s="486"/>
    </row>
    <row r="396" spans="1:22" x14ac:dyDescent="0.25">
      <c r="A396" s="489"/>
      <c r="B396" s="488"/>
      <c r="C396" s="494"/>
      <c r="D396" s="488"/>
      <c r="E396" s="487"/>
      <c r="F396" s="488"/>
      <c r="G396" s="488"/>
      <c r="H396" s="499"/>
      <c r="I396" s="490"/>
      <c r="J396" s="483"/>
      <c r="K396" s="484"/>
      <c r="L396" s="500"/>
      <c r="M396" s="767"/>
      <c r="N396" s="488" t="s">
        <v>7560</v>
      </c>
      <c r="O396" s="483">
        <v>1993</v>
      </c>
      <c r="P396" s="483">
        <v>5.0999999999999997E-2</v>
      </c>
      <c r="Q396" s="486" t="s">
        <v>7556</v>
      </c>
      <c r="R396" s="486"/>
      <c r="S396" s="488"/>
      <c r="T396" s="483"/>
      <c r="U396" s="483"/>
      <c r="V396" s="486"/>
    </row>
    <row r="397" spans="1:22" x14ac:dyDescent="0.25">
      <c r="A397" s="489"/>
      <c r="B397" s="488"/>
      <c r="C397" s="494"/>
      <c r="D397" s="488"/>
      <c r="E397" s="487"/>
      <c r="F397" s="488"/>
      <c r="G397" s="488"/>
      <c r="H397" s="499"/>
      <c r="I397" s="490"/>
      <c r="J397" s="483"/>
      <c r="K397" s="484"/>
      <c r="L397" s="484"/>
      <c r="M397" s="57"/>
      <c r="N397" s="488"/>
      <c r="O397" s="483"/>
      <c r="P397" s="483"/>
      <c r="Q397" s="501"/>
      <c r="R397" s="486"/>
      <c r="S397" s="488"/>
      <c r="T397" s="483"/>
      <c r="U397" s="483"/>
      <c r="V397" s="486"/>
    </row>
    <row r="398" spans="1:22" x14ac:dyDescent="0.25">
      <c r="A398" s="489"/>
      <c r="B398" s="488"/>
      <c r="C398" s="494"/>
      <c r="D398" s="488"/>
      <c r="E398" s="487"/>
      <c r="F398" s="488"/>
      <c r="G398" s="488"/>
      <c r="H398" s="499"/>
      <c r="I398" s="490"/>
      <c r="J398" s="483"/>
      <c r="K398" s="484"/>
      <c r="L398" s="502"/>
      <c r="M398" s="772" t="s">
        <v>7561</v>
      </c>
      <c r="N398" s="488" t="s">
        <v>7562</v>
      </c>
      <c r="O398" s="483">
        <v>2015</v>
      </c>
      <c r="P398" s="483">
        <v>0.1</v>
      </c>
      <c r="Q398" s="486" t="s">
        <v>3899</v>
      </c>
      <c r="R398" s="773" t="s">
        <v>7563</v>
      </c>
      <c r="S398" s="488"/>
      <c r="T398" s="483"/>
      <c r="U398" s="483"/>
      <c r="V398" s="486"/>
    </row>
    <row r="399" spans="1:22" x14ac:dyDescent="0.25">
      <c r="A399" s="489"/>
      <c r="B399" s="488"/>
      <c r="C399" s="494"/>
      <c r="D399" s="488"/>
      <c r="E399" s="487"/>
      <c r="F399" s="488"/>
      <c r="G399" s="488"/>
      <c r="H399" s="499"/>
      <c r="I399" s="490"/>
      <c r="J399" s="483"/>
      <c r="K399" s="484"/>
      <c r="L399" s="484"/>
      <c r="M399" s="774"/>
      <c r="N399" s="488" t="s">
        <v>7562</v>
      </c>
      <c r="O399" s="483">
        <v>2015</v>
      </c>
      <c r="P399" s="483">
        <v>0.1</v>
      </c>
      <c r="Q399" s="486" t="s">
        <v>3899</v>
      </c>
      <c r="R399" s="775"/>
      <c r="S399" s="488"/>
      <c r="T399" s="483"/>
      <c r="U399" s="483"/>
      <c r="V399" s="486"/>
    </row>
    <row r="400" spans="1:22" x14ac:dyDescent="0.25">
      <c r="A400" s="489"/>
      <c r="B400" s="488"/>
      <c r="C400" s="494"/>
      <c r="D400" s="488"/>
      <c r="E400" s="487"/>
      <c r="F400" s="488"/>
      <c r="G400" s="488"/>
      <c r="H400" s="499"/>
      <c r="I400" s="490"/>
      <c r="J400" s="483"/>
      <c r="K400" s="484"/>
      <c r="L400" s="502"/>
      <c r="M400" s="493"/>
      <c r="N400" s="490"/>
      <c r="O400" s="483"/>
      <c r="P400" s="765"/>
      <c r="Q400" s="503"/>
      <c r="R400" s="528"/>
      <c r="S400" s="490"/>
      <c r="T400" s="483"/>
      <c r="U400" s="483"/>
      <c r="V400" s="686"/>
    </row>
    <row r="401" spans="1:22" x14ac:dyDescent="0.25">
      <c r="A401" s="489"/>
      <c r="B401" s="492"/>
      <c r="C401" s="493"/>
      <c r="D401" s="492"/>
      <c r="E401" s="492"/>
      <c r="F401" s="498"/>
      <c r="G401" s="489"/>
      <c r="H401" s="499"/>
      <c r="I401" s="490"/>
      <c r="J401" s="483"/>
      <c r="K401" s="484"/>
      <c r="L401" s="500"/>
      <c r="M401" s="776"/>
      <c r="N401" s="765"/>
      <c r="O401" s="483"/>
      <c r="P401" s="483"/>
      <c r="Q401" s="765"/>
      <c r="R401" s="485"/>
      <c r="S401" s="490"/>
      <c r="T401" s="483"/>
      <c r="U401" s="483"/>
      <c r="V401" s="686"/>
    </row>
    <row r="402" spans="1:22" x14ac:dyDescent="0.25">
      <c r="A402" s="489"/>
      <c r="B402" s="492"/>
      <c r="C402" s="493" t="s">
        <v>7564</v>
      </c>
      <c r="D402" s="492" t="s">
        <v>4056</v>
      </c>
      <c r="E402" s="492"/>
      <c r="F402" s="498" t="s">
        <v>7565</v>
      </c>
      <c r="G402" s="489">
        <v>1972</v>
      </c>
      <c r="H402" s="499"/>
      <c r="I402" s="490"/>
      <c r="J402" s="483"/>
      <c r="K402" s="484"/>
      <c r="L402" s="504"/>
      <c r="M402" s="531"/>
      <c r="N402" s="760"/>
      <c r="O402" s="483"/>
      <c r="P402" s="483"/>
      <c r="Q402" s="486"/>
      <c r="R402" s="777"/>
      <c r="S402" s="490"/>
      <c r="T402" s="483"/>
      <c r="U402" s="483"/>
      <c r="V402" s="686"/>
    </row>
    <row r="403" spans="1:22" x14ac:dyDescent="0.25">
      <c r="A403" s="487"/>
      <c r="B403" s="492"/>
      <c r="C403" s="493"/>
      <c r="D403" s="492"/>
      <c r="E403" s="492"/>
      <c r="F403" s="498"/>
      <c r="G403" s="489"/>
      <c r="H403" s="487" t="s">
        <v>7566</v>
      </c>
      <c r="I403" s="492" t="s">
        <v>7567</v>
      </c>
      <c r="J403" s="483">
        <v>1983</v>
      </c>
      <c r="K403" s="484">
        <v>0.66500000000000004</v>
      </c>
      <c r="L403" s="485" t="s">
        <v>201</v>
      </c>
      <c r="M403" s="496"/>
      <c r="N403" s="490"/>
      <c r="O403" s="483"/>
      <c r="P403" s="760"/>
      <c r="Q403" s="778"/>
      <c r="R403" s="486"/>
      <c r="S403" s="490"/>
      <c r="T403" s="483"/>
      <c r="U403" s="483"/>
      <c r="V403" s="486"/>
    </row>
    <row r="404" spans="1:22" x14ac:dyDescent="0.25">
      <c r="A404" s="487"/>
      <c r="B404" s="492"/>
      <c r="C404" s="493"/>
      <c r="D404" s="492"/>
      <c r="E404" s="492"/>
      <c r="F404" s="498"/>
      <c r="G404" s="489"/>
      <c r="H404" s="487" t="s">
        <v>7568</v>
      </c>
      <c r="I404" s="492" t="s">
        <v>7569</v>
      </c>
      <c r="J404" s="483">
        <v>1978</v>
      </c>
      <c r="K404" s="484">
        <v>0.28799999999999998</v>
      </c>
      <c r="L404" s="485" t="s">
        <v>7256</v>
      </c>
      <c r="M404" s="496"/>
      <c r="N404" s="492"/>
      <c r="O404" s="483"/>
      <c r="P404" s="483"/>
      <c r="Q404" s="486"/>
      <c r="R404" s="486"/>
      <c r="S404" s="492"/>
      <c r="T404" s="483"/>
      <c r="U404" s="483"/>
      <c r="V404" s="486"/>
    </row>
    <row r="405" spans="1:22" x14ac:dyDescent="0.25">
      <c r="A405" s="487"/>
      <c r="B405" s="492"/>
      <c r="C405" s="493"/>
      <c r="D405" s="492"/>
      <c r="E405" s="492"/>
      <c r="F405" s="498"/>
      <c r="G405" s="489"/>
      <c r="H405" s="487"/>
      <c r="I405" s="488"/>
      <c r="J405" s="483"/>
      <c r="K405" s="484"/>
      <c r="L405" s="485"/>
      <c r="M405" s="689" t="s">
        <v>7570</v>
      </c>
      <c r="N405" s="492"/>
      <c r="O405" s="483"/>
      <c r="P405" s="483"/>
      <c r="Q405" s="486"/>
      <c r="R405" s="486"/>
      <c r="S405" s="492"/>
      <c r="T405" s="483"/>
      <c r="U405" s="483"/>
      <c r="V405" s="486"/>
    </row>
    <row r="406" spans="1:22" x14ac:dyDescent="0.25">
      <c r="A406" s="487"/>
      <c r="B406" s="492"/>
      <c r="C406" s="493"/>
      <c r="D406" s="492"/>
      <c r="E406" s="492"/>
      <c r="F406" s="498"/>
      <c r="G406" s="489"/>
      <c r="H406" s="487"/>
      <c r="I406" s="488"/>
      <c r="J406" s="483"/>
      <c r="K406" s="484"/>
      <c r="L406" s="485"/>
      <c r="M406" s="690"/>
      <c r="N406" s="488" t="s">
        <v>7571</v>
      </c>
      <c r="O406" s="483">
        <v>1975</v>
      </c>
      <c r="P406" s="483">
        <v>9.1999999999999998E-2</v>
      </c>
      <c r="Q406" s="486" t="s">
        <v>7248</v>
      </c>
      <c r="R406" s="486"/>
      <c r="S406" s="488"/>
      <c r="T406" s="483"/>
      <c r="U406" s="483"/>
      <c r="V406" s="486"/>
    </row>
    <row r="407" spans="1:22" x14ac:dyDescent="0.25">
      <c r="A407" s="487"/>
      <c r="B407" s="492"/>
      <c r="C407" s="493"/>
      <c r="D407" s="492"/>
      <c r="E407" s="492"/>
      <c r="F407" s="498"/>
      <c r="G407" s="489"/>
      <c r="H407" s="487"/>
      <c r="I407" s="488"/>
      <c r="J407" s="483"/>
      <c r="K407" s="484"/>
      <c r="L407" s="485"/>
      <c r="M407" s="690"/>
      <c r="N407" s="488" t="s">
        <v>7572</v>
      </c>
      <c r="O407" s="483">
        <v>1997</v>
      </c>
      <c r="P407" s="483">
        <v>0.05</v>
      </c>
      <c r="Q407" s="486" t="s">
        <v>7573</v>
      </c>
      <c r="R407" s="486"/>
      <c r="S407" s="488"/>
      <c r="T407" s="483"/>
      <c r="U407" s="483"/>
      <c r="V407" s="486"/>
    </row>
    <row r="408" spans="1:22" x14ac:dyDescent="0.25">
      <c r="A408" s="487"/>
      <c r="B408" s="492"/>
      <c r="C408" s="493"/>
      <c r="D408" s="492"/>
      <c r="E408" s="492"/>
      <c r="F408" s="498"/>
      <c r="G408" s="489"/>
      <c r="H408" s="487"/>
      <c r="I408" s="488"/>
      <c r="J408" s="483"/>
      <c r="K408" s="484"/>
      <c r="L408" s="485"/>
      <c r="M408" s="690"/>
      <c r="N408" s="488" t="s">
        <v>7574</v>
      </c>
      <c r="O408" s="483">
        <v>1979</v>
      </c>
      <c r="P408" s="483">
        <v>0.156</v>
      </c>
      <c r="Q408" s="486" t="s">
        <v>7248</v>
      </c>
      <c r="R408" s="486"/>
      <c r="S408" s="488"/>
      <c r="T408" s="483"/>
      <c r="U408" s="483"/>
      <c r="V408" s="486"/>
    </row>
    <row r="409" spans="1:22" x14ac:dyDescent="0.25">
      <c r="A409" s="487"/>
      <c r="B409" s="492"/>
      <c r="C409" s="493"/>
      <c r="D409" s="492"/>
      <c r="E409" s="492"/>
      <c r="F409" s="498"/>
      <c r="G409" s="489"/>
      <c r="H409" s="487"/>
      <c r="I409" s="488"/>
      <c r="J409" s="483"/>
      <c r="K409" s="484"/>
      <c r="L409" s="485"/>
      <c r="M409" s="690"/>
      <c r="N409" s="488" t="s">
        <v>7575</v>
      </c>
      <c r="O409" s="483">
        <v>1972</v>
      </c>
      <c r="P409" s="483">
        <v>0.129</v>
      </c>
      <c r="Q409" s="486" t="s">
        <v>7248</v>
      </c>
      <c r="R409" s="486"/>
      <c r="S409" s="488"/>
      <c r="T409" s="483"/>
      <c r="U409" s="483"/>
      <c r="V409" s="486"/>
    </row>
    <row r="410" spans="1:22" x14ac:dyDescent="0.25">
      <c r="A410" s="487"/>
      <c r="B410" s="492"/>
      <c r="C410" s="493"/>
      <c r="D410" s="492"/>
      <c r="E410" s="492"/>
      <c r="F410" s="498"/>
      <c r="G410" s="489"/>
      <c r="H410" s="487"/>
      <c r="I410" s="488"/>
      <c r="J410" s="483"/>
      <c r="K410" s="484"/>
      <c r="L410" s="485"/>
      <c r="M410" s="690"/>
      <c r="N410" s="488" t="s">
        <v>7575</v>
      </c>
      <c r="O410" s="483">
        <v>1972</v>
      </c>
      <c r="P410" s="483">
        <v>0.13700000000000001</v>
      </c>
      <c r="Q410" s="486" t="s">
        <v>7248</v>
      </c>
      <c r="R410" s="486"/>
      <c r="S410" s="488"/>
      <c r="T410" s="483"/>
      <c r="U410" s="483"/>
      <c r="V410" s="486"/>
    </row>
    <row r="411" spans="1:22" x14ac:dyDescent="0.25">
      <c r="A411" s="487"/>
      <c r="B411" s="492"/>
      <c r="C411" s="493"/>
      <c r="D411" s="492"/>
      <c r="E411" s="492"/>
      <c r="F411" s="498"/>
      <c r="G411" s="489"/>
      <c r="H411" s="487"/>
      <c r="I411" s="488"/>
      <c r="J411" s="483"/>
      <c r="K411" s="484"/>
      <c r="L411" s="485"/>
      <c r="M411" s="690"/>
      <c r="N411" s="488" t="s">
        <v>7576</v>
      </c>
      <c r="O411" s="483">
        <v>1972</v>
      </c>
      <c r="P411" s="483">
        <v>7.4999999999999997E-2</v>
      </c>
      <c r="Q411" s="486" t="s">
        <v>7401</v>
      </c>
      <c r="R411" s="486"/>
      <c r="S411" s="488"/>
      <c r="T411" s="483"/>
      <c r="U411" s="483"/>
      <c r="V411" s="486"/>
    </row>
    <row r="412" spans="1:22" x14ac:dyDescent="0.25">
      <c r="A412" s="487"/>
      <c r="B412" s="492"/>
      <c r="C412" s="493"/>
      <c r="D412" s="492"/>
      <c r="E412" s="492"/>
      <c r="F412" s="498"/>
      <c r="G412" s="489"/>
      <c r="H412" s="487"/>
      <c r="I412" s="488"/>
      <c r="J412" s="483"/>
      <c r="K412" s="484"/>
      <c r="L412" s="485"/>
      <c r="M412" s="690"/>
      <c r="N412" s="488" t="s">
        <v>7577</v>
      </c>
      <c r="O412" s="483">
        <v>1972</v>
      </c>
      <c r="P412" s="483">
        <v>8.1000000000000003E-2</v>
      </c>
      <c r="Q412" s="486" t="s">
        <v>7401</v>
      </c>
      <c r="R412" s="486"/>
      <c r="S412" s="488"/>
      <c r="T412" s="483"/>
      <c r="U412" s="483"/>
      <c r="V412" s="486"/>
    </row>
    <row r="413" spans="1:22" x14ac:dyDescent="0.25">
      <c r="A413" s="487"/>
      <c r="B413" s="492"/>
      <c r="C413" s="493"/>
      <c r="D413" s="492"/>
      <c r="E413" s="492"/>
      <c r="F413" s="498"/>
      <c r="G413" s="489"/>
      <c r="H413" s="487"/>
      <c r="I413" s="488"/>
      <c r="J413" s="483"/>
      <c r="K413" s="484"/>
      <c r="L413" s="485"/>
      <c r="M413" s="690"/>
      <c r="N413" s="488" t="s">
        <v>7578</v>
      </c>
      <c r="O413" s="483">
        <v>1974</v>
      </c>
      <c r="P413" s="483">
        <v>7.4999999999999997E-2</v>
      </c>
      <c r="Q413" s="486" t="s">
        <v>7401</v>
      </c>
      <c r="R413" s="486"/>
      <c r="S413" s="488"/>
      <c r="T413" s="483"/>
      <c r="U413" s="483"/>
      <c r="V413" s="486"/>
    </row>
    <row r="414" spans="1:22" x14ac:dyDescent="0.25">
      <c r="A414" s="487"/>
      <c r="B414" s="492"/>
      <c r="C414" s="493"/>
      <c r="D414" s="492"/>
      <c r="E414" s="492"/>
      <c r="F414" s="498"/>
      <c r="G414" s="489"/>
      <c r="H414" s="487"/>
      <c r="I414" s="488"/>
      <c r="J414" s="483"/>
      <c r="K414" s="484"/>
      <c r="L414" s="485"/>
      <c r="M414" s="690"/>
      <c r="N414" s="488" t="s">
        <v>7579</v>
      </c>
      <c r="O414" s="483">
        <v>1972</v>
      </c>
      <c r="P414" s="483">
        <v>7.8E-2</v>
      </c>
      <c r="Q414" s="486" t="s">
        <v>7401</v>
      </c>
      <c r="R414" s="486"/>
      <c r="S414" s="488"/>
      <c r="T414" s="483"/>
      <c r="U414" s="483"/>
      <c r="V414" s="486"/>
    </row>
    <row r="415" spans="1:22" x14ac:dyDescent="0.25">
      <c r="A415" s="487"/>
      <c r="B415" s="492"/>
      <c r="C415" s="493"/>
      <c r="D415" s="492"/>
      <c r="E415" s="492"/>
      <c r="F415" s="498"/>
      <c r="G415" s="489"/>
      <c r="H415" s="487"/>
      <c r="I415" s="488"/>
      <c r="J415" s="483"/>
      <c r="K415" s="484"/>
      <c r="L415" s="485"/>
      <c r="M415" s="690"/>
      <c r="N415" s="488" t="s">
        <v>7580</v>
      </c>
      <c r="O415" s="483">
        <v>1979</v>
      </c>
      <c r="P415" s="483">
        <v>0.13600000000000001</v>
      </c>
      <c r="Q415" s="486" t="s">
        <v>7401</v>
      </c>
      <c r="R415" s="486"/>
      <c r="S415" s="488"/>
      <c r="T415" s="483"/>
      <c r="U415" s="483"/>
      <c r="V415" s="486"/>
    </row>
    <row r="416" spans="1:22" x14ac:dyDescent="0.25">
      <c r="A416" s="487"/>
      <c r="B416" s="492"/>
      <c r="C416" s="493"/>
      <c r="D416" s="492"/>
      <c r="E416" s="492"/>
      <c r="F416" s="498"/>
      <c r="G416" s="489"/>
      <c r="H416" s="487"/>
      <c r="I416" s="488"/>
      <c r="J416" s="483"/>
      <c r="K416" s="484"/>
      <c r="L416" s="485"/>
      <c r="M416" s="690"/>
      <c r="N416" s="488" t="s">
        <v>7581</v>
      </c>
      <c r="O416" s="483">
        <v>1993</v>
      </c>
      <c r="P416" s="483">
        <v>0.251</v>
      </c>
      <c r="Q416" s="486" t="s">
        <v>7582</v>
      </c>
      <c r="R416" s="486"/>
      <c r="S416" s="488"/>
      <c r="T416" s="483"/>
      <c r="U416" s="483"/>
      <c r="V416" s="486"/>
    </row>
    <row r="417" spans="1:22" x14ac:dyDescent="0.25">
      <c r="A417" s="487"/>
      <c r="B417" s="488"/>
      <c r="C417" s="494"/>
      <c r="D417" s="488"/>
      <c r="E417" s="487"/>
      <c r="F417" s="488"/>
      <c r="G417" s="488"/>
      <c r="H417" s="487"/>
      <c r="I417" s="488"/>
      <c r="J417" s="483"/>
      <c r="K417" s="484"/>
      <c r="L417" s="485"/>
      <c r="M417" s="690"/>
      <c r="N417" s="488" t="s">
        <v>7581</v>
      </c>
      <c r="O417" s="483">
        <v>1993</v>
      </c>
      <c r="P417" s="483">
        <v>0.251</v>
      </c>
      <c r="Q417" s="486" t="s">
        <v>7582</v>
      </c>
      <c r="R417" s="486"/>
      <c r="S417" s="488"/>
      <c r="T417" s="483"/>
      <c r="U417" s="483"/>
      <c r="V417" s="486"/>
    </row>
    <row r="418" spans="1:22" x14ac:dyDescent="0.25">
      <c r="A418" s="487"/>
      <c r="B418" s="488"/>
      <c r="C418" s="494"/>
      <c r="D418" s="488"/>
      <c r="E418" s="487"/>
      <c r="F418" s="488"/>
      <c r="G418" s="488"/>
      <c r="H418" s="487"/>
      <c r="I418" s="488"/>
      <c r="J418" s="483"/>
      <c r="K418" s="484"/>
      <c r="L418" s="485"/>
      <c r="M418" s="690"/>
      <c r="N418" s="488" t="s">
        <v>7581</v>
      </c>
      <c r="O418" s="483">
        <v>1993</v>
      </c>
      <c r="P418" s="483">
        <v>0.251</v>
      </c>
      <c r="Q418" s="486" t="s">
        <v>7583</v>
      </c>
      <c r="R418" s="486"/>
      <c r="S418" s="488"/>
      <c r="T418" s="483"/>
      <c r="U418" s="483"/>
      <c r="V418" s="486"/>
    </row>
    <row r="419" spans="1:22" x14ac:dyDescent="0.25">
      <c r="A419" s="489"/>
      <c r="B419" s="488"/>
      <c r="C419" s="494"/>
      <c r="D419" s="488"/>
      <c r="E419" s="487"/>
      <c r="F419" s="488"/>
      <c r="G419" s="488"/>
      <c r="H419" s="499"/>
      <c r="I419" s="490"/>
      <c r="J419" s="483"/>
      <c r="K419" s="484"/>
      <c r="L419" s="532"/>
      <c r="M419" s="690"/>
      <c r="N419" s="488" t="s">
        <v>7581</v>
      </c>
      <c r="O419" s="483">
        <v>1993</v>
      </c>
      <c r="P419" s="483">
        <v>0.251</v>
      </c>
      <c r="Q419" s="486" t="s">
        <v>7583</v>
      </c>
      <c r="R419" s="486"/>
      <c r="S419" s="488"/>
      <c r="T419" s="483"/>
      <c r="U419" s="483"/>
      <c r="V419" s="486"/>
    </row>
    <row r="420" spans="1:22" x14ac:dyDescent="0.25">
      <c r="A420" s="489"/>
      <c r="B420" s="488"/>
      <c r="C420" s="494"/>
      <c r="D420" s="488"/>
      <c r="E420" s="487"/>
      <c r="F420" s="488"/>
      <c r="G420" s="488"/>
      <c r="H420" s="499"/>
      <c r="I420" s="490"/>
      <c r="J420" s="483"/>
      <c r="K420" s="484"/>
      <c r="L420" s="693"/>
      <c r="M420" s="690"/>
      <c r="N420" s="490"/>
      <c r="O420" s="483"/>
      <c r="P420" s="760"/>
      <c r="Q420" s="501"/>
      <c r="R420" s="528"/>
      <c r="S420" s="490"/>
      <c r="T420" s="483"/>
      <c r="U420" s="483"/>
      <c r="V420" s="528"/>
    </row>
    <row r="421" spans="1:22" x14ac:dyDescent="0.25">
      <c r="A421" s="489"/>
      <c r="B421" s="492"/>
      <c r="C421" s="493"/>
      <c r="D421" s="492" t="s">
        <v>4594</v>
      </c>
      <c r="E421" s="492"/>
      <c r="F421" s="498" t="s">
        <v>22</v>
      </c>
      <c r="G421" s="489">
        <v>1978</v>
      </c>
      <c r="H421" s="499"/>
      <c r="I421" s="490"/>
      <c r="J421" s="483"/>
      <c r="K421" s="484"/>
      <c r="L421" s="693"/>
      <c r="M421" s="690"/>
      <c r="N421" s="490"/>
      <c r="O421" s="483"/>
      <c r="P421" s="765"/>
      <c r="Q421" s="779"/>
      <c r="R421" s="528"/>
      <c r="S421" s="490"/>
      <c r="T421" s="483"/>
      <c r="U421" s="483"/>
      <c r="V421" s="686"/>
    </row>
    <row r="422" spans="1:22" x14ac:dyDescent="0.25">
      <c r="A422" s="489"/>
      <c r="B422" s="492"/>
      <c r="C422" s="493"/>
      <c r="D422" s="492"/>
      <c r="E422" s="492"/>
      <c r="F422" s="498"/>
      <c r="G422" s="489"/>
      <c r="H422" s="499"/>
      <c r="I422" s="490"/>
      <c r="J422" s="483"/>
      <c r="K422" s="484"/>
      <c r="L422" s="693"/>
      <c r="M422" s="691"/>
      <c r="N422" s="490"/>
      <c r="O422" s="483"/>
      <c r="P422" s="765"/>
      <c r="Q422" s="779"/>
      <c r="R422" s="528"/>
      <c r="S422" s="490"/>
      <c r="T422" s="483"/>
      <c r="U422" s="483"/>
      <c r="V422" s="686"/>
    </row>
    <row r="423" spans="1:22" x14ac:dyDescent="0.25">
      <c r="A423" s="487"/>
      <c r="B423" s="492"/>
      <c r="C423" s="493"/>
      <c r="D423" s="492"/>
      <c r="E423" s="492"/>
      <c r="F423" s="498"/>
      <c r="G423" s="489"/>
      <c r="H423" s="487" t="s">
        <v>7566</v>
      </c>
      <c r="I423" s="492" t="s">
        <v>7584</v>
      </c>
      <c r="J423" s="483">
        <v>1978</v>
      </c>
      <c r="K423" s="484">
        <v>0.35799999999999998</v>
      </c>
      <c r="L423" s="485" t="s">
        <v>210</v>
      </c>
      <c r="M423" s="496"/>
      <c r="N423" s="490"/>
      <c r="O423" s="483"/>
      <c r="P423" s="760"/>
      <c r="Q423" s="778"/>
      <c r="R423" s="528"/>
      <c r="S423" s="490"/>
      <c r="T423" s="483"/>
      <c r="U423" s="483"/>
      <c r="V423" s="686"/>
    </row>
    <row r="424" spans="1:22" x14ac:dyDescent="0.25">
      <c r="A424" s="487"/>
      <c r="B424" s="492"/>
      <c r="C424" s="493"/>
      <c r="D424" s="492"/>
      <c r="E424" s="492"/>
      <c r="F424" s="498"/>
      <c r="G424" s="489"/>
      <c r="H424" s="487"/>
      <c r="I424" s="488"/>
      <c r="J424" s="483"/>
      <c r="K424" s="484"/>
      <c r="L424" s="485"/>
      <c r="M424" s="689" t="s">
        <v>7585</v>
      </c>
      <c r="N424" s="492"/>
      <c r="O424" s="483"/>
      <c r="P424" s="483"/>
      <c r="Q424" s="486"/>
      <c r="R424" s="486"/>
      <c r="S424" s="492"/>
      <c r="T424" s="483"/>
      <c r="U424" s="483"/>
      <c r="V424" s="486"/>
    </row>
    <row r="425" spans="1:22" x14ac:dyDescent="0.25">
      <c r="A425" s="487"/>
      <c r="B425" s="492"/>
      <c r="C425" s="493"/>
      <c r="D425" s="492"/>
      <c r="E425" s="492"/>
      <c r="F425" s="498"/>
      <c r="G425" s="489"/>
      <c r="H425" s="487"/>
      <c r="I425" s="488"/>
      <c r="J425" s="483"/>
      <c r="K425" s="484"/>
      <c r="L425" s="485"/>
      <c r="M425" s="690"/>
      <c r="N425" s="488" t="s">
        <v>7586</v>
      </c>
      <c r="O425" s="483">
        <v>1978</v>
      </c>
      <c r="P425" s="483">
        <v>7.0999999999999994E-2</v>
      </c>
      <c r="Q425" s="486" t="s">
        <v>7587</v>
      </c>
      <c r="R425" s="486"/>
      <c r="S425" s="488"/>
      <c r="T425" s="483"/>
      <c r="U425" s="483"/>
      <c r="V425" s="486"/>
    </row>
    <row r="426" spans="1:22" x14ac:dyDescent="0.25">
      <c r="A426" s="487"/>
      <c r="B426" s="492"/>
      <c r="C426" s="493"/>
      <c r="D426" s="492"/>
      <c r="E426" s="492"/>
      <c r="F426" s="498"/>
      <c r="G426" s="489"/>
      <c r="H426" s="487"/>
      <c r="I426" s="488"/>
      <c r="J426" s="483"/>
      <c r="K426" s="484"/>
      <c r="L426" s="485"/>
      <c r="M426" s="690"/>
      <c r="N426" s="488" t="s">
        <v>7588</v>
      </c>
      <c r="O426" s="483">
        <v>1978</v>
      </c>
      <c r="P426" s="483">
        <v>0.127</v>
      </c>
      <c r="Q426" s="486" t="s">
        <v>7589</v>
      </c>
      <c r="R426" s="486"/>
      <c r="S426" s="488"/>
      <c r="T426" s="483"/>
      <c r="U426" s="483"/>
      <c r="V426" s="486"/>
    </row>
    <row r="427" spans="1:22" x14ac:dyDescent="0.25">
      <c r="A427" s="487"/>
      <c r="B427" s="492"/>
      <c r="C427" s="493"/>
      <c r="D427" s="492"/>
      <c r="E427" s="492"/>
      <c r="F427" s="498"/>
      <c r="G427" s="489"/>
      <c r="H427" s="487"/>
      <c r="I427" s="488"/>
      <c r="J427" s="483"/>
      <c r="K427" s="484"/>
      <c r="L427" s="485"/>
      <c r="M427" s="690"/>
      <c r="N427" s="488" t="s">
        <v>7590</v>
      </c>
      <c r="O427" s="483">
        <v>1972</v>
      </c>
      <c r="P427" s="483">
        <v>6.0999999999999999E-2</v>
      </c>
      <c r="Q427" s="486" t="s">
        <v>7559</v>
      </c>
      <c r="R427" s="486"/>
      <c r="S427" s="488"/>
      <c r="T427" s="483"/>
      <c r="U427" s="483"/>
      <c r="V427" s="486"/>
    </row>
    <row r="428" spans="1:22" x14ac:dyDescent="0.25">
      <c r="A428" s="487"/>
      <c r="B428" s="492"/>
      <c r="C428" s="493"/>
      <c r="D428" s="492"/>
      <c r="E428" s="492"/>
      <c r="F428" s="498"/>
      <c r="G428" s="489"/>
      <c r="H428" s="487"/>
      <c r="I428" s="488"/>
      <c r="J428" s="483"/>
      <c r="K428" s="484"/>
      <c r="L428" s="485"/>
      <c r="M428" s="690"/>
      <c r="N428" s="488" t="s">
        <v>7591</v>
      </c>
      <c r="O428" s="483">
        <v>1989</v>
      </c>
      <c r="P428" s="483">
        <v>0.124</v>
      </c>
      <c r="Q428" s="486" t="s">
        <v>7592</v>
      </c>
      <c r="R428" s="486"/>
      <c r="S428" s="488"/>
      <c r="T428" s="483"/>
      <c r="U428" s="483"/>
      <c r="V428" s="486"/>
    </row>
    <row r="429" spans="1:22" x14ac:dyDescent="0.25">
      <c r="A429" s="487"/>
      <c r="B429" s="492"/>
      <c r="C429" s="493"/>
      <c r="D429" s="492"/>
      <c r="E429" s="492"/>
      <c r="F429" s="498"/>
      <c r="G429" s="489"/>
      <c r="H429" s="487"/>
      <c r="I429" s="488"/>
      <c r="J429" s="483"/>
      <c r="K429" s="484"/>
      <c r="L429" s="485"/>
      <c r="M429" s="690"/>
      <c r="N429" s="488" t="s">
        <v>7593</v>
      </c>
      <c r="O429" s="483">
        <v>1977</v>
      </c>
      <c r="P429" s="483">
        <v>7.8E-2</v>
      </c>
      <c r="Q429" s="486" t="s">
        <v>7594</v>
      </c>
      <c r="R429" s="486"/>
      <c r="S429" s="488"/>
      <c r="T429" s="483"/>
      <c r="U429" s="483"/>
      <c r="V429" s="486"/>
    </row>
    <row r="430" spans="1:22" x14ac:dyDescent="0.25">
      <c r="A430" s="487"/>
      <c r="B430" s="492"/>
      <c r="C430" s="493"/>
      <c r="D430" s="492"/>
      <c r="E430" s="492"/>
      <c r="F430" s="498"/>
      <c r="G430" s="489"/>
      <c r="H430" s="487"/>
      <c r="I430" s="488"/>
      <c r="J430" s="483"/>
      <c r="K430" s="484"/>
      <c r="L430" s="485"/>
      <c r="M430" s="690"/>
      <c r="N430" s="488" t="s">
        <v>7593</v>
      </c>
      <c r="O430" s="483">
        <v>1977</v>
      </c>
      <c r="P430" s="483">
        <v>7.8E-2</v>
      </c>
      <c r="Q430" s="486" t="s">
        <v>7229</v>
      </c>
      <c r="R430" s="486"/>
      <c r="S430" s="488"/>
      <c r="T430" s="483"/>
      <c r="U430" s="483"/>
      <c r="V430" s="486"/>
    </row>
    <row r="431" spans="1:22" x14ac:dyDescent="0.25">
      <c r="A431" s="487"/>
      <c r="B431" s="492"/>
      <c r="C431" s="493"/>
      <c r="D431" s="492"/>
      <c r="E431" s="492"/>
      <c r="F431" s="498"/>
      <c r="G431" s="489"/>
      <c r="H431" s="487"/>
      <c r="I431" s="488"/>
      <c r="J431" s="483"/>
      <c r="K431" s="484"/>
      <c r="L431" s="485"/>
      <c r="M431" s="690"/>
      <c r="N431" s="488" t="s">
        <v>7595</v>
      </c>
      <c r="O431" s="483">
        <v>1978</v>
      </c>
      <c r="P431" s="483">
        <v>0.27600000000000002</v>
      </c>
      <c r="Q431" s="486" t="s">
        <v>7341</v>
      </c>
      <c r="R431" s="486"/>
      <c r="S431" s="488"/>
      <c r="T431" s="483"/>
      <c r="U431" s="483"/>
      <c r="V431" s="486"/>
    </row>
    <row r="432" spans="1:22" x14ac:dyDescent="0.25">
      <c r="A432" s="489"/>
      <c r="B432" s="492"/>
      <c r="C432" s="493"/>
      <c r="D432" s="492"/>
      <c r="E432" s="492"/>
      <c r="F432" s="498"/>
      <c r="G432" s="489"/>
      <c r="H432" s="487"/>
      <c r="I432" s="488"/>
      <c r="J432" s="483"/>
      <c r="K432" s="484"/>
      <c r="L432" s="485"/>
      <c r="M432" s="690"/>
      <c r="N432" s="488" t="s">
        <v>7596</v>
      </c>
      <c r="O432" s="483">
        <v>1977</v>
      </c>
      <c r="P432" s="483">
        <v>0.184</v>
      </c>
      <c r="Q432" s="486" t="s">
        <v>7270</v>
      </c>
      <c r="R432" s="486"/>
      <c r="S432" s="488"/>
      <c r="T432" s="483"/>
      <c r="U432" s="483"/>
      <c r="V432" s="486"/>
    </row>
    <row r="433" spans="1:22" x14ac:dyDescent="0.25">
      <c r="A433" s="487"/>
      <c r="B433" s="492"/>
      <c r="C433" s="493"/>
      <c r="D433" s="492"/>
      <c r="E433" s="492"/>
      <c r="F433" s="498"/>
      <c r="G433" s="489"/>
      <c r="H433" s="487"/>
      <c r="I433" s="488"/>
      <c r="J433" s="483"/>
      <c r="K433" s="484"/>
      <c r="L433" s="485"/>
      <c r="M433" s="690"/>
      <c r="N433" s="488" t="s">
        <v>7596</v>
      </c>
      <c r="O433" s="483">
        <v>1978</v>
      </c>
      <c r="P433" s="483">
        <v>0.186</v>
      </c>
      <c r="Q433" s="486" t="s">
        <v>7270</v>
      </c>
      <c r="R433" s="486"/>
      <c r="S433" s="488"/>
      <c r="T433" s="483"/>
      <c r="U433" s="483"/>
      <c r="V433" s="486"/>
    </row>
    <row r="434" spans="1:22" x14ac:dyDescent="0.25">
      <c r="A434" s="487"/>
      <c r="B434" s="492"/>
      <c r="C434" s="493"/>
      <c r="D434" s="492"/>
      <c r="E434" s="492"/>
      <c r="F434" s="498"/>
      <c r="G434" s="489"/>
      <c r="H434" s="487"/>
      <c r="I434" s="488"/>
      <c r="J434" s="483"/>
      <c r="K434" s="484"/>
      <c r="L434" s="485"/>
      <c r="M434" s="690"/>
      <c r="N434" s="488" t="s">
        <v>7596</v>
      </c>
      <c r="O434" s="483">
        <v>1978</v>
      </c>
      <c r="P434" s="483">
        <v>0.13400000000000001</v>
      </c>
      <c r="Q434" s="486" t="s">
        <v>7597</v>
      </c>
      <c r="R434" s="486"/>
      <c r="S434" s="488"/>
      <c r="T434" s="483"/>
      <c r="U434" s="483"/>
      <c r="V434" s="486"/>
    </row>
    <row r="435" spans="1:22" x14ac:dyDescent="0.25">
      <c r="A435" s="487"/>
      <c r="B435" s="492"/>
      <c r="C435" s="493"/>
      <c r="D435" s="492"/>
      <c r="E435" s="492"/>
      <c r="F435" s="498"/>
      <c r="G435" s="489"/>
      <c r="H435" s="487"/>
      <c r="I435" s="488"/>
      <c r="J435" s="483"/>
      <c r="K435" s="484"/>
      <c r="L435" s="485"/>
      <c r="M435" s="690"/>
      <c r="N435" s="488" t="s">
        <v>7596</v>
      </c>
      <c r="O435" s="483">
        <v>1978</v>
      </c>
      <c r="P435" s="483">
        <v>0.13400000000000001</v>
      </c>
      <c r="Q435" s="486" t="s">
        <v>7597</v>
      </c>
      <c r="R435" s="486"/>
      <c r="S435" s="488"/>
      <c r="T435" s="483"/>
      <c r="U435" s="483"/>
      <c r="V435" s="486"/>
    </row>
    <row r="436" spans="1:22" x14ac:dyDescent="0.25">
      <c r="A436" s="489"/>
      <c r="B436" s="492"/>
      <c r="C436" s="493"/>
      <c r="D436" s="492" t="s">
        <v>7598</v>
      </c>
      <c r="E436" s="492" t="s">
        <v>7350</v>
      </c>
      <c r="F436" s="498" t="s">
        <v>755</v>
      </c>
      <c r="G436" s="489">
        <v>2002</v>
      </c>
      <c r="H436" s="499"/>
      <c r="I436" s="490"/>
      <c r="J436" s="483"/>
      <c r="K436" s="484"/>
      <c r="L436" s="485"/>
      <c r="M436" s="691"/>
      <c r="N436" s="488" t="s">
        <v>7599</v>
      </c>
      <c r="O436" s="483">
        <v>1974</v>
      </c>
      <c r="P436" s="483">
        <v>8.7999999999999995E-2</v>
      </c>
      <c r="Q436" s="486" t="s">
        <v>7248</v>
      </c>
      <c r="R436" s="486"/>
      <c r="S436" s="488"/>
      <c r="T436" s="483"/>
      <c r="U436" s="483"/>
      <c r="V436" s="486"/>
    </row>
    <row r="437" spans="1:22" x14ac:dyDescent="0.25">
      <c r="A437" s="487"/>
      <c r="B437" s="492"/>
      <c r="C437" s="493"/>
      <c r="D437" s="492"/>
      <c r="E437" s="492"/>
      <c r="F437" s="498"/>
      <c r="G437" s="489"/>
      <c r="H437" s="487" t="s">
        <v>7600</v>
      </c>
      <c r="I437" s="492" t="s">
        <v>7601</v>
      </c>
      <c r="J437" s="483">
        <v>1978</v>
      </c>
      <c r="K437" s="484">
        <v>0.214</v>
      </c>
      <c r="L437" s="485" t="s">
        <v>210</v>
      </c>
      <c r="M437" s="496"/>
      <c r="N437" s="490"/>
      <c r="O437" s="483"/>
      <c r="P437" s="483"/>
      <c r="Q437" s="486"/>
      <c r="R437" s="486"/>
      <c r="S437" s="490"/>
      <c r="T437" s="483"/>
      <c r="U437" s="483"/>
      <c r="V437" s="486"/>
    </row>
    <row r="438" spans="1:22" x14ac:dyDescent="0.25">
      <c r="A438" s="487"/>
      <c r="B438" s="492"/>
      <c r="C438" s="493"/>
      <c r="D438" s="492"/>
      <c r="E438" s="492"/>
      <c r="F438" s="498"/>
      <c r="G438" s="489"/>
      <c r="H438" s="487"/>
      <c r="I438" s="497" t="s">
        <v>7602</v>
      </c>
      <c r="J438" s="483">
        <v>1978</v>
      </c>
      <c r="K438" s="484">
        <v>0.56100000000000005</v>
      </c>
      <c r="L438" s="485" t="s">
        <v>210</v>
      </c>
      <c r="M438" s="496"/>
      <c r="N438" s="492"/>
      <c r="O438" s="483"/>
      <c r="P438" s="483"/>
      <c r="Q438" s="486"/>
      <c r="R438" s="486"/>
      <c r="S438" s="492"/>
      <c r="T438" s="483"/>
      <c r="U438" s="483"/>
      <c r="V438" s="486"/>
    </row>
    <row r="439" spans="1:22" x14ac:dyDescent="0.25">
      <c r="A439" s="487"/>
      <c r="B439" s="492"/>
      <c r="C439" s="493"/>
      <c r="D439" s="492"/>
      <c r="E439" s="492"/>
      <c r="F439" s="498"/>
      <c r="G439" s="489"/>
      <c r="H439" s="487"/>
      <c r="I439" s="488"/>
      <c r="J439" s="483"/>
      <c r="K439" s="484"/>
      <c r="L439" s="485"/>
      <c r="M439" s="689"/>
      <c r="N439" s="497"/>
      <c r="O439" s="483"/>
      <c r="P439" s="483"/>
      <c r="Q439" s="486"/>
      <c r="R439" s="486"/>
      <c r="S439" s="497"/>
      <c r="T439" s="483"/>
      <c r="U439" s="483"/>
      <c r="V439" s="486"/>
    </row>
    <row r="440" spans="1:22" x14ac:dyDescent="0.25">
      <c r="A440" s="487"/>
      <c r="B440" s="492"/>
      <c r="C440" s="493"/>
      <c r="D440" s="492"/>
      <c r="E440" s="492"/>
      <c r="F440" s="498"/>
      <c r="G440" s="489"/>
      <c r="H440" s="487"/>
      <c r="I440" s="488"/>
      <c r="J440" s="483"/>
      <c r="K440" s="484"/>
      <c r="L440" s="485"/>
      <c r="M440" s="690"/>
      <c r="N440" s="488"/>
      <c r="O440" s="483"/>
      <c r="P440" s="483"/>
      <c r="Q440" s="486"/>
      <c r="R440" s="486"/>
      <c r="S440" s="488"/>
      <c r="T440" s="483"/>
      <c r="U440" s="483"/>
      <c r="V440" s="486"/>
    </row>
    <row r="441" spans="1:22" x14ac:dyDescent="0.25">
      <c r="A441" s="487"/>
      <c r="B441" s="492"/>
      <c r="C441" s="493"/>
      <c r="D441" s="492"/>
      <c r="E441" s="492"/>
      <c r="F441" s="498"/>
      <c r="G441" s="489"/>
      <c r="H441" s="487"/>
      <c r="I441" s="488"/>
      <c r="J441" s="483"/>
      <c r="K441" s="484"/>
      <c r="L441" s="485"/>
      <c r="M441" s="690"/>
      <c r="N441" s="488"/>
      <c r="O441" s="483"/>
      <c r="P441" s="483"/>
      <c r="Q441" s="486"/>
      <c r="R441" s="486"/>
      <c r="S441" s="488"/>
      <c r="T441" s="483"/>
      <c r="U441" s="483"/>
      <c r="V441" s="486"/>
    </row>
    <row r="442" spans="1:22" x14ac:dyDescent="0.25">
      <c r="A442" s="489"/>
      <c r="B442" s="492"/>
      <c r="C442" s="493"/>
      <c r="D442" s="492" t="s">
        <v>7603</v>
      </c>
      <c r="E442" s="492" t="s">
        <v>2819</v>
      </c>
      <c r="F442" s="498" t="s">
        <v>23</v>
      </c>
      <c r="G442" s="489"/>
      <c r="H442" s="487"/>
      <c r="I442" s="488"/>
      <c r="J442" s="483"/>
      <c r="K442" s="484"/>
      <c r="L442" s="485"/>
      <c r="M442" s="690"/>
      <c r="N442" s="488"/>
      <c r="O442" s="483"/>
      <c r="P442" s="483"/>
      <c r="Q442" s="486"/>
      <c r="R442" s="486"/>
      <c r="S442" s="488"/>
      <c r="T442" s="483"/>
      <c r="U442" s="483"/>
      <c r="V442" s="486"/>
    </row>
    <row r="443" spans="1:22" x14ac:dyDescent="0.25">
      <c r="A443" s="487"/>
      <c r="B443" s="492"/>
      <c r="C443" s="493"/>
      <c r="D443" s="492"/>
      <c r="E443" s="492"/>
      <c r="F443" s="498"/>
      <c r="G443" s="489"/>
      <c r="H443" s="487"/>
      <c r="I443" s="488"/>
      <c r="J443" s="483"/>
      <c r="K443" s="484"/>
      <c r="L443" s="485"/>
      <c r="M443" s="691"/>
      <c r="N443" s="488"/>
      <c r="O443" s="483"/>
      <c r="P443" s="483"/>
      <c r="Q443" s="486"/>
      <c r="R443" s="486"/>
      <c r="S443" s="488"/>
      <c r="T443" s="483"/>
      <c r="U443" s="483"/>
      <c r="V443" s="486"/>
    </row>
    <row r="444" spans="1:22" x14ac:dyDescent="0.25">
      <c r="A444" s="489"/>
      <c r="B444" s="492"/>
      <c r="C444" s="493"/>
      <c r="D444" s="492"/>
      <c r="E444" s="492"/>
      <c r="F444" s="498"/>
      <c r="G444" s="489"/>
      <c r="H444" s="487" t="s">
        <v>7604</v>
      </c>
      <c r="I444" s="492" t="s">
        <v>7605</v>
      </c>
      <c r="J444" s="483">
        <v>1979</v>
      </c>
      <c r="K444" s="484">
        <v>0.57999999999999996</v>
      </c>
      <c r="L444" s="485" t="s">
        <v>210</v>
      </c>
      <c r="M444" s="496"/>
      <c r="N444" s="488"/>
      <c r="O444" s="483"/>
      <c r="P444" s="483"/>
      <c r="Q444" s="486"/>
      <c r="R444" s="486"/>
      <c r="S444" s="488"/>
      <c r="T444" s="483"/>
      <c r="U444" s="483"/>
      <c r="V444" s="486"/>
    </row>
    <row r="445" spans="1:22" x14ac:dyDescent="0.25">
      <c r="A445" s="487"/>
      <c r="B445" s="492"/>
      <c r="C445" s="493"/>
      <c r="D445" s="492"/>
      <c r="E445" s="492"/>
      <c r="F445" s="498"/>
      <c r="G445" s="489"/>
      <c r="H445" s="487"/>
      <c r="I445" s="488"/>
      <c r="J445" s="483"/>
      <c r="K445" s="484"/>
      <c r="L445" s="485"/>
      <c r="M445" s="689"/>
      <c r="N445" s="492"/>
      <c r="O445" s="483"/>
      <c r="P445" s="483"/>
      <c r="Q445" s="486"/>
      <c r="R445" s="486"/>
      <c r="S445" s="492"/>
      <c r="T445" s="483"/>
      <c r="U445" s="483"/>
      <c r="V445" s="486"/>
    </row>
    <row r="446" spans="1:22" x14ac:dyDescent="0.25">
      <c r="A446" s="487"/>
      <c r="B446" s="492"/>
      <c r="C446" s="493"/>
      <c r="D446" s="492"/>
      <c r="E446" s="492"/>
      <c r="F446" s="498"/>
      <c r="G446" s="489"/>
      <c r="H446" s="487"/>
      <c r="I446" s="488"/>
      <c r="J446" s="483"/>
      <c r="K446" s="484"/>
      <c r="L446" s="485"/>
      <c r="M446" s="690"/>
      <c r="N446" s="488"/>
      <c r="O446" s="483"/>
      <c r="P446" s="483"/>
      <c r="Q446" s="486"/>
      <c r="R446" s="486"/>
      <c r="S446" s="488"/>
      <c r="T446" s="483"/>
      <c r="U446" s="483"/>
      <c r="V446" s="486"/>
    </row>
    <row r="447" spans="1:22" x14ac:dyDescent="0.25">
      <c r="A447" s="487"/>
      <c r="B447" s="492"/>
      <c r="C447" s="493"/>
      <c r="D447" s="492"/>
      <c r="E447" s="492"/>
      <c r="F447" s="498"/>
      <c r="G447" s="489"/>
      <c r="H447" s="487"/>
      <c r="I447" s="488"/>
      <c r="J447" s="483"/>
      <c r="K447" s="484"/>
      <c r="L447" s="485"/>
      <c r="M447" s="690"/>
      <c r="N447" s="488"/>
      <c r="O447" s="483"/>
      <c r="P447" s="483"/>
      <c r="Q447" s="486"/>
      <c r="R447" s="486"/>
      <c r="S447" s="488"/>
      <c r="T447" s="483"/>
      <c r="U447" s="483"/>
      <c r="V447" s="486"/>
    </row>
    <row r="448" spans="1:22" x14ac:dyDescent="0.25">
      <c r="A448" s="487"/>
      <c r="B448" s="492"/>
      <c r="C448" s="493"/>
      <c r="D448" s="492"/>
      <c r="E448" s="492"/>
      <c r="F448" s="498"/>
      <c r="G448" s="489"/>
      <c r="H448" s="487"/>
      <c r="I448" s="488"/>
      <c r="J448" s="483"/>
      <c r="K448" s="484"/>
      <c r="L448" s="485"/>
      <c r="M448" s="690"/>
      <c r="N448" s="488"/>
      <c r="O448" s="483"/>
      <c r="P448" s="483"/>
      <c r="Q448" s="486"/>
      <c r="R448" s="486"/>
      <c r="S448" s="488"/>
      <c r="T448" s="483"/>
      <c r="U448" s="483"/>
      <c r="V448" s="486"/>
    </row>
    <row r="449" spans="1:22" x14ac:dyDescent="0.25">
      <c r="A449" s="487" t="s">
        <v>5813</v>
      </c>
      <c r="B449" s="701" t="s">
        <v>7606</v>
      </c>
      <c r="C449" s="495" t="s">
        <v>7607</v>
      </c>
      <c r="D449" s="492" t="s">
        <v>2735</v>
      </c>
      <c r="E449" s="492"/>
      <c r="F449" s="498" t="s">
        <v>23</v>
      </c>
      <c r="G449" s="489">
        <v>1964</v>
      </c>
      <c r="H449" s="487"/>
      <c r="I449" s="488"/>
      <c r="J449" s="483"/>
      <c r="K449" s="484"/>
      <c r="L449" s="485"/>
      <c r="M449" s="690"/>
      <c r="N449" s="488"/>
      <c r="O449" s="483"/>
      <c r="P449" s="483"/>
      <c r="Q449" s="486"/>
      <c r="R449" s="486"/>
      <c r="S449" s="488"/>
      <c r="T449" s="483"/>
      <c r="U449" s="483"/>
      <c r="V449" s="486"/>
    </row>
    <row r="450" spans="1:22" x14ac:dyDescent="0.25">
      <c r="A450" s="487"/>
      <c r="B450" s="492"/>
      <c r="C450" s="493"/>
      <c r="D450" s="492"/>
      <c r="E450" s="492"/>
      <c r="F450" s="498"/>
      <c r="G450" s="489"/>
      <c r="H450" s="487"/>
      <c r="I450" s="488"/>
      <c r="J450" s="483"/>
      <c r="K450" s="484"/>
      <c r="L450" s="485"/>
      <c r="M450" s="691"/>
      <c r="N450" s="488"/>
      <c r="O450" s="483"/>
      <c r="P450" s="483"/>
      <c r="Q450" s="486"/>
      <c r="R450" s="486"/>
      <c r="S450" s="488"/>
      <c r="T450" s="483"/>
      <c r="U450" s="483"/>
      <c r="V450" s="486"/>
    </row>
    <row r="451" spans="1:22" x14ac:dyDescent="0.25">
      <c r="A451" s="487"/>
      <c r="B451" s="492"/>
      <c r="C451" s="493"/>
      <c r="D451" s="492"/>
      <c r="E451" s="492"/>
      <c r="F451" s="498"/>
      <c r="G451" s="489"/>
      <c r="H451" s="487" t="s">
        <v>7608</v>
      </c>
      <c r="I451" s="492" t="s">
        <v>7609</v>
      </c>
      <c r="J451" s="483">
        <v>1964</v>
      </c>
      <c r="K451" s="484">
        <v>1.298</v>
      </c>
      <c r="L451" s="485" t="s">
        <v>201</v>
      </c>
      <c r="M451" s="496"/>
      <c r="N451" s="488"/>
      <c r="O451" s="483"/>
      <c r="P451" s="483"/>
      <c r="Q451" s="486"/>
      <c r="R451" s="486"/>
      <c r="S451" s="488"/>
      <c r="T451" s="483"/>
      <c r="U451" s="483"/>
      <c r="V451" s="486"/>
    </row>
    <row r="452" spans="1:22" x14ac:dyDescent="0.25">
      <c r="A452" s="487"/>
      <c r="B452" s="492"/>
      <c r="C452" s="493"/>
      <c r="D452" s="492"/>
      <c r="E452" s="492"/>
      <c r="F452" s="498"/>
      <c r="G452" s="489"/>
      <c r="H452" s="487"/>
      <c r="I452" s="488"/>
      <c r="J452" s="483"/>
      <c r="K452" s="484"/>
      <c r="L452" s="485"/>
      <c r="M452" s="689" t="s">
        <v>7610</v>
      </c>
      <c r="N452" s="492"/>
      <c r="O452" s="483"/>
      <c r="P452" s="483"/>
      <c r="Q452" s="486"/>
      <c r="R452" s="486"/>
      <c r="S452" s="492"/>
      <c r="T452" s="483"/>
      <c r="U452" s="483"/>
      <c r="V452" s="486"/>
    </row>
    <row r="453" spans="1:22" x14ac:dyDescent="0.25">
      <c r="A453" s="487"/>
      <c r="B453" s="492"/>
      <c r="C453" s="493"/>
      <c r="D453" s="492"/>
      <c r="E453" s="492"/>
      <c r="F453" s="498"/>
      <c r="G453" s="489"/>
      <c r="H453" s="487"/>
      <c r="I453" s="488"/>
      <c r="J453" s="483"/>
      <c r="K453" s="484"/>
      <c r="L453" s="485"/>
      <c r="M453" s="690"/>
      <c r="N453" s="488" t="s">
        <v>7611</v>
      </c>
      <c r="O453" s="483">
        <v>1964</v>
      </c>
      <c r="P453" s="483">
        <v>2.5999999999999999E-2</v>
      </c>
      <c r="Q453" s="486" t="s">
        <v>7266</v>
      </c>
      <c r="R453" s="486"/>
      <c r="S453" s="488"/>
      <c r="T453" s="483"/>
      <c r="U453" s="483"/>
      <c r="V453" s="486"/>
    </row>
    <row r="454" spans="1:22" x14ac:dyDescent="0.25">
      <c r="A454" s="487"/>
      <c r="B454" s="492"/>
      <c r="C454" s="493"/>
      <c r="D454" s="492"/>
      <c r="E454" s="492"/>
      <c r="F454" s="498"/>
      <c r="G454" s="489"/>
      <c r="H454" s="487"/>
      <c r="I454" s="488"/>
      <c r="J454" s="483"/>
      <c r="K454" s="484"/>
      <c r="L454" s="485"/>
      <c r="M454" s="690"/>
      <c r="N454" s="488" t="s">
        <v>7612</v>
      </c>
      <c r="O454" s="483">
        <v>1964</v>
      </c>
      <c r="P454" s="483">
        <v>4.2000000000000003E-2</v>
      </c>
      <c r="Q454" s="486" t="s">
        <v>7266</v>
      </c>
      <c r="R454" s="486"/>
      <c r="S454" s="488"/>
      <c r="T454" s="483"/>
      <c r="U454" s="483"/>
      <c r="V454" s="486"/>
    </row>
    <row r="455" spans="1:22" x14ac:dyDescent="0.25">
      <c r="A455" s="489"/>
      <c r="B455" s="492"/>
      <c r="C455" s="493"/>
      <c r="D455" s="492"/>
      <c r="E455" s="492"/>
      <c r="F455" s="498"/>
      <c r="G455" s="489"/>
      <c r="H455" s="487"/>
      <c r="I455" s="488"/>
      <c r="J455" s="483"/>
      <c r="K455" s="484"/>
      <c r="L455" s="485"/>
      <c r="M455" s="690"/>
      <c r="N455" s="488" t="s">
        <v>7613</v>
      </c>
      <c r="O455" s="483">
        <v>1971</v>
      </c>
      <c r="P455" s="483">
        <v>7.6999999999999999E-2</v>
      </c>
      <c r="Q455" s="486" t="s">
        <v>7614</v>
      </c>
      <c r="R455" s="486"/>
      <c r="S455" s="488"/>
      <c r="T455" s="483"/>
      <c r="U455" s="483"/>
      <c r="V455" s="486"/>
    </row>
    <row r="456" spans="1:22" x14ac:dyDescent="0.25">
      <c r="A456" s="489"/>
      <c r="B456" s="492"/>
      <c r="C456" s="493"/>
      <c r="D456" s="492"/>
      <c r="E456" s="492"/>
      <c r="F456" s="498"/>
      <c r="G456" s="489"/>
      <c r="H456" s="487"/>
      <c r="I456" s="488"/>
      <c r="J456" s="483"/>
      <c r="K456" s="484"/>
      <c r="L456" s="485"/>
      <c r="M456" s="690"/>
      <c r="N456" s="488" t="s">
        <v>7615</v>
      </c>
      <c r="O456" s="483">
        <v>1978</v>
      </c>
      <c r="P456" s="483">
        <v>0.13900000000000001</v>
      </c>
      <c r="Q456" s="486" t="s">
        <v>7266</v>
      </c>
      <c r="R456" s="486"/>
      <c r="S456" s="488"/>
      <c r="T456" s="483"/>
      <c r="U456" s="483"/>
      <c r="V456" s="486"/>
    </row>
    <row r="457" spans="1:22" x14ac:dyDescent="0.25">
      <c r="A457" s="489"/>
      <c r="B457" s="492"/>
      <c r="C457" s="493"/>
      <c r="D457" s="492"/>
      <c r="E457" s="492"/>
      <c r="F457" s="498"/>
      <c r="G457" s="489"/>
      <c r="H457" s="487"/>
      <c r="I457" s="488"/>
      <c r="J457" s="483"/>
      <c r="K457" s="484"/>
      <c r="L457" s="485"/>
      <c r="M457" s="690"/>
      <c r="N457" s="488" t="s">
        <v>7616</v>
      </c>
      <c r="O457" s="483">
        <v>1997</v>
      </c>
      <c r="P457" s="483">
        <v>8.4000000000000005E-2</v>
      </c>
      <c r="Q457" s="486" t="s">
        <v>7268</v>
      </c>
      <c r="R457" s="486"/>
      <c r="S457" s="488"/>
      <c r="T457" s="483"/>
      <c r="U457" s="483"/>
      <c r="V457" s="486"/>
    </row>
    <row r="458" spans="1:22" x14ac:dyDescent="0.25">
      <c r="A458" s="489"/>
      <c r="B458" s="492"/>
      <c r="C458" s="493"/>
      <c r="D458" s="492"/>
      <c r="E458" s="492"/>
      <c r="F458" s="498"/>
      <c r="G458" s="489"/>
      <c r="H458" s="487"/>
      <c r="I458" s="488"/>
      <c r="J458" s="483"/>
      <c r="K458" s="484"/>
      <c r="L458" s="485"/>
      <c r="M458" s="690"/>
      <c r="N458" s="488" t="s">
        <v>7617</v>
      </c>
      <c r="O458" s="483">
        <v>1964</v>
      </c>
      <c r="P458" s="483">
        <v>6.8000000000000005E-2</v>
      </c>
      <c r="Q458" s="486" t="s">
        <v>7266</v>
      </c>
      <c r="R458" s="486"/>
      <c r="S458" s="488"/>
      <c r="T458" s="483"/>
      <c r="U458" s="483"/>
      <c r="V458" s="486"/>
    </row>
    <row r="459" spans="1:22" x14ac:dyDescent="0.25">
      <c r="A459" s="489"/>
      <c r="B459" s="492"/>
      <c r="C459" s="493"/>
      <c r="D459" s="492"/>
      <c r="E459" s="492"/>
      <c r="F459" s="498"/>
      <c r="G459" s="489"/>
      <c r="H459" s="487"/>
      <c r="I459" s="488"/>
      <c r="J459" s="483"/>
      <c r="K459" s="484"/>
      <c r="L459" s="485"/>
      <c r="M459" s="690"/>
      <c r="N459" s="488" t="s">
        <v>7618</v>
      </c>
      <c r="O459" s="483">
        <v>1977</v>
      </c>
      <c r="P459" s="483">
        <v>7.2999999999999995E-2</v>
      </c>
      <c r="Q459" s="486" t="s">
        <v>7266</v>
      </c>
      <c r="R459" s="486"/>
      <c r="S459" s="488"/>
      <c r="T459" s="483"/>
      <c r="U459" s="483"/>
      <c r="V459" s="486"/>
    </row>
    <row r="460" spans="1:22" x14ac:dyDescent="0.25">
      <c r="A460" s="489"/>
      <c r="B460" s="492"/>
      <c r="C460" s="493"/>
      <c r="D460" s="492"/>
      <c r="E460" s="492"/>
      <c r="F460" s="498"/>
      <c r="G460" s="489"/>
      <c r="H460" s="487"/>
      <c r="I460" s="488"/>
      <c r="J460" s="483"/>
      <c r="K460" s="484"/>
      <c r="L460" s="485"/>
      <c r="M460" s="690"/>
      <c r="N460" s="488" t="s">
        <v>7619</v>
      </c>
      <c r="O460" s="483">
        <v>1964</v>
      </c>
      <c r="P460" s="483">
        <v>9.5000000000000001E-2</v>
      </c>
      <c r="Q460" s="486" t="s">
        <v>7272</v>
      </c>
      <c r="R460" s="486"/>
      <c r="S460" s="488"/>
      <c r="T460" s="483"/>
      <c r="U460" s="483"/>
      <c r="V460" s="486"/>
    </row>
    <row r="461" spans="1:22" x14ac:dyDescent="0.25">
      <c r="A461" s="489"/>
      <c r="B461" s="492"/>
      <c r="C461" s="493"/>
      <c r="D461" s="492"/>
      <c r="E461" s="492"/>
      <c r="F461" s="498"/>
      <c r="G461" s="489"/>
      <c r="H461" s="487"/>
      <c r="I461" s="488"/>
      <c r="J461" s="483"/>
      <c r="K461" s="484"/>
      <c r="L461" s="485"/>
      <c r="M461" s="690"/>
      <c r="N461" s="488" t="s">
        <v>7620</v>
      </c>
      <c r="O461" s="483">
        <v>1964</v>
      </c>
      <c r="P461" s="483">
        <v>0.17699999999999999</v>
      </c>
      <c r="Q461" s="486" t="s">
        <v>7272</v>
      </c>
      <c r="R461" s="486"/>
      <c r="S461" s="488"/>
      <c r="T461" s="483"/>
      <c r="U461" s="483"/>
      <c r="V461" s="486"/>
    </row>
    <row r="462" spans="1:22" x14ac:dyDescent="0.25">
      <c r="A462" s="489"/>
      <c r="B462" s="492"/>
      <c r="C462" s="493"/>
      <c r="D462" s="492"/>
      <c r="E462" s="492"/>
      <c r="F462" s="498"/>
      <c r="G462" s="489"/>
      <c r="H462" s="487"/>
      <c r="I462" s="488"/>
      <c r="J462" s="483"/>
      <c r="K462" s="484"/>
      <c r="L462" s="485"/>
      <c r="M462" s="690"/>
      <c r="N462" s="488" t="s">
        <v>7621</v>
      </c>
      <c r="O462" s="483">
        <v>1964</v>
      </c>
      <c r="P462" s="483">
        <v>4.9000000000000002E-2</v>
      </c>
      <c r="Q462" s="486" t="s">
        <v>7266</v>
      </c>
      <c r="R462" s="486"/>
      <c r="S462" s="488"/>
      <c r="T462" s="483"/>
      <c r="U462" s="483"/>
      <c r="V462" s="486"/>
    </row>
    <row r="463" spans="1:22" x14ac:dyDescent="0.25">
      <c r="A463" s="489"/>
      <c r="B463" s="492"/>
      <c r="C463" s="493"/>
      <c r="D463" s="492"/>
      <c r="E463" s="492"/>
      <c r="F463" s="498"/>
      <c r="G463" s="489"/>
      <c r="H463" s="487"/>
      <c r="I463" s="488"/>
      <c r="J463" s="483"/>
      <c r="K463" s="484"/>
      <c r="L463" s="485"/>
      <c r="M463" s="690"/>
      <c r="N463" s="488" t="s">
        <v>7622</v>
      </c>
      <c r="O463" s="483">
        <v>1964</v>
      </c>
      <c r="P463" s="483">
        <v>4.9000000000000002E-2</v>
      </c>
      <c r="Q463" s="486" t="s">
        <v>7266</v>
      </c>
      <c r="R463" s="486"/>
      <c r="S463" s="488"/>
      <c r="T463" s="483"/>
      <c r="U463" s="483"/>
      <c r="V463" s="486"/>
    </row>
    <row r="464" spans="1:22" x14ac:dyDescent="0.25">
      <c r="A464" s="489"/>
      <c r="B464" s="492"/>
      <c r="C464" s="493"/>
      <c r="D464" s="492"/>
      <c r="E464" s="492"/>
      <c r="F464" s="498"/>
      <c r="G464" s="489"/>
      <c r="H464" s="487"/>
      <c r="I464" s="488"/>
      <c r="J464" s="483"/>
      <c r="K464" s="484"/>
      <c r="L464" s="485"/>
      <c r="M464" s="690"/>
      <c r="N464" s="488" t="s">
        <v>7623</v>
      </c>
      <c r="O464" s="483">
        <v>1964</v>
      </c>
      <c r="P464" s="483">
        <v>4.8000000000000001E-2</v>
      </c>
      <c r="Q464" s="486" t="s">
        <v>7266</v>
      </c>
      <c r="R464" s="486"/>
      <c r="S464" s="488"/>
      <c r="T464" s="483"/>
      <c r="U464" s="483"/>
      <c r="V464" s="486"/>
    </row>
    <row r="465" spans="1:22" x14ac:dyDescent="0.25">
      <c r="A465" s="489"/>
      <c r="B465" s="488"/>
      <c r="C465" s="494"/>
      <c r="D465" s="488"/>
      <c r="E465" s="487"/>
      <c r="F465" s="488"/>
      <c r="G465" s="488"/>
      <c r="H465" s="499"/>
      <c r="I465" s="490"/>
      <c r="J465" s="483"/>
      <c r="K465" s="484"/>
      <c r="L465" s="485"/>
      <c r="M465" s="690"/>
      <c r="N465" s="488" t="s">
        <v>7624</v>
      </c>
      <c r="O465" s="483">
        <v>1964</v>
      </c>
      <c r="P465" s="483">
        <v>0.124</v>
      </c>
      <c r="Q465" s="486" t="s">
        <v>7272</v>
      </c>
      <c r="R465" s="486"/>
      <c r="S465" s="488"/>
      <c r="T465" s="483"/>
      <c r="U465" s="483"/>
      <c r="V465" s="486"/>
    </row>
    <row r="466" spans="1:22" x14ac:dyDescent="0.25">
      <c r="A466" s="489"/>
      <c r="B466" s="488"/>
      <c r="C466" s="494"/>
      <c r="D466" s="488"/>
      <c r="E466" s="487"/>
      <c r="F466" s="488"/>
      <c r="G466" s="488"/>
      <c r="H466" s="499"/>
      <c r="I466" s="490"/>
      <c r="J466" s="483"/>
      <c r="K466" s="484"/>
      <c r="L466" s="485"/>
      <c r="M466" s="690"/>
      <c r="N466" s="490"/>
      <c r="O466" s="483"/>
      <c r="P466" s="760"/>
      <c r="Q466" s="686"/>
      <c r="R466" s="528"/>
      <c r="S466" s="490"/>
      <c r="T466" s="483"/>
      <c r="U466" s="483"/>
      <c r="V466" s="686"/>
    </row>
    <row r="467" spans="1:22" x14ac:dyDescent="0.25">
      <c r="A467" s="489"/>
      <c r="B467" s="488"/>
      <c r="C467" s="494"/>
      <c r="D467" s="488"/>
      <c r="E467" s="487"/>
      <c r="F467" s="488"/>
      <c r="G467" s="488"/>
      <c r="H467" s="499"/>
      <c r="I467" s="490"/>
      <c r="J467" s="483"/>
      <c r="K467" s="484"/>
      <c r="L467" s="485"/>
      <c r="M467" s="690"/>
      <c r="N467" s="490"/>
      <c r="O467" s="483"/>
      <c r="P467" s="760"/>
      <c r="Q467" s="686"/>
      <c r="R467" s="528"/>
      <c r="S467" s="490"/>
      <c r="T467" s="483"/>
      <c r="U467" s="483"/>
      <c r="V467" s="686"/>
    </row>
    <row r="468" spans="1:22" x14ac:dyDescent="0.25">
      <c r="A468" s="489"/>
      <c r="B468" s="492"/>
      <c r="C468" s="493" t="s">
        <v>7625</v>
      </c>
      <c r="D468" s="492" t="s">
        <v>2759</v>
      </c>
      <c r="E468" s="492"/>
      <c r="F468" s="498" t="s">
        <v>23</v>
      </c>
      <c r="G468" s="489">
        <v>1964</v>
      </c>
      <c r="H468" s="499"/>
      <c r="I468" s="490"/>
      <c r="J468" s="483"/>
      <c r="K468" s="484"/>
      <c r="L468" s="485"/>
      <c r="M468" s="690"/>
      <c r="N468" s="490"/>
      <c r="O468" s="483"/>
      <c r="P468" s="760"/>
      <c r="Q468" s="686"/>
      <c r="R468" s="528"/>
      <c r="S468" s="490"/>
      <c r="T468" s="483"/>
      <c r="U468" s="483"/>
      <c r="V468" s="686"/>
    </row>
    <row r="469" spans="1:22" x14ac:dyDescent="0.25">
      <c r="A469" s="489"/>
      <c r="B469" s="492"/>
      <c r="C469" s="493"/>
      <c r="D469" s="492"/>
      <c r="E469" s="492"/>
      <c r="F469" s="498"/>
      <c r="G469" s="489"/>
      <c r="H469" s="499"/>
      <c r="I469" s="490"/>
      <c r="J469" s="483"/>
      <c r="K469" s="484"/>
      <c r="L469" s="485"/>
      <c r="M469" s="691"/>
      <c r="N469" s="490"/>
      <c r="O469" s="483"/>
      <c r="P469" s="760"/>
      <c r="Q469" s="686"/>
      <c r="R469" s="528"/>
      <c r="S469" s="490"/>
      <c r="T469" s="483"/>
      <c r="U469" s="483"/>
      <c r="V469" s="686"/>
    </row>
    <row r="470" spans="1:22" x14ac:dyDescent="0.25">
      <c r="A470" s="489"/>
      <c r="B470" s="492"/>
      <c r="C470" s="493"/>
      <c r="D470" s="492"/>
      <c r="E470" s="492"/>
      <c r="F470" s="498"/>
      <c r="G470" s="489"/>
      <c r="H470" s="487" t="s">
        <v>7626</v>
      </c>
      <c r="I470" s="492" t="s">
        <v>7627</v>
      </c>
      <c r="J470" s="483">
        <v>1964</v>
      </c>
      <c r="K470" s="484">
        <v>0.189</v>
      </c>
      <c r="L470" s="485" t="s">
        <v>201</v>
      </c>
      <c r="M470" s="496"/>
      <c r="N470" s="490"/>
      <c r="O470" s="483"/>
      <c r="P470" s="760"/>
      <c r="Q470" s="686"/>
      <c r="R470" s="528"/>
      <c r="S470" s="490"/>
      <c r="T470" s="483"/>
      <c r="U470" s="483"/>
      <c r="V470" s="686"/>
    </row>
    <row r="471" spans="1:22" x14ac:dyDescent="0.25">
      <c r="A471" s="487"/>
      <c r="B471" s="492"/>
      <c r="C471" s="493"/>
      <c r="D471" s="492"/>
      <c r="E471" s="492"/>
      <c r="F471" s="498"/>
      <c r="G471" s="489"/>
      <c r="H471" s="487"/>
      <c r="I471" s="488"/>
      <c r="J471" s="483"/>
      <c r="K471" s="484"/>
      <c r="L471" s="485"/>
      <c r="M471" s="689" t="s">
        <v>7628</v>
      </c>
      <c r="N471" s="492"/>
      <c r="O471" s="483"/>
      <c r="P471" s="483"/>
      <c r="Q471" s="486"/>
      <c r="R471" s="486"/>
      <c r="S471" s="492"/>
      <c r="T471" s="483"/>
      <c r="U471" s="483"/>
      <c r="V471" s="486"/>
    </row>
    <row r="472" spans="1:22" x14ac:dyDescent="0.25">
      <c r="A472" s="487"/>
      <c r="B472" s="492"/>
      <c r="C472" s="493"/>
      <c r="D472" s="492"/>
      <c r="E472" s="492"/>
      <c r="F472" s="498"/>
      <c r="G472" s="489"/>
      <c r="H472" s="487"/>
      <c r="I472" s="488"/>
      <c r="J472" s="483"/>
      <c r="K472" s="484"/>
      <c r="L472" s="485"/>
      <c r="M472" s="690"/>
      <c r="N472" s="488" t="s">
        <v>7629</v>
      </c>
      <c r="O472" s="483">
        <v>1964</v>
      </c>
      <c r="P472" s="483">
        <v>3.3000000000000002E-2</v>
      </c>
      <c r="Q472" s="486" t="s">
        <v>7171</v>
      </c>
      <c r="R472" s="486"/>
      <c r="S472" s="488"/>
      <c r="T472" s="483"/>
      <c r="U472" s="483"/>
      <c r="V472" s="486"/>
    </row>
    <row r="473" spans="1:22" x14ac:dyDescent="0.25">
      <c r="A473" s="487"/>
      <c r="B473" s="492"/>
      <c r="C473" s="493"/>
      <c r="D473" s="492"/>
      <c r="E473" s="492"/>
      <c r="F473" s="498"/>
      <c r="G473" s="489"/>
      <c r="H473" s="487"/>
      <c r="I473" s="488"/>
      <c r="J473" s="483"/>
      <c r="K473" s="484"/>
      <c r="L473" s="485"/>
      <c r="M473" s="690"/>
      <c r="N473" s="488" t="s">
        <v>7630</v>
      </c>
      <c r="O473" s="483">
        <v>1964</v>
      </c>
      <c r="P473" s="483">
        <v>5.7000000000000002E-2</v>
      </c>
      <c r="Q473" s="486" t="s">
        <v>7171</v>
      </c>
      <c r="R473" s="486"/>
      <c r="S473" s="488"/>
      <c r="T473" s="483"/>
      <c r="U473" s="483"/>
      <c r="V473" s="486"/>
    </row>
    <row r="474" spans="1:22" x14ac:dyDescent="0.25">
      <c r="A474" s="487"/>
      <c r="B474" s="492"/>
      <c r="C474" s="493"/>
      <c r="D474" s="492"/>
      <c r="E474" s="492"/>
      <c r="F474" s="498"/>
      <c r="G474" s="489"/>
      <c r="H474" s="487"/>
      <c r="I474" s="488"/>
      <c r="J474" s="483"/>
      <c r="K474" s="484"/>
      <c r="L474" s="485"/>
      <c r="M474" s="690"/>
      <c r="N474" s="488" t="s">
        <v>7631</v>
      </c>
      <c r="O474" s="483">
        <v>1964</v>
      </c>
      <c r="P474" s="483">
        <v>6.0999999999999999E-2</v>
      </c>
      <c r="Q474" s="486" t="s">
        <v>7196</v>
      </c>
      <c r="R474" s="486"/>
      <c r="S474" s="488"/>
      <c r="T474" s="483"/>
      <c r="U474" s="483"/>
      <c r="V474" s="486"/>
    </row>
    <row r="475" spans="1:22" x14ac:dyDescent="0.25">
      <c r="A475" s="487"/>
      <c r="B475" s="492"/>
      <c r="C475" s="493"/>
      <c r="D475" s="492"/>
      <c r="E475" s="492"/>
      <c r="F475" s="498"/>
      <c r="G475" s="489"/>
      <c r="H475" s="487"/>
      <c r="I475" s="488"/>
      <c r="J475" s="483"/>
      <c r="K475" s="484"/>
      <c r="L475" s="485"/>
      <c r="M475" s="690"/>
      <c r="N475" s="488" t="s">
        <v>7632</v>
      </c>
      <c r="O475" s="483">
        <v>2003</v>
      </c>
      <c r="P475" s="483">
        <v>0.108</v>
      </c>
      <c r="Q475" s="486" t="s">
        <v>7278</v>
      </c>
      <c r="R475" s="486"/>
      <c r="S475" s="488"/>
      <c r="T475" s="483"/>
      <c r="U475" s="483"/>
      <c r="V475" s="486"/>
    </row>
    <row r="476" spans="1:22" x14ac:dyDescent="0.25">
      <c r="A476" s="487"/>
      <c r="B476" s="492"/>
      <c r="C476" s="493"/>
      <c r="D476" s="492"/>
      <c r="E476" s="492"/>
      <c r="F476" s="498"/>
      <c r="G476" s="489"/>
      <c r="H476" s="487"/>
      <c r="I476" s="488"/>
      <c r="J476" s="483"/>
      <c r="K476" s="484"/>
      <c r="L476" s="485"/>
      <c r="M476" s="690"/>
      <c r="N476" s="488" t="s">
        <v>7633</v>
      </c>
      <c r="O476" s="483">
        <v>1964</v>
      </c>
      <c r="P476" s="483">
        <v>2.5999999999999999E-2</v>
      </c>
      <c r="Q476" s="486" t="s">
        <v>7597</v>
      </c>
      <c r="R476" s="486"/>
      <c r="S476" s="488"/>
      <c r="T476" s="483"/>
      <c r="U476" s="483"/>
      <c r="V476" s="486"/>
    </row>
    <row r="477" spans="1:22" x14ac:dyDescent="0.25">
      <c r="A477" s="487"/>
      <c r="B477" s="492"/>
      <c r="C477" s="493"/>
      <c r="D477" s="492"/>
      <c r="E477" s="492"/>
      <c r="F477" s="498"/>
      <c r="G477" s="489"/>
      <c r="H477" s="487"/>
      <c r="I477" s="488"/>
      <c r="J477" s="483"/>
      <c r="K477" s="484"/>
      <c r="L477" s="485"/>
      <c r="M477" s="690"/>
      <c r="N477" s="488" t="s">
        <v>7634</v>
      </c>
      <c r="O477" s="483">
        <v>1966</v>
      </c>
      <c r="P477" s="483">
        <v>0.14799999999999999</v>
      </c>
      <c r="Q477" s="486" t="s">
        <v>7635</v>
      </c>
      <c r="R477" s="486"/>
      <c r="S477" s="488"/>
      <c r="T477" s="483"/>
      <c r="U477" s="483"/>
      <c r="V477" s="486"/>
    </row>
    <row r="478" spans="1:22" x14ac:dyDescent="0.25">
      <c r="A478" s="487"/>
      <c r="B478" s="492"/>
      <c r="C478" s="493"/>
      <c r="D478" s="492"/>
      <c r="E478" s="492"/>
      <c r="F478" s="498"/>
      <c r="G478" s="489"/>
      <c r="H478" s="487"/>
      <c r="I478" s="488"/>
      <c r="J478" s="483"/>
      <c r="K478" s="484"/>
      <c r="L478" s="485"/>
      <c r="M478" s="690"/>
      <c r="N478" s="488" t="s">
        <v>7636</v>
      </c>
      <c r="O478" s="483">
        <v>1999</v>
      </c>
      <c r="P478" s="483">
        <v>0.04</v>
      </c>
      <c r="Q478" s="486" t="s">
        <v>7637</v>
      </c>
      <c r="R478" s="486"/>
      <c r="S478" s="488"/>
      <c r="T478" s="483"/>
      <c r="U478" s="483"/>
      <c r="V478" s="486"/>
    </row>
    <row r="479" spans="1:22" x14ac:dyDescent="0.25">
      <c r="A479" s="487"/>
      <c r="B479" s="492"/>
      <c r="C479" s="493"/>
      <c r="D479" s="492"/>
      <c r="E479" s="492"/>
      <c r="F479" s="498"/>
      <c r="G479" s="489"/>
      <c r="H479" s="487"/>
      <c r="I479" s="488"/>
      <c r="J479" s="483"/>
      <c r="K479" s="484"/>
      <c r="L479" s="485"/>
      <c r="M479" s="690"/>
      <c r="N479" s="488" t="s">
        <v>7638</v>
      </c>
      <c r="O479" s="483">
        <v>1999</v>
      </c>
      <c r="P479" s="483">
        <v>0.104</v>
      </c>
      <c r="Q479" s="486" t="s">
        <v>7637</v>
      </c>
      <c r="R479" s="486"/>
      <c r="S479" s="488"/>
      <c r="T479" s="483"/>
      <c r="U479" s="483"/>
      <c r="V479" s="486"/>
    </row>
    <row r="480" spans="1:22" x14ac:dyDescent="0.25">
      <c r="A480" s="487"/>
      <c r="B480" s="488"/>
      <c r="C480" s="494"/>
      <c r="D480" s="488"/>
      <c r="E480" s="487"/>
      <c r="F480" s="488"/>
      <c r="G480" s="488"/>
      <c r="H480" s="487"/>
      <c r="I480" s="488"/>
      <c r="J480" s="483"/>
      <c r="K480" s="484"/>
      <c r="L480" s="485"/>
      <c r="M480" s="690"/>
      <c r="N480" s="488" t="s">
        <v>7639</v>
      </c>
      <c r="O480" s="483">
        <v>1984</v>
      </c>
      <c r="P480" s="483">
        <v>3.3000000000000002E-2</v>
      </c>
      <c r="Q480" s="486" t="s">
        <v>7266</v>
      </c>
      <c r="R480" s="486"/>
      <c r="S480" s="488"/>
      <c r="T480" s="483"/>
      <c r="U480" s="483"/>
      <c r="V480" s="486"/>
    </row>
    <row r="481" spans="1:22" x14ac:dyDescent="0.25">
      <c r="A481" s="487"/>
      <c r="B481" s="488"/>
      <c r="C481" s="494"/>
      <c r="D481" s="488"/>
      <c r="E481" s="487"/>
      <c r="F481" s="488"/>
      <c r="G481" s="488"/>
      <c r="H481" s="487"/>
      <c r="I481" s="488"/>
      <c r="J481" s="483"/>
      <c r="K481" s="484"/>
      <c r="L481" s="485"/>
      <c r="M481" s="690"/>
      <c r="N481" s="488" t="s">
        <v>7631</v>
      </c>
      <c r="O481" s="483">
        <v>1964</v>
      </c>
      <c r="P481" s="483">
        <v>5.0999999999999997E-2</v>
      </c>
      <c r="Q481" s="486" t="s">
        <v>7278</v>
      </c>
      <c r="R481" s="486"/>
      <c r="S481" s="488"/>
      <c r="T481" s="483"/>
      <c r="U481" s="483"/>
      <c r="V481" s="486"/>
    </row>
    <row r="482" spans="1:22" x14ac:dyDescent="0.25">
      <c r="A482" s="489"/>
      <c r="B482" s="488"/>
      <c r="C482" s="494"/>
      <c r="D482" s="488"/>
      <c r="E482" s="487"/>
      <c r="F482" s="488"/>
      <c r="G482" s="488"/>
      <c r="H482" s="499"/>
      <c r="I482" s="490"/>
      <c r="J482" s="483"/>
      <c r="K482" s="484"/>
      <c r="L482" s="485"/>
      <c r="M482" s="690"/>
      <c r="N482" s="488" t="s">
        <v>7640</v>
      </c>
      <c r="O482" s="483">
        <v>1964</v>
      </c>
      <c r="P482" s="483">
        <v>0.192</v>
      </c>
      <c r="Q482" s="486" t="s">
        <v>7266</v>
      </c>
      <c r="R482" s="486"/>
      <c r="S482" s="488"/>
      <c r="T482" s="483"/>
      <c r="U482" s="483"/>
      <c r="V482" s="486"/>
    </row>
    <row r="483" spans="1:22" x14ac:dyDescent="0.25">
      <c r="A483" s="489"/>
      <c r="B483" s="492"/>
      <c r="C483" s="493" t="s">
        <v>7641</v>
      </c>
      <c r="D483" s="492" t="s">
        <v>1729</v>
      </c>
      <c r="E483" s="492"/>
      <c r="F483" s="498" t="s">
        <v>22</v>
      </c>
      <c r="G483" s="489">
        <v>1972</v>
      </c>
      <c r="H483" s="499"/>
      <c r="I483" s="490"/>
      <c r="J483" s="483"/>
      <c r="K483" s="484"/>
      <c r="L483" s="485"/>
      <c r="M483" s="690"/>
      <c r="N483" s="490"/>
      <c r="O483" s="483"/>
      <c r="P483" s="760"/>
      <c r="Q483" s="686"/>
      <c r="R483" s="528"/>
      <c r="S483" s="490"/>
      <c r="T483" s="483"/>
      <c r="U483" s="483"/>
      <c r="V483" s="686"/>
    </row>
    <row r="484" spans="1:22" x14ac:dyDescent="0.25">
      <c r="A484" s="489"/>
      <c r="B484" s="492"/>
      <c r="C484" s="493"/>
      <c r="D484" s="492"/>
      <c r="E484" s="492"/>
      <c r="F484" s="498"/>
      <c r="G484" s="489"/>
      <c r="H484" s="499"/>
      <c r="I484" s="490"/>
      <c r="J484" s="483"/>
      <c r="K484" s="484"/>
      <c r="L484" s="485"/>
      <c r="M484" s="691"/>
      <c r="N484" s="490"/>
      <c r="O484" s="483"/>
      <c r="P484" s="760"/>
      <c r="Q484" s="686"/>
      <c r="R484" s="528"/>
      <c r="S484" s="490"/>
      <c r="T484" s="483"/>
      <c r="U484" s="483"/>
      <c r="V484" s="686"/>
    </row>
    <row r="485" spans="1:22" x14ac:dyDescent="0.25">
      <c r="A485" s="487"/>
      <c r="B485" s="492"/>
      <c r="C485" s="493"/>
      <c r="D485" s="492"/>
      <c r="E485" s="492"/>
      <c r="F485" s="498"/>
      <c r="G485" s="489"/>
      <c r="H485" s="487" t="s">
        <v>7642</v>
      </c>
      <c r="I485" s="497" t="s">
        <v>2771</v>
      </c>
      <c r="J485" s="483">
        <v>1972</v>
      </c>
      <c r="K485" s="484">
        <v>0.42299999999999999</v>
      </c>
      <c r="L485" s="485" t="s">
        <v>201</v>
      </c>
      <c r="M485" s="496"/>
      <c r="N485" s="490"/>
      <c r="O485" s="483"/>
      <c r="P485" s="760"/>
      <c r="Q485" s="686"/>
      <c r="R485" s="528"/>
      <c r="S485" s="490"/>
      <c r="T485" s="483"/>
      <c r="U485" s="483"/>
      <c r="V485" s="686"/>
    </row>
    <row r="486" spans="1:22" x14ac:dyDescent="0.25">
      <c r="A486" s="487"/>
      <c r="B486" s="492"/>
      <c r="C486" s="493"/>
      <c r="D486" s="492"/>
      <c r="E486" s="492"/>
      <c r="F486" s="498"/>
      <c r="G486" s="489"/>
      <c r="H486" s="487"/>
      <c r="I486" s="488"/>
      <c r="J486" s="483"/>
      <c r="K486" s="484"/>
      <c r="L486" s="485"/>
      <c r="M486" s="692" t="s">
        <v>7643</v>
      </c>
      <c r="N486" s="497"/>
      <c r="O486" s="483"/>
      <c r="P486" s="483"/>
      <c r="Q486" s="486"/>
      <c r="R486" s="486"/>
      <c r="S486" s="497"/>
      <c r="T486" s="483"/>
      <c r="U486" s="483"/>
      <c r="V486" s="486"/>
    </row>
    <row r="487" spans="1:22" x14ac:dyDescent="0.25">
      <c r="A487" s="487"/>
      <c r="B487" s="492"/>
      <c r="C487" s="493"/>
      <c r="D487" s="492"/>
      <c r="E487" s="492"/>
      <c r="F487" s="498"/>
      <c r="G487" s="489"/>
      <c r="H487" s="487"/>
      <c r="I487" s="488"/>
      <c r="J487" s="483"/>
      <c r="K487" s="484"/>
      <c r="L487" s="485"/>
      <c r="M487" s="694"/>
      <c r="N487" s="488" t="s">
        <v>7644</v>
      </c>
      <c r="O487" s="483">
        <v>1974</v>
      </c>
      <c r="P487" s="483">
        <v>7.4999999999999997E-2</v>
      </c>
      <c r="Q487" s="486" t="s">
        <v>7597</v>
      </c>
      <c r="R487" s="486"/>
      <c r="S487" s="488"/>
      <c r="T487" s="483"/>
      <c r="U487" s="483"/>
      <c r="V487" s="486"/>
    </row>
    <row r="488" spans="1:22" x14ac:dyDescent="0.25">
      <c r="A488" s="487"/>
      <c r="B488" s="492"/>
      <c r="C488" s="493"/>
      <c r="D488" s="492"/>
      <c r="E488" s="492"/>
      <c r="F488" s="498"/>
      <c r="G488" s="489"/>
      <c r="H488" s="487"/>
      <c r="I488" s="488"/>
      <c r="J488" s="483"/>
      <c r="K488" s="484"/>
      <c r="L488" s="485"/>
      <c r="M488" s="694"/>
      <c r="N488" s="488" t="s">
        <v>7645</v>
      </c>
      <c r="O488" s="483">
        <v>1972</v>
      </c>
      <c r="P488" s="483">
        <v>2.5999999999999999E-2</v>
      </c>
      <c r="Q488" s="486" t="s">
        <v>7559</v>
      </c>
      <c r="R488" s="486"/>
      <c r="S488" s="488"/>
      <c r="T488" s="483"/>
      <c r="U488" s="483"/>
      <c r="V488" s="486"/>
    </row>
    <row r="489" spans="1:22" x14ac:dyDescent="0.25">
      <c r="A489" s="487"/>
      <c r="B489" s="492"/>
      <c r="C489" s="493"/>
      <c r="D489" s="492"/>
      <c r="E489" s="492"/>
      <c r="F489" s="498"/>
      <c r="G489" s="489"/>
      <c r="H489" s="487"/>
      <c r="I489" s="488"/>
      <c r="J489" s="483"/>
      <c r="K489" s="484"/>
      <c r="L489" s="485"/>
      <c r="M489" s="694"/>
      <c r="N489" s="488" t="s">
        <v>7646</v>
      </c>
      <c r="O489" s="483">
        <v>1966</v>
      </c>
      <c r="P489" s="483">
        <v>0.13100000000000001</v>
      </c>
      <c r="Q489" s="486" t="s">
        <v>7272</v>
      </c>
      <c r="R489" s="486"/>
      <c r="S489" s="488"/>
      <c r="T489" s="483"/>
      <c r="U489" s="483"/>
      <c r="V489" s="486"/>
    </row>
    <row r="490" spans="1:22" x14ac:dyDescent="0.25">
      <c r="A490" s="487"/>
      <c r="B490" s="492"/>
      <c r="C490" s="493"/>
      <c r="D490" s="492"/>
      <c r="E490" s="492"/>
      <c r="F490" s="498"/>
      <c r="G490" s="489"/>
      <c r="H490" s="487"/>
      <c r="I490" s="488"/>
      <c r="J490" s="483"/>
      <c r="K490" s="484"/>
      <c r="L490" s="485"/>
      <c r="M490" s="694"/>
      <c r="N490" s="488" t="s">
        <v>7647</v>
      </c>
      <c r="O490" s="483">
        <v>1972</v>
      </c>
      <c r="P490" s="483">
        <v>8.1000000000000003E-2</v>
      </c>
      <c r="Q490" s="486" t="s">
        <v>7266</v>
      </c>
      <c r="R490" s="486"/>
      <c r="S490" s="488"/>
      <c r="T490" s="483"/>
      <c r="U490" s="483"/>
      <c r="V490" s="486"/>
    </row>
    <row r="491" spans="1:22" x14ac:dyDescent="0.25">
      <c r="A491" s="487"/>
      <c r="B491" s="492"/>
      <c r="C491" s="493"/>
      <c r="D491" s="492"/>
      <c r="E491" s="492"/>
      <c r="F491" s="498"/>
      <c r="G491" s="489"/>
      <c r="H491" s="487"/>
      <c r="I491" s="488"/>
      <c r="J491" s="483"/>
      <c r="K491" s="484"/>
      <c r="L491" s="485"/>
      <c r="M491" s="694"/>
      <c r="N491" s="488" t="s">
        <v>7647</v>
      </c>
      <c r="O491" s="483">
        <v>1972</v>
      </c>
      <c r="P491" s="483">
        <v>0.11</v>
      </c>
      <c r="Q491" s="486" t="s">
        <v>7266</v>
      </c>
      <c r="R491" s="486"/>
      <c r="S491" s="488"/>
      <c r="T491" s="483"/>
      <c r="U491" s="483"/>
      <c r="V491" s="486"/>
    </row>
    <row r="492" spans="1:22" x14ac:dyDescent="0.25">
      <c r="A492" s="487"/>
      <c r="B492" s="492"/>
      <c r="C492" s="493"/>
      <c r="D492" s="492"/>
      <c r="E492" s="492"/>
      <c r="F492" s="498"/>
      <c r="G492" s="489"/>
      <c r="H492" s="487"/>
      <c r="I492" s="488"/>
      <c r="J492" s="483"/>
      <c r="K492" s="484"/>
      <c r="L492" s="485"/>
      <c r="M492" s="694"/>
      <c r="N492" s="488" t="s">
        <v>7648</v>
      </c>
      <c r="O492" s="483">
        <v>1964</v>
      </c>
      <c r="P492" s="483">
        <v>0.03</v>
      </c>
      <c r="Q492" s="486" t="s">
        <v>7266</v>
      </c>
      <c r="R492" s="486"/>
      <c r="S492" s="488"/>
      <c r="T492" s="483"/>
      <c r="U492" s="483"/>
      <c r="V492" s="486"/>
    </row>
    <row r="493" spans="1:22" x14ac:dyDescent="0.25">
      <c r="A493" s="487"/>
      <c r="B493" s="492"/>
      <c r="C493" s="493"/>
      <c r="D493" s="492"/>
      <c r="E493" s="492"/>
      <c r="F493" s="498"/>
      <c r="G493" s="489"/>
      <c r="H493" s="487"/>
      <c r="I493" s="488"/>
      <c r="J493" s="483"/>
      <c r="K493" s="484"/>
      <c r="L493" s="485"/>
      <c r="M493" s="694"/>
      <c r="N493" s="488" t="s">
        <v>7649</v>
      </c>
      <c r="O493" s="483">
        <v>1967</v>
      </c>
      <c r="P493" s="483">
        <v>7.8E-2</v>
      </c>
      <c r="Q493" s="486" t="s">
        <v>7272</v>
      </c>
      <c r="R493" s="486"/>
      <c r="S493" s="488"/>
      <c r="T493" s="483"/>
      <c r="U493" s="483"/>
      <c r="V493" s="486"/>
    </row>
    <row r="494" spans="1:22" x14ac:dyDescent="0.25">
      <c r="A494" s="487"/>
      <c r="B494" s="492"/>
      <c r="C494" s="493"/>
      <c r="D494" s="492"/>
      <c r="E494" s="492"/>
      <c r="F494" s="498"/>
      <c r="G494" s="489"/>
      <c r="H494" s="487"/>
      <c r="I494" s="488"/>
      <c r="J494" s="483"/>
      <c r="K494" s="484"/>
      <c r="L494" s="485"/>
      <c r="M494" s="694"/>
      <c r="N494" s="488" t="s">
        <v>7650</v>
      </c>
      <c r="O494" s="483">
        <v>1967</v>
      </c>
      <c r="P494" s="483">
        <v>4.5999999999999999E-2</v>
      </c>
      <c r="Q494" s="486" t="s">
        <v>7272</v>
      </c>
      <c r="R494" s="486"/>
      <c r="S494" s="488"/>
      <c r="T494" s="483"/>
      <c r="U494" s="483"/>
      <c r="V494" s="486"/>
    </row>
    <row r="495" spans="1:22" x14ac:dyDescent="0.25">
      <c r="A495" s="487"/>
      <c r="B495" s="492"/>
      <c r="C495" s="493"/>
      <c r="D495" s="492"/>
      <c r="E495" s="492"/>
      <c r="F495" s="498"/>
      <c r="G495" s="489"/>
      <c r="H495" s="487"/>
      <c r="I495" s="488"/>
      <c r="J495" s="483"/>
      <c r="K495" s="484"/>
      <c r="L495" s="485"/>
      <c r="M495" s="694"/>
      <c r="N495" s="488" t="s">
        <v>7651</v>
      </c>
      <c r="O495" s="483">
        <v>1974</v>
      </c>
      <c r="P495" s="483">
        <v>3.3000000000000002E-2</v>
      </c>
      <c r="Q495" s="486" t="s">
        <v>7272</v>
      </c>
      <c r="R495" s="486"/>
      <c r="S495" s="488"/>
      <c r="T495" s="483"/>
      <c r="U495" s="483"/>
      <c r="V495" s="486"/>
    </row>
    <row r="496" spans="1:22" x14ac:dyDescent="0.25">
      <c r="A496" s="487"/>
      <c r="B496" s="492"/>
      <c r="C496" s="493"/>
      <c r="D496" s="492"/>
      <c r="E496" s="492"/>
      <c r="F496" s="498"/>
      <c r="G496" s="489"/>
      <c r="H496" s="487"/>
      <c r="I496" s="488"/>
      <c r="J496" s="483"/>
      <c r="K496" s="484"/>
      <c r="L496" s="485"/>
      <c r="M496" s="694"/>
      <c r="N496" s="488" t="s">
        <v>7652</v>
      </c>
      <c r="O496" s="483">
        <v>1963</v>
      </c>
      <c r="P496" s="483">
        <v>8.5000000000000006E-2</v>
      </c>
      <c r="Q496" s="486" t="s">
        <v>7272</v>
      </c>
      <c r="R496" s="486"/>
      <c r="S496" s="488"/>
      <c r="T496" s="483"/>
      <c r="U496" s="483"/>
      <c r="V496" s="486"/>
    </row>
    <row r="497" spans="1:22" x14ac:dyDescent="0.25">
      <c r="A497" s="487"/>
      <c r="B497" s="492"/>
      <c r="C497" s="493"/>
      <c r="D497" s="492"/>
      <c r="E497" s="492"/>
      <c r="F497" s="498"/>
      <c r="G497" s="489"/>
      <c r="H497" s="487"/>
      <c r="I497" s="488"/>
      <c r="J497" s="483"/>
      <c r="K497" s="484"/>
      <c r="L497" s="485"/>
      <c r="M497" s="694"/>
      <c r="N497" s="488" t="s">
        <v>7653</v>
      </c>
      <c r="O497" s="483">
        <v>1977</v>
      </c>
      <c r="P497" s="483">
        <v>5.1999999999999998E-2</v>
      </c>
      <c r="Q497" s="486" t="s">
        <v>7654</v>
      </c>
      <c r="R497" s="486"/>
      <c r="S497" s="488"/>
      <c r="T497" s="483"/>
      <c r="U497" s="483"/>
      <c r="V497" s="486"/>
    </row>
    <row r="498" spans="1:22" x14ac:dyDescent="0.25">
      <c r="A498" s="487"/>
      <c r="B498" s="492"/>
      <c r="C498" s="493"/>
      <c r="D498" s="492"/>
      <c r="E498" s="492"/>
      <c r="F498" s="498"/>
      <c r="G498" s="489"/>
      <c r="H498" s="487"/>
      <c r="I498" s="488"/>
      <c r="J498" s="483"/>
      <c r="K498" s="484"/>
      <c r="L498" s="485"/>
      <c r="M498" s="694"/>
      <c r="N498" s="488" t="s">
        <v>7645</v>
      </c>
      <c r="O498" s="483">
        <v>1972</v>
      </c>
      <c r="P498" s="483">
        <v>7.5999999999999998E-2</v>
      </c>
      <c r="Q498" s="486" t="s">
        <v>7513</v>
      </c>
      <c r="R498" s="486"/>
      <c r="S498" s="488"/>
      <c r="T498" s="483"/>
      <c r="U498" s="483"/>
      <c r="V498" s="486"/>
    </row>
    <row r="499" spans="1:22" x14ac:dyDescent="0.25">
      <c r="A499" s="487"/>
      <c r="B499" s="488"/>
      <c r="C499" s="494"/>
      <c r="D499" s="488"/>
      <c r="E499" s="487"/>
      <c r="F499" s="488"/>
      <c r="G499" s="488"/>
      <c r="H499" s="487"/>
      <c r="I499" s="488"/>
      <c r="J499" s="483"/>
      <c r="K499" s="484"/>
      <c r="L499" s="485"/>
      <c r="M499" s="694"/>
      <c r="N499" s="488" t="s">
        <v>7655</v>
      </c>
      <c r="O499" s="483">
        <v>1974</v>
      </c>
      <c r="P499" s="483">
        <v>6.9000000000000006E-2</v>
      </c>
      <c r="Q499" s="486" t="s">
        <v>7266</v>
      </c>
      <c r="R499" s="486"/>
      <c r="S499" s="488"/>
      <c r="T499" s="483"/>
      <c r="U499" s="483"/>
      <c r="V499" s="486"/>
    </row>
    <row r="500" spans="1:22" x14ac:dyDescent="0.25">
      <c r="A500" s="487"/>
      <c r="B500" s="488"/>
      <c r="C500" s="494"/>
      <c r="D500" s="488"/>
      <c r="E500" s="487"/>
      <c r="F500" s="488"/>
      <c r="G500" s="488"/>
      <c r="H500" s="487"/>
      <c r="I500" s="488"/>
      <c r="J500" s="483"/>
      <c r="K500" s="484"/>
      <c r="L500" s="485"/>
      <c r="M500" s="694"/>
      <c r="N500" s="488" t="s">
        <v>7655</v>
      </c>
      <c r="O500" s="483">
        <v>1974</v>
      </c>
      <c r="P500" s="483">
        <v>7.3999999999999996E-2</v>
      </c>
      <c r="Q500" s="486" t="s">
        <v>7656</v>
      </c>
      <c r="R500" s="486"/>
      <c r="S500" s="488"/>
      <c r="T500" s="483"/>
      <c r="U500" s="483"/>
      <c r="V500" s="486"/>
    </row>
    <row r="501" spans="1:22" x14ac:dyDescent="0.25">
      <c r="A501" s="489"/>
      <c r="B501" s="492"/>
      <c r="C501" s="493"/>
      <c r="D501" s="492"/>
      <c r="E501" s="492"/>
      <c r="F501" s="498"/>
      <c r="G501" s="489"/>
      <c r="H501" s="499"/>
      <c r="I501" s="490"/>
      <c r="J501" s="483"/>
      <c r="K501" s="484"/>
      <c r="L501" s="693"/>
      <c r="M501" s="694"/>
      <c r="N501" s="488"/>
      <c r="O501" s="483"/>
      <c r="P501" s="483"/>
      <c r="Q501" s="486"/>
      <c r="R501" s="486"/>
      <c r="S501" s="488"/>
      <c r="T501" s="483"/>
      <c r="U501" s="483"/>
      <c r="V501" s="486"/>
    </row>
    <row r="502" spans="1:22" x14ac:dyDescent="0.25">
      <c r="A502" s="489"/>
      <c r="B502" s="492"/>
      <c r="C502" s="493" t="s">
        <v>7657</v>
      </c>
      <c r="D502" s="492" t="s">
        <v>1760</v>
      </c>
      <c r="E502" s="492"/>
      <c r="F502" s="498" t="s">
        <v>23</v>
      </c>
      <c r="G502" s="489">
        <v>1964</v>
      </c>
      <c r="H502" s="499"/>
      <c r="I502" s="490"/>
      <c r="J502" s="483"/>
      <c r="K502" s="484"/>
      <c r="L502" s="693"/>
      <c r="M502" s="716"/>
      <c r="N502" s="490"/>
      <c r="O502" s="483"/>
      <c r="P502" s="760"/>
      <c r="Q502" s="686"/>
      <c r="R502" s="528"/>
      <c r="S502" s="490"/>
      <c r="T502" s="483"/>
      <c r="U502" s="483"/>
      <c r="V502" s="686"/>
    </row>
    <row r="503" spans="1:22" x14ac:dyDescent="0.25">
      <c r="A503" s="487"/>
      <c r="B503" s="492"/>
      <c r="C503" s="493"/>
      <c r="D503" s="492"/>
      <c r="E503" s="492"/>
      <c r="F503" s="498"/>
      <c r="G503" s="489"/>
      <c r="H503" s="714" t="s">
        <v>7658</v>
      </c>
      <c r="I503" s="492" t="s">
        <v>7659</v>
      </c>
      <c r="J503" s="483">
        <v>1964</v>
      </c>
      <c r="K503" s="484">
        <v>0.125</v>
      </c>
      <c r="L503" s="485" t="s">
        <v>201</v>
      </c>
      <c r="M503" s="496"/>
      <c r="N503" s="490"/>
      <c r="O503" s="483"/>
      <c r="P503" s="760"/>
      <c r="Q503" s="686"/>
      <c r="R503" s="528"/>
      <c r="S503" s="490"/>
      <c r="T503" s="483"/>
      <c r="U503" s="483"/>
      <c r="V503" s="686"/>
    </row>
    <row r="504" spans="1:22" x14ac:dyDescent="0.25">
      <c r="A504" s="487"/>
      <c r="B504" s="492"/>
      <c r="C504" s="493"/>
      <c r="D504" s="492"/>
      <c r="E504" s="492"/>
      <c r="F504" s="498"/>
      <c r="G504" s="489"/>
      <c r="H504" s="715"/>
      <c r="I504" s="497" t="s">
        <v>7660</v>
      </c>
      <c r="J504" s="483">
        <v>1964</v>
      </c>
      <c r="K504" s="484">
        <v>0.26100000000000001</v>
      </c>
      <c r="L504" s="485" t="s">
        <v>201</v>
      </c>
      <c r="M504" s="496"/>
      <c r="N504" s="492"/>
      <c r="O504" s="483"/>
      <c r="P504" s="483"/>
      <c r="Q504" s="486"/>
      <c r="R504" s="486"/>
      <c r="S504" s="492"/>
      <c r="T504" s="483"/>
      <c r="U504" s="483"/>
      <c r="V504" s="486"/>
    </row>
    <row r="505" spans="1:22" x14ac:dyDescent="0.25">
      <c r="A505" s="487"/>
      <c r="B505" s="492"/>
      <c r="C505" s="493"/>
      <c r="D505" s="492"/>
      <c r="E505" s="492"/>
      <c r="F505" s="498"/>
      <c r="G505" s="489"/>
      <c r="H505" s="487"/>
      <c r="I505" s="488"/>
      <c r="J505" s="483"/>
      <c r="K505" s="484"/>
      <c r="L505" s="485"/>
      <c r="M505" s="689" t="s">
        <v>7661</v>
      </c>
      <c r="N505" s="497"/>
      <c r="O505" s="483"/>
      <c r="P505" s="483"/>
      <c r="Q505" s="486"/>
      <c r="R505" s="486"/>
      <c r="S505" s="497"/>
      <c r="T505" s="483"/>
      <c r="U505" s="483"/>
      <c r="V505" s="486"/>
    </row>
    <row r="506" spans="1:22" x14ac:dyDescent="0.25">
      <c r="A506" s="487"/>
      <c r="B506" s="492"/>
      <c r="C506" s="493"/>
      <c r="D506" s="492"/>
      <c r="E506" s="492"/>
      <c r="F506" s="498"/>
      <c r="G506" s="489"/>
      <c r="H506" s="487"/>
      <c r="I506" s="488"/>
      <c r="J506" s="483"/>
      <c r="K506" s="484"/>
      <c r="L506" s="485"/>
      <c r="M506" s="690"/>
      <c r="N506" s="488" t="s">
        <v>7662</v>
      </c>
      <c r="O506" s="483">
        <v>1989</v>
      </c>
      <c r="P506" s="483">
        <v>9.7000000000000003E-2</v>
      </c>
      <c r="Q506" s="486" t="s">
        <v>7654</v>
      </c>
      <c r="R506" s="486"/>
      <c r="S506" s="488"/>
      <c r="T506" s="483"/>
      <c r="U506" s="483"/>
      <c r="V506" s="486"/>
    </row>
    <row r="507" spans="1:22" x14ac:dyDescent="0.25">
      <c r="A507" s="487"/>
      <c r="B507" s="492"/>
      <c r="C507" s="493"/>
      <c r="D507" s="492"/>
      <c r="E507" s="492"/>
      <c r="F507" s="498"/>
      <c r="G507" s="489"/>
      <c r="H507" s="487"/>
      <c r="I507" s="488"/>
      <c r="J507" s="483"/>
      <c r="K507" s="484"/>
      <c r="L507" s="485"/>
      <c r="M507" s="690"/>
      <c r="N507" s="488" t="s">
        <v>7663</v>
      </c>
      <c r="O507" s="483">
        <v>1964</v>
      </c>
      <c r="P507" s="483">
        <v>8.8999999999999996E-2</v>
      </c>
      <c r="Q507" s="486" t="s">
        <v>7266</v>
      </c>
      <c r="R507" s="486"/>
      <c r="S507" s="488"/>
      <c r="T507" s="483"/>
      <c r="U507" s="483"/>
      <c r="V507" s="486"/>
    </row>
    <row r="508" spans="1:22" x14ac:dyDescent="0.25">
      <c r="A508" s="487"/>
      <c r="B508" s="492"/>
      <c r="C508" s="493"/>
      <c r="D508" s="492"/>
      <c r="E508" s="492"/>
      <c r="F508" s="498"/>
      <c r="G508" s="489"/>
      <c r="H508" s="487"/>
      <c r="I508" s="488"/>
      <c r="J508" s="483"/>
      <c r="K508" s="484"/>
      <c r="L508" s="485"/>
      <c r="M508" s="690"/>
      <c r="N508" s="488" t="s">
        <v>7664</v>
      </c>
      <c r="O508" s="483">
        <v>1964</v>
      </c>
      <c r="P508" s="483">
        <v>2.1000000000000001E-2</v>
      </c>
      <c r="Q508" s="486" t="s">
        <v>7597</v>
      </c>
      <c r="R508" s="486"/>
      <c r="S508" s="488"/>
      <c r="T508" s="483"/>
      <c r="U508" s="483"/>
      <c r="V508" s="486"/>
    </row>
    <row r="509" spans="1:22" x14ac:dyDescent="0.25">
      <c r="A509" s="487"/>
      <c r="B509" s="492"/>
      <c r="C509" s="493"/>
      <c r="D509" s="492"/>
      <c r="E509" s="492"/>
      <c r="F509" s="498"/>
      <c r="G509" s="489"/>
      <c r="H509" s="487"/>
      <c r="I509" s="488"/>
      <c r="J509" s="483"/>
      <c r="K509" s="484"/>
      <c r="L509" s="485"/>
      <c r="M509" s="690"/>
      <c r="N509" s="488" t="s">
        <v>7665</v>
      </c>
      <c r="O509" s="483">
        <v>1967</v>
      </c>
      <c r="P509" s="483">
        <v>0.04</v>
      </c>
      <c r="Q509" s="486" t="s">
        <v>7171</v>
      </c>
      <c r="R509" s="486"/>
      <c r="S509" s="488"/>
      <c r="T509" s="483"/>
      <c r="U509" s="483"/>
      <c r="V509" s="486"/>
    </row>
    <row r="510" spans="1:22" x14ac:dyDescent="0.25">
      <c r="A510" s="487"/>
      <c r="B510" s="492"/>
      <c r="C510" s="493"/>
      <c r="D510" s="492"/>
      <c r="E510" s="492"/>
      <c r="F510" s="498"/>
      <c r="G510" s="489"/>
      <c r="H510" s="487"/>
      <c r="I510" s="488"/>
      <c r="J510" s="483"/>
      <c r="K510" s="484"/>
      <c r="L510" s="485"/>
      <c r="M510" s="690"/>
      <c r="N510" s="488" t="s">
        <v>7666</v>
      </c>
      <c r="O510" s="483"/>
      <c r="P510" s="483">
        <v>3.5000000000000003E-2</v>
      </c>
      <c r="Q510" s="486" t="s">
        <v>7667</v>
      </c>
      <c r="R510" s="486"/>
      <c r="S510" s="488"/>
      <c r="T510" s="483"/>
      <c r="U510" s="483"/>
      <c r="V510" s="486"/>
    </row>
    <row r="511" spans="1:22" x14ac:dyDescent="0.25">
      <c r="A511" s="487"/>
      <c r="B511" s="492"/>
      <c r="C511" s="493"/>
      <c r="D511" s="492"/>
      <c r="E511" s="492"/>
      <c r="F511" s="498"/>
      <c r="G511" s="489"/>
      <c r="H511" s="487"/>
      <c r="I511" s="488"/>
      <c r="J511" s="483"/>
      <c r="K511" s="484"/>
      <c r="L511" s="485"/>
      <c r="M511" s="690"/>
      <c r="N511" s="488" t="s">
        <v>7668</v>
      </c>
      <c r="O511" s="483"/>
      <c r="P511" s="483">
        <v>7.5999999999999998E-2</v>
      </c>
      <c r="Q511" s="486" t="s">
        <v>7669</v>
      </c>
      <c r="R511" s="486"/>
      <c r="S511" s="488"/>
      <c r="T511" s="483"/>
      <c r="U511" s="483"/>
      <c r="V511" s="486"/>
    </row>
    <row r="512" spans="1:22" x14ac:dyDescent="0.25">
      <c r="A512" s="487"/>
      <c r="B512" s="492"/>
      <c r="C512" s="493"/>
      <c r="D512" s="492"/>
      <c r="E512" s="492"/>
      <c r="F512" s="498"/>
      <c r="G512" s="489"/>
      <c r="H512" s="487"/>
      <c r="I512" s="488"/>
      <c r="J512" s="483"/>
      <c r="K512" s="484"/>
      <c r="L512" s="485"/>
      <c r="M512" s="690"/>
      <c r="N512" s="488" t="s">
        <v>7670</v>
      </c>
      <c r="O512" s="483">
        <v>1964</v>
      </c>
      <c r="P512" s="483">
        <v>9.1999999999999998E-2</v>
      </c>
      <c r="Q512" s="486" t="s">
        <v>7272</v>
      </c>
      <c r="R512" s="486"/>
      <c r="S512" s="488"/>
      <c r="T512" s="483"/>
      <c r="U512" s="483"/>
      <c r="V512" s="486"/>
    </row>
    <row r="513" spans="1:22" x14ac:dyDescent="0.25">
      <c r="A513" s="487"/>
      <c r="B513" s="492"/>
      <c r="C513" s="493"/>
      <c r="D513" s="492"/>
      <c r="E513" s="492"/>
      <c r="F513" s="498"/>
      <c r="G513" s="489"/>
      <c r="H513" s="487"/>
      <c r="I513" s="488"/>
      <c r="J513" s="483"/>
      <c r="K513" s="484"/>
      <c r="L513" s="485"/>
      <c r="M513" s="690"/>
      <c r="N513" s="488" t="s">
        <v>7671</v>
      </c>
      <c r="O513" s="483">
        <v>1964</v>
      </c>
      <c r="P513" s="483">
        <v>0.124</v>
      </c>
      <c r="Q513" s="486" t="s">
        <v>7190</v>
      </c>
      <c r="R513" s="486"/>
      <c r="S513" s="488"/>
      <c r="T513" s="483"/>
      <c r="U513" s="483"/>
      <c r="V513" s="486"/>
    </row>
    <row r="514" spans="1:22" x14ac:dyDescent="0.25">
      <c r="A514" s="487"/>
      <c r="B514" s="492"/>
      <c r="C514" s="493"/>
      <c r="D514" s="492"/>
      <c r="E514" s="492"/>
      <c r="F514" s="498"/>
      <c r="G514" s="489"/>
      <c r="H514" s="487"/>
      <c r="I514" s="488"/>
      <c r="J514" s="483"/>
      <c r="K514" s="484"/>
      <c r="L514" s="485"/>
      <c r="M514" s="690"/>
      <c r="N514" s="488" t="s">
        <v>7672</v>
      </c>
      <c r="O514" s="483">
        <v>1965</v>
      </c>
      <c r="P514" s="483">
        <v>0.111</v>
      </c>
      <c r="Q514" s="486" t="s">
        <v>7190</v>
      </c>
      <c r="R514" s="486"/>
      <c r="S514" s="488"/>
      <c r="T514" s="483"/>
      <c r="U514" s="483"/>
      <c r="V514" s="486"/>
    </row>
    <row r="515" spans="1:22" x14ac:dyDescent="0.25">
      <c r="A515" s="487"/>
      <c r="B515" s="488"/>
      <c r="C515" s="494"/>
      <c r="D515" s="488"/>
      <c r="E515" s="487"/>
      <c r="F515" s="488"/>
      <c r="G515" s="488"/>
      <c r="H515" s="487"/>
      <c r="I515" s="488"/>
      <c r="J515" s="483"/>
      <c r="K515" s="484"/>
      <c r="L515" s="485"/>
      <c r="M515" s="690"/>
      <c r="N515" s="488" t="s">
        <v>7673</v>
      </c>
      <c r="O515" s="483">
        <v>1964</v>
      </c>
      <c r="P515" s="483">
        <v>0.08</v>
      </c>
      <c r="Q515" s="486" t="s">
        <v>7272</v>
      </c>
      <c r="R515" s="486"/>
      <c r="S515" s="488"/>
      <c r="T515" s="483"/>
      <c r="U515" s="483"/>
      <c r="V515" s="486"/>
    </row>
    <row r="516" spans="1:22" x14ac:dyDescent="0.25">
      <c r="A516" s="489"/>
      <c r="B516" s="488"/>
      <c r="C516" s="494"/>
      <c r="D516" s="488"/>
      <c r="E516" s="487"/>
      <c r="F516" s="488"/>
      <c r="G516" s="488"/>
      <c r="H516" s="499"/>
      <c r="I516" s="490"/>
      <c r="J516" s="483"/>
      <c r="K516" s="484"/>
      <c r="L516" s="485"/>
      <c r="M516" s="690"/>
      <c r="N516" s="488" t="s">
        <v>7674</v>
      </c>
      <c r="O516" s="483">
        <v>1972</v>
      </c>
      <c r="P516" s="483">
        <v>8.8999999999999996E-2</v>
      </c>
      <c r="Q516" s="486" t="s">
        <v>7272</v>
      </c>
      <c r="R516" s="486"/>
      <c r="S516" s="488"/>
      <c r="T516" s="483"/>
      <c r="U516" s="483"/>
      <c r="V516" s="486"/>
    </row>
    <row r="517" spans="1:22" x14ac:dyDescent="0.25">
      <c r="A517" s="489"/>
      <c r="B517" s="488"/>
      <c r="C517" s="494"/>
      <c r="D517" s="488"/>
      <c r="E517" s="487"/>
      <c r="F517" s="488"/>
      <c r="G517" s="488"/>
      <c r="H517" s="499"/>
      <c r="I517" s="490"/>
      <c r="J517" s="483"/>
      <c r="K517" s="484"/>
      <c r="L517" s="485"/>
      <c r="M517" s="690"/>
      <c r="N517" s="490" t="s">
        <v>7675</v>
      </c>
      <c r="O517" s="483" t="s">
        <v>7183</v>
      </c>
      <c r="P517" s="760"/>
      <c r="Q517" s="686" t="s">
        <v>7178</v>
      </c>
      <c r="R517" s="528"/>
      <c r="S517" s="490"/>
      <c r="T517" s="483"/>
      <c r="U517" s="483"/>
      <c r="V517" s="686"/>
    </row>
    <row r="518" spans="1:22" x14ac:dyDescent="0.25">
      <c r="A518" s="489"/>
      <c r="B518" s="488"/>
      <c r="C518" s="494"/>
      <c r="D518" s="488"/>
      <c r="E518" s="487"/>
      <c r="F518" s="488"/>
      <c r="G518" s="488"/>
      <c r="H518" s="499"/>
      <c r="I518" s="490"/>
      <c r="J518" s="483"/>
      <c r="K518" s="484"/>
      <c r="L518" s="485"/>
      <c r="M518" s="690"/>
      <c r="N518" s="490" t="s">
        <v>7676</v>
      </c>
      <c r="O518" s="483" t="s">
        <v>7183</v>
      </c>
      <c r="P518" s="760"/>
      <c r="Q518" s="686"/>
      <c r="R518" s="528"/>
      <c r="S518" s="490"/>
      <c r="T518" s="483"/>
      <c r="U518" s="483"/>
      <c r="V518" s="686"/>
    </row>
    <row r="519" spans="1:22" x14ac:dyDescent="0.25">
      <c r="A519" s="489"/>
      <c r="B519" s="488"/>
      <c r="C519" s="494"/>
      <c r="D519" s="488"/>
      <c r="E519" s="487"/>
      <c r="F519" s="488"/>
      <c r="G519" s="488"/>
      <c r="H519" s="499"/>
      <c r="I519" s="490"/>
      <c r="J519" s="483"/>
      <c r="K519" s="484"/>
      <c r="L519" s="485"/>
      <c r="M519" s="690"/>
      <c r="N519" s="490" t="s">
        <v>7677</v>
      </c>
      <c r="O519" s="483">
        <v>1</v>
      </c>
      <c r="P519" s="760"/>
      <c r="Q519" s="686"/>
      <c r="R519" s="528"/>
      <c r="S519" s="490"/>
      <c r="T519" s="483"/>
      <c r="U519" s="483"/>
      <c r="V519" s="686"/>
    </row>
    <row r="520" spans="1:22" x14ac:dyDescent="0.25">
      <c r="A520" s="489"/>
      <c r="B520" s="488"/>
      <c r="C520" s="494"/>
      <c r="D520" s="488"/>
      <c r="E520" s="487"/>
      <c r="F520" s="488"/>
      <c r="G520" s="488"/>
      <c r="H520" s="499"/>
      <c r="I520" s="490"/>
      <c r="J520" s="483"/>
      <c r="K520" s="484"/>
      <c r="L520" s="485"/>
      <c r="M520" s="690"/>
      <c r="N520" s="490" t="s">
        <v>7678</v>
      </c>
      <c r="O520" s="483" t="s">
        <v>7183</v>
      </c>
      <c r="P520" s="760"/>
      <c r="Q520" s="686"/>
      <c r="R520" s="528"/>
      <c r="S520" s="490"/>
      <c r="T520" s="483"/>
      <c r="U520" s="483"/>
      <c r="V520" s="686"/>
    </row>
    <row r="521" spans="1:22" x14ac:dyDescent="0.25">
      <c r="A521" s="489"/>
      <c r="B521" s="488"/>
      <c r="C521" s="494"/>
      <c r="D521" s="488"/>
      <c r="E521" s="487"/>
      <c r="F521" s="488"/>
      <c r="G521" s="488"/>
      <c r="H521" s="499"/>
      <c r="I521" s="490"/>
      <c r="J521" s="483"/>
      <c r="K521" s="484"/>
      <c r="L521" s="485"/>
      <c r="M521" s="690"/>
      <c r="N521" s="490" t="s">
        <v>7679</v>
      </c>
      <c r="O521" s="483" t="s">
        <v>7680</v>
      </c>
      <c r="P521" s="760"/>
      <c r="Q521" s="686"/>
      <c r="R521" s="528"/>
      <c r="S521" s="490"/>
      <c r="T521" s="483"/>
      <c r="U521" s="483"/>
      <c r="V521" s="686"/>
    </row>
    <row r="522" spans="1:22" x14ac:dyDescent="0.25">
      <c r="A522" s="489"/>
      <c r="B522" s="488"/>
      <c r="C522" s="494"/>
      <c r="D522" s="488"/>
      <c r="E522" s="487"/>
      <c r="F522" s="488"/>
      <c r="G522" s="488"/>
      <c r="H522" s="499"/>
      <c r="I522" s="490"/>
      <c r="J522" s="483"/>
      <c r="K522" s="484"/>
      <c r="L522" s="485"/>
      <c r="M522" s="690"/>
      <c r="N522" s="490" t="s">
        <v>7681</v>
      </c>
      <c r="O522" s="483" t="s">
        <v>7183</v>
      </c>
      <c r="P522" s="760"/>
      <c r="Q522" s="686"/>
      <c r="R522" s="528"/>
      <c r="S522" s="490"/>
      <c r="T522" s="483"/>
      <c r="U522" s="483"/>
      <c r="V522" s="686"/>
    </row>
    <row r="523" spans="1:22" x14ac:dyDescent="0.25">
      <c r="A523" s="489"/>
      <c r="B523" s="492"/>
      <c r="C523" s="493"/>
      <c r="D523" s="492"/>
      <c r="E523" s="492"/>
      <c r="F523" s="498"/>
      <c r="G523" s="489"/>
      <c r="H523" s="499"/>
      <c r="I523" s="490"/>
      <c r="J523" s="483"/>
      <c r="K523" s="484"/>
      <c r="L523" s="485"/>
      <c r="M523" s="690"/>
      <c r="N523" s="490" t="s">
        <v>7682</v>
      </c>
      <c r="O523" s="483" t="s">
        <v>7683</v>
      </c>
      <c r="P523" s="760"/>
      <c r="Q523" s="686"/>
      <c r="R523" s="528"/>
      <c r="S523" s="490"/>
      <c r="T523" s="483"/>
      <c r="U523" s="483"/>
      <c r="V523" s="686"/>
    </row>
    <row r="524" spans="1:22" x14ac:dyDescent="0.25">
      <c r="A524" s="489"/>
      <c r="B524" s="492"/>
      <c r="C524" s="493" t="s">
        <v>7348</v>
      </c>
      <c r="D524" s="492" t="s">
        <v>7684</v>
      </c>
      <c r="E524" s="492" t="s">
        <v>7350</v>
      </c>
      <c r="F524" s="498" t="s">
        <v>755</v>
      </c>
      <c r="G524" s="489">
        <v>2009</v>
      </c>
      <c r="H524" s="499"/>
      <c r="I524" s="490"/>
      <c r="J524" s="483"/>
      <c r="K524" s="484"/>
      <c r="L524" s="485"/>
      <c r="M524" s="690"/>
      <c r="N524" s="490" t="s">
        <v>7685</v>
      </c>
      <c r="O524" s="483">
        <v>1</v>
      </c>
      <c r="P524" s="760"/>
      <c r="Q524" s="686"/>
      <c r="R524" s="528"/>
      <c r="S524" s="490"/>
      <c r="T524" s="483"/>
      <c r="U524" s="483"/>
      <c r="V524" s="686"/>
    </row>
    <row r="525" spans="1:22" x14ac:dyDescent="0.25">
      <c r="A525" s="487"/>
      <c r="B525" s="492"/>
      <c r="C525" s="493"/>
      <c r="D525" s="492"/>
      <c r="E525" s="492"/>
      <c r="F525" s="498"/>
      <c r="G525" s="489"/>
      <c r="H525" s="487" t="s">
        <v>7686</v>
      </c>
      <c r="I525" s="492" t="s">
        <v>7687</v>
      </c>
      <c r="J525" s="483">
        <v>1964</v>
      </c>
      <c r="K525" s="484">
        <v>0.35599999999999998</v>
      </c>
      <c r="L525" s="485" t="s">
        <v>201</v>
      </c>
      <c r="M525" s="496"/>
      <c r="N525" s="490" t="s">
        <v>7688</v>
      </c>
      <c r="O525" s="483">
        <v>1</v>
      </c>
      <c r="P525" s="760"/>
      <c r="Q525" s="686"/>
      <c r="R525" s="528"/>
      <c r="S525" s="490"/>
      <c r="T525" s="483"/>
      <c r="U525" s="483"/>
      <c r="V525" s="686"/>
    </row>
    <row r="526" spans="1:22" x14ac:dyDescent="0.25">
      <c r="A526" s="487"/>
      <c r="B526" s="492"/>
      <c r="C526" s="493"/>
      <c r="D526" s="492"/>
      <c r="E526" s="492"/>
      <c r="F526" s="498"/>
      <c r="G526" s="489"/>
      <c r="H526" s="487" t="s">
        <v>7686</v>
      </c>
      <c r="I526" s="492" t="s">
        <v>7689</v>
      </c>
      <c r="J526" s="483">
        <v>2009</v>
      </c>
      <c r="K526" s="484">
        <v>0.4</v>
      </c>
      <c r="L526" s="485" t="s">
        <v>202</v>
      </c>
      <c r="M526" s="496"/>
      <c r="N526" s="492"/>
      <c r="O526" s="483"/>
      <c r="P526" s="483"/>
      <c r="Q526" s="486"/>
      <c r="R526" s="486"/>
      <c r="S526" s="492"/>
      <c r="T526" s="483"/>
      <c r="U526" s="483"/>
      <c r="V526" s="486"/>
    </row>
    <row r="527" spans="1:22" x14ac:dyDescent="0.25">
      <c r="A527" s="487"/>
      <c r="B527" s="492"/>
      <c r="C527" s="493"/>
      <c r="D527" s="492"/>
      <c r="E527" s="492"/>
      <c r="F527" s="498"/>
      <c r="G527" s="489"/>
      <c r="H527" s="487"/>
      <c r="I527" s="488"/>
      <c r="J527" s="483"/>
      <c r="K527" s="484"/>
      <c r="L527" s="485"/>
      <c r="M527" s="689"/>
      <c r="N527" s="492"/>
      <c r="O527" s="483"/>
      <c r="P527" s="483"/>
      <c r="Q527" s="486"/>
      <c r="R527" s="486"/>
      <c r="S527" s="492"/>
      <c r="T527" s="483"/>
      <c r="U527" s="483"/>
      <c r="V527" s="486"/>
    </row>
    <row r="528" spans="1:22" x14ac:dyDescent="0.25">
      <c r="A528" s="487"/>
      <c r="B528" s="492"/>
      <c r="C528" s="493"/>
      <c r="D528" s="492"/>
      <c r="E528" s="492"/>
      <c r="F528" s="498"/>
      <c r="G528" s="489"/>
      <c r="H528" s="487"/>
      <c r="I528" s="488"/>
      <c r="J528" s="483"/>
      <c r="K528" s="484"/>
      <c r="L528" s="485"/>
      <c r="M528" s="690"/>
      <c r="N528" s="488"/>
      <c r="O528" s="483"/>
      <c r="P528" s="483"/>
      <c r="Q528" s="486"/>
      <c r="R528" s="486"/>
      <c r="S528" s="488"/>
      <c r="T528" s="483"/>
      <c r="U528" s="483"/>
      <c r="V528" s="486"/>
    </row>
    <row r="529" spans="1:22" x14ac:dyDescent="0.25">
      <c r="A529" s="487"/>
      <c r="B529" s="492"/>
      <c r="C529" s="493"/>
      <c r="D529" s="492"/>
      <c r="E529" s="492"/>
      <c r="F529" s="498"/>
      <c r="G529" s="489"/>
      <c r="H529" s="487"/>
      <c r="I529" s="488"/>
      <c r="J529" s="483"/>
      <c r="K529" s="484"/>
      <c r="L529" s="485"/>
      <c r="M529" s="690"/>
      <c r="N529" s="488"/>
      <c r="O529" s="483"/>
      <c r="P529" s="483"/>
      <c r="Q529" s="486"/>
      <c r="R529" s="486"/>
      <c r="S529" s="488"/>
      <c r="T529" s="483"/>
      <c r="U529" s="483"/>
      <c r="V529" s="486"/>
    </row>
    <row r="530" spans="1:22" x14ac:dyDescent="0.25">
      <c r="A530" s="487"/>
      <c r="B530" s="492"/>
      <c r="C530" s="493"/>
      <c r="D530" s="492"/>
      <c r="E530" s="492"/>
      <c r="F530" s="498"/>
      <c r="G530" s="489"/>
      <c r="H530" s="487"/>
      <c r="I530" s="488"/>
      <c r="J530" s="483"/>
      <c r="K530" s="484"/>
      <c r="L530" s="485"/>
      <c r="M530" s="690"/>
      <c r="N530" s="488"/>
      <c r="O530" s="483"/>
      <c r="P530" s="483"/>
      <c r="Q530" s="486"/>
      <c r="R530" s="486"/>
      <c r="S530" s="488"/>
      <c r="T530" s="483"/>
      <c r="U530" s="483"/>
      <c r="V530" s="486"/>
    </row>
    <row r="531" spans="1:22" x14ac:dyDescent="0.25">
      <c r="A531" s="487"/>
      <c r="B531" s="492"/>
      <c r="C531" s="493"/>
      <c r="D531" s="492"/>
      <c r="E531" s="492"/>
      <c r="F531" s="498"/>
      <c r="G531" s="489"/>
      <c r="H531" s="487"/>
      <c r="I531" s="488"/>
      <c r="J531" s="483"/>
      <c r="K531" s="484"/>
      <c r="L531" s="485"/>
      <c r="M531" s="690"/>
      <c r="N531" s="488"/>
      <c r="O531" s="483"/>
      <c r="P531" s="483"/>
      <c r="Q531" s="486"/>
      <c r="R531" s="486"/>
      <c r="S531" s="488"/>
      <c r="T531" s="483"/>
      <c r="U531" s="483"/>
      <c r="V531" s="486"/>
    </row>
    <row r="532" spans="1:22" x14ac:dyDescent="0.25">
      <c r="A532" s="487"/>
      <c r="B532" s="492"/>
      <c r="C532" s="493"/>
      <c r="D532" s="492" t="s">
        <v>7690</v>
      </c>
      <c r="E532" s="492" t="s">
        <v>2819</v>
      </c>
      <c r="F532" s="498" t="s">
        <v>23</v>
      </c>
      <c r="G532" s="489">
        <v>2002</v>
      </c>
      <c r="H532" s="487"/>
      <c r="I532" s="488"/>
      <c r="J532" s="483"/>
      <c r="K532" s="484"/>
      <c r="L532" s="485"/>
      <c r="M532" s="691"/>
      <c r="N532" s="488"/>
      <c r="O532" s="483"/>
      <c r="P532" s="483"/>
      <c r="Q532" s="486"/>
      <c r="R532" s="486"/>
      <c r="S532" s="488"/>
      <c r="T532" s="483"/>
      <c r="U532" s="483"/>
      <c r="V532" s="486"/>
    </row>
    <row r="533" spans="1:22" x14ac:dyDescent="0.25">
      <c r="A533" s="487"/>
      <c r="B533" s="492"/>
      <c r="C533" s="493"/>
      <c r="D533" s="492" t="s">
        <v>7691</v>
      </c>
      <c r="E533" s="492" t="s">
        <v>2819</v>
      </c>
      <c r="F533" s="498" t="s">
        <v>755</v>
      </c>
      <c r="G533" s="489">
        <v>2002</v>
      </c>
      <c r="H533" s="487"/>
      <c r="I533" s="488"/>
      <c r="J533" s="483"/>
      <c r="K533" s="484"/>
      <c r="L533" s="485"/>
      <c r="M533" s="496"/>
      <c r="N533" s="488"/>
      <c r="O533" s="483"/>
      <c r="P533" s="483"/>
      <c r="Q533" s="486"/>
      <c r="R533" s="486"/>
      <c r="S533" s="488"/>
      <c r="T533" s="483"/>
      <c r="U533" s="483"/>
      <c r="V533" s="486"/>
    </row>
    <row r="534" spans="1:22" x14ac:dyDescent="0.25">
      <c r="A534" s="487" t="s">
        <v>5814</v>
      </c>
      <c r="B534" s="701" t="s">
        <v>7692</v>
      </c>
      <c r="C534" s="495" t="s">
        <v>7693</v>
      </c>
      <c r="D534" s="492" t="s">
        <v>3905</v>
      </c>
      <c r="E534" s="492" t="s">
        <v>2819</v>
      </c>
      <c r="F534" s="498" t="s">
        <v>23</v>
      </c>
      <c r="G534" s="489">
        <v>2011</v>
      </c>
      <c r="H534" s="487"/>
      <c r="I534" s="497" t="s">
        <v>7694</v>
      </c>
      <c r="J534" s="483">
        <v>1967</v>
      </c>
      <c r="K534" s="484">
        <v>5.8000000000000003E-2</v>
      </c>
      <c r="L534" s="485" t="s">
        <v>202</v>
      </c>
      <c r="M534" s="496"/>
      <c r="N534" s="490" t="s">
        <v>7695</v>
      </c>
      <c r="O534" s="483">
        <v>2014</v>
      </c>
      <c r="P534" s="483">
        <v>0.184</v>
      </c>
      <c r="Q534" s="486" t="s">
        <v>7354</v>
      </c>
      <c r="R534" s="486"/>
      <c r="S534" s="488"/>
      <c r="T534" s="483"/>
      <c r="U534" s="483"/>
      <c r="V534" s="486"/>
    </row>
    <row r="535" spans="1:22" x14ac:dyDescent="0.25">
      <c r="A535" s="487"/>
      <c r="B535" s="492"/>
      <c r="C535" s="493"/>
      <c r="D535" s="492"/>
      <c r="E535" s="492"/>
      <c r="F535" s="498"/>
      <c r="G535" s="489"/>
      <c r="H535" s="487" t="s">
        <v>7604</v>
      </c>
      <c r="I535" s="497" t="s">
        <v>7696</v>
      </c>
      <c r="J535" s="483">
        <v>1979</v>
      </c>
      <c r="K535" s="484">
        <v>0.36699999999999999</v>
      </c>
      <c r="L535" s="485" t="s">
        <v>210</v>
      </c>
      <c r="M535" s="496"/>
      <c r="N535" s="497"/>
      <c r="O535" s="483"/>
      <c r="P535" s="483"/>
      <c r="Q535" s="486"/>
      <c r="R535" s="486"/>
      <c r="S535" s="497"/>
      <c r="T535" s="483"/>
      <c r="U535" s="483"/>
      <c r="V535" s="486"/>
    </row>
    <row r="536" spans="1:22" x14ac:dyDescent="0.25">
      <c r="A536" s="487"/>
      <c r="B536" s="492"/>
      <c r="C536" s="493"/>
      <c r="D536" s="492"/>
      <c r="E536" s="492"/>
      <c r="F536" s="498"/>
      <c r="G536" s="489"/>
      <c r="H536" s="487" t="s">
        <v>7697</v>
      </c>
      <c r="I536" s="497" t="s">
        <v>7698</v>
      </c>
      <c r="J536" s="483">
        <v>1972</v>
      </c>
      <c r="K536" s="484">
        <v>0.65</v>
      </c>
      <c r="L536" s="485" t="s">
        <v>210</v>
      </c>
      <c r="M536" s="496"/>
      <c r="N536" s="497"/>
      <c r="O536" s="483"/>
      <c r="P536" s="483"/>
      <c r="Q536" s="486"/>
      <c r="R536" s="486"/>
      <c r="S536" s="497"/>
      <c r="T536" s="483"/>
      <c r="U536" s="483"/>
      <c r="V536" s="486"/>
    </row>
    <row r="537" spans="1:22" x14ac:dyDescent="0.25">
      <c r="A537" s="487"/>
      <c r="B537" s="492"/>
      <c r="C537" s="493"/>
      <c r="D537" s="492"/>
      <c r="E537" s="492"/>
      <c r="F537" s="498"/>
      <c r="G537" s="489"/>
      <c r="H537" s="487"/>
      <c r="I537" s="488"/>
      <c r="J537" s="483"/>
      <c r="K537" s="484"/>
      <c r="L537" s="485"/>
      <c r="M537" s="689"/>
      <c r="N537" s="497"/>
      <c r="O537" s="483"/>
      <c r="P537" s="483"/>
      <c r="Q537" s="486"/>
      <c r="R537" s="486"/>
      <c r="S537" s="497"/>
      <c r="T537" s="483"/>
      <c r="U537" s="483"/>
      <c r="V537" s="486"/>
    </row>
    <row r="538" spans="1:22" x14ac:dyDescent="0.25">
      <c r="A538" s="487"/>
      <c r="B538" s="492"/>
      <c r="C538" s="493"/>
      <c r="D538" s="492"/>
      <c r="E538" s="492"/>
      <c r="F538" s="498"/>
      <c r="G538" s="489"/>
      <c r="H538" s="487"/>
      <c r="I538" s="488"/>
      <c r="J538" s="483"/>
      <c r="K538" s="484"/>
      <c r="L538" s="485"/>
      <c r="M538" s="690"/>
      <c r="N538" s="488"/>
      <c r="O538" s="483"/>
      <c r="P538" s="483"/>
      <c r="Q538" s="486"/>
      <c r="R538" s="486"/>
      <c r="S538" s="488"/>
      <c r="T538" s="483"/>
      <c r="U538" s="483"/>
      <c r="V538" s="486"/>
    </row>
    <row r="539" spans="1:22" x14ac:dyDescent="0.25">
      <c r="A539" s="487"/>
      <c r="B539" s="492"/>
      <c r="C539" s="493"/>
      <c r="D539" s="492"/>
      <c r="E539" s="492"/>
      <c r="F539" s="498"/>
      <c r="G539" s="489"/>
      <c r="H539" s="487"/>
      <c r="I539" s="488"/>
      <c r="J539" s="483"/>
      <c r="K539" s="484"/>
      <c r="L539" s="485"/>
      <c r="M539" s="690"/>
      <c r="N539" s="488"/>
      <c r="O539" s="483"/>
      <c r="P539" s="483"/>
      <c r="Q539" s="486"/>
      <c r="R539" s="486"/>
      <c r="S539" s="488"/>
      <c r="T539" s="483"/>
      <c r="U539" s="483"/>
      <c r="V539" s="486"/>
    </row>
    <row r="540" spans="1:22" x14ac:dyDescent="0.25">
      <c r="A540" s="487"/>
      <c r="B540" s="492"/>
      <c r="C540" s="493"/>
      <c r="D540" s="492"/>
      <c r="E540" s="492"/>
      <c r="F540" s="498"/>
      <c r="G540" s="489"/>
      <c r="H540" s="487"/>
      <c r="I540" s="488"/>
      <c r="J540" s="483"/>
      <c r="K540" s="484"/>
      <c r="L540" s="485"/>
      <c r="M540" s="690"/>
      <c r="N540" s="488"/>
      <c r="O540" s="483"/>
      <c r="P540" s="483"/>
      <c r="Q540" s="486"/>
      <c r="R540" s="486"/>
      <c r="S540" s="488"/>
      <c r="T540" s="483"/>
      <c r="U540" s="483"/>
      <c r="V540" s="486"/>
    </row>
    <row r="541" spans="1:22" x14ac:dyDescent="0.25">
      <c r="A541" s="487"/>
      <c r="B541" s="492"/>
      <c r="C541" s="493" t="s">
        <v>7699</v>
      </c>
      <c r="D541" s="492" t="s">
        <v>1923</v>
      </c>
      <c r="E541" s="492" t="s">
        <v>7350</v>
      </c>
      <c r="F541" s="498" t="s">
        <v>22</v>
      </c>
      <c r="G541" s="489">
        <v>2014</v>
      </c>
      <c r="H541" s="487"/>
      <c r="I541" s="488"/>
      <c r="J541" s="483"/>
      <c r="K541" s="484"/>
      <c r="L541" s="485"/>
      <c r="M541" s="691"/>
      <c r="N541" s="488"/>
      <c r="O541" s="483"/>
      <c r="P541" s="483"/>
      <c r="Q541" s="486"/>
      <c r="R541" s="486"/>
      <c r="S541" s="488"/>
      <c r="T541" s="483"/>
      <c r="U541" s="483"/>
      <c r="V541" s="486"/>
    </row>
    <row r="542" spans="1:22" x14ac:dyDescent="0.25">
      <c r="A542" s="487"/>
      <c r="B542" s="492"/>
      <c r="C542" s="493"/>
      <c r="D542" s="492"/>
      <c r="E542" s="492"/>
      <c r="F542" s="498"/>
      <c r="G542" s="489"/>
      <c r="H542" s="487"/>
      <c r="I542" s="488"/>
      <c r="J542" s="483"/>
      <c r="K542" s="484"/>
      <c r="L542" s="485"/>
      <c r="M542" s="531"/>
      <c r="N542" s="488"/>
      <c r="O542" s="483"/>
      <c r="P542" s="483"/>
      <c r="Q542" s="486"/>
      <c r="R542" s="486"/>
      <c r="S542" s="488"/>
      <c r="T542" s="483"/>
      <c r="U542" s="483"/>
      <c r="V542" s="486"/>
    </row>
    <row r="543" spans="1:22" x14ac:dyDescent="0.25">
      <c r="A543" s="487"/>
      <c r="B543" s="492"/>
      <c r="C543" s="493"/>
      <c r="D543" s="492"/>
      <c r="E543" s="492"/>
      <c r="F543" s="498"/>
      <c r="G543" s="489"/>
      <c r="H543" s="487" t="s">
        <v>7700</v>
      </c>
      <c r="I543" s="492" t="s">
        <v>7701</v>
      </c>
      <c r="J543" s="483">
        <v>1972</v>
      </c>
      <c r="K543" s="484">
        <v>0.23100000000000001</v>
      </c>
      <c r="L543" s="485" t="s">
        <v>7245</v>
      </c>
      <c r="M543" s="496"/>
      <c r="N543" s="488" t="s">
        <v>7702</v>
      </c>
      <c r="O543" s="483">
        <v>2018</v>
      </c>
      <c r="P543" s="483">
        <v>0.105</v>
      </c>
      <c r="Q543" s="486" t="s">
        <v>7703</v>
      </c>
      <c r="R543" s="486"/>
      <c r="S543" s="488"/>
      <c r="T543" s="483"/>
      <c r="U543" s="483"/>
      <c r="V543" s="486"/>
    </row>
    <row r="544" spans="1:22" x14ac:dyDescent="0.25">
      <c r="A544" s="487"/>
      <c r="B544" s="492"/>
      <c r="C544" s="493"/>
      <c r="D544" s="492"/>
      <c r="E544" s="492"/>
      <c r="F544" s="498"/>
      <c r="G544" s="489"/>
      <c r="H544" s="487"/>
      <c r="I544" s="488"/>
      <c r="J544" s="483"/>
      <c r="K544" s="484"/>
      <c r="L544" s="485"/>
      <c r="M544" s="689" t="s">
        <v>7704</v>
      </c>
      <c r="N544" s="492"/>
      <c r="O544" s="483"/>
      <c r="P544" s="483"/>
      <c r="Q544" s="486"/>
      <c r="R544" s="486"/>
      <c r="S544" s="492"/>
      <c r="T544" s="483"/>
      <c r="U544" s="483"/>
      <c r="V544" s="486"/>
    </row>
    <row r="545" spans="1:22" x14ac:dyDescent="0.25">
      <c r="A545" s="487"/>
      <c r="B545" s="492"/>
      <c r="C545" s="493"/>
      <c r="D545" s="492"/>
      <c r="E545" s="492"/>
      <c r="F545" s="498"/>
      <c r="G545" s="489"/>
      <c r="H545" s="487"/>
      <c r="I545" s="488"/>
      <c r="J545" s="483"/>
      <c r="K545" s="484"/>
      <c r="L545" s="485"/>
      <c r="M545" s="690"/>
      <c r="N545" s="488" t="s">
        <v>7705</v>
      </c>
      <c r="O545" s="483">
        <v>1984</v>
      </c>
      <c r="P545" s="483">
        <v>4.9000000000000002E-2</v>
      </c>
      <c r="Q545" s="486" t="s">
        <v>7266</v>
      </c>
      <c r="R545" s="486"/>
      <c r="S545" s="488"/>
      <c r="T545" s="483"/>
      <c r="U545" s="483"/>
      <c r="V545" s="486"/>
    </row>
    <row r="546" spans="1:22" x14ac:dyDescent="0.25">
      <c r="A546" s="487"/>
      <c r="B546" s="492"/>
      <c r="C546" s="493"/>
      <c r="D546" s="492"/>
      <c r="E546" s="492"/>
      <c r="F546" s="498"/>
      <c r="G546" s="489"/>
      <c r="H546" s="487"/>
      <c r="I546" s="488"/>
      <c r="J546" s="483"/>
      <c r="K546" s="484"/>
      <c r="L546" s="485"/>
      <c r="M546" s="690"/>
      <c r="N546" s="488" t="s">
        <v>7705</v>
      </c>
      <c r="O546" s="483">
        <v>1984</v>
      </c>
      <c r="P546" s="483">
        <v>4.9000000000000002E-2</v>
      </c>
      <c r="Q546" s="486" t="s">
        <v>7266</v>
      </c>
      <c r="R546" s="486"/>
      <c r="S546" s="488"/>
      <c r="T546" s="483"/>
      <c r="U546" s="483"/>
      <c r="V546" s="486"/>
    </row>
    <row r="547" spans="1:22" x14ac:dyDescent="0.25">
      <c r="A547" s="487"/>
      <c r="B547" s="492"/>
      <c r="C547" s="493"/>
      <c r="D547" s="492"/>
      <c r="E547" s="492"/>
      <c r="F547" s="498"/>
      <c r="G547" s="489"/>
      <c r="H547" s="487"/>
      <c r="I547" s="488"/>
      <c r="J547" s="483"/>
      <c r="K547" s="484"/>
      <c r="L547" s="485"/>
      <c r="M547" s="690"/>
      <c r="N547" s="488" t="s">
        <v>7706</v>
      </c>
      <c r="O547" s="483">
        <v>1979</v>
      </c>
      <c r="P547" s="483">
        <v>9.6000000000000002E-2</v>
      </c>
      <c r="Q547" s="486" t="s">
        <v>7707</v>
      </c>
      <c r="R547" s="486"/>
      <c r="S547" s="488"/>
      <c r="T547" s="483"/>
      <c r="U547" s="483"/>
      <c r="V547" s="486"/>
    </row>
    <row r="548" spans="1:22" x14ac:dyDescent="0.25">
      <c r="A548" s="487"/>
      <c r="B548" s="492"/>
      <c r="C548" s="493"/>
      <c r="D548" s="492"/>
      <c r="E548" s="492"/>
      <c r="F548" s="498"/>
      <c r="G548" s="489"/>
      <c r="H548" s="487"/>
      <c r="I548" s="488"/>
      <c r="J548" s="483"/>
      <c r="K548" s="484"/>
      <c r="L548" s="485"/>
      <c r="M548" s="690"/>
      <c r="N548" s="488" t="s">
        <v>7706</v>
      </c>
      <c r="O548" s="483">
        <v>1979</v>
      </c>
      <c r="P548" s="483">
        <v>9.6000000000000002E-2</v>
      </c>
      <c r="Q548" s="486" t="s">
        <v>7707</v>
      </c>
      <c r="R548" s="486"/>
      <c r="S548" s="488"/>
      <c r="T548" s="483"/>
      <c r="U548" s="483"/>
      <c r="V548" s="486"/>
    </row>
    <row r="549" spans="1:22" x14ac:dyDescent="0.25">
      <c r="A549" s="487"/>
      <c r="B549" s="492"/>
      <c r="C549" s="493"/>
      <c r="D549" s="492"/>
      <c r="E549" s="492"/>
      <c r="F549" s="498"/>
      <c r="G549" s="489"/>
      <c r="H549" s="487"/>
      <c r="I549" s="488"/>
      <c r="J549" s="483"/>
      <c r="K549" s="484"/>
      <c r="L549" s="485"/>
      <c r="M549" s="690"/>
      <c r="N549" s="488" t="s">
        <v>7708</v>
      </c>
      <c r="O549" s="483">
        <v>1998</v>
      </c>
      <c r="P549" s="483">
        <v>6.7000000000000004E-2</v>
      </c>
      <c r="Q549" s="486" t="s">
        <v>7709</v>
      </c>
      <c r="R549" s="486"/>
      <c r="S549" s="488"/>
      <c r="T549" s="483"/>
      <c r="U549" s="483"/>
      <c r="V549" s="486"/>
    </row>
    <row r="550" spans="1:22" x14ac:dyDescent="0.25">
      <c r="A550" s="487"/>
      <c r="B550" s="492"/>
      <c r="C550" s="493" t="s">
        <v>7710</v>
      </c>
      <c r="D550" s="492" t="s">
        <v>1914</v>
      </c>
      <c r="E550" s="492" t="s">
        <v>7350</v>
      </c>
      <c r="F550" s="498" t="s">
        <v>22</v>
      </c>
      <c r="G550" s="489">
        <v>2009</v>
      </c>
      <c r="H550" s="487"/>
      <c r="I550" s="488"/>
      <c r="J550" s="483"/>
      <c r="K550" s="484"/>
      <c r="L550" s="485"/>
      <c r="M550" s="691"/>
      <c r="N550" s="488" t="s">
        <v>7708</v>
      </c>
      <c r="O550" s="483">
        <v>1998</v>
      </c>
      <c r="P550" s="483">
        <v>6.7000000000000004E-2</v>
      </c>
      <c r="Q550" s="486" t="s">
        <v>7709</v>
      </c>
      <c r="R550" s="486"/>
      <c r="S550" s="488"/>
      <c r="T550" s="483"/>
      <c r="U550" s="483"/>
      <c r="V550" s="486"/>
    </row>
    <row r="551" spans="1:22" x14ac:dyDescent="0.25">
      <c r="A551" s="487"/>
      <c r="B551" s="492"/>
      <c r="C551" s="493"/>
      <c r="D551" s="492"/>
      <c r="E551" s="492"/>
      <c r="F551" s="498"/>
      <c r="G551" s="489"/>
      <c r="H551" s="714" t="s">
        <v>7711</v>
      </c>
      <c r="I551" s="492" t="s">
        <v>7712</v>
      </c>
      <c r="J551" s="483">
        <v>1973</v>
      </c>
      <c r="K551" s="484">
        <v>0.154</v>
      </c>
      <c r="L551" s="485" t="s">
        <v>202</v>
      </c>
      <c r="M551" s="496"/>
      <c r="N551" s="488"/>
      <c r="O551" s="483"/>
      <c r="P551" s="483"/>
      <c r="Q551" s="486"/>
      <c r="R551" s="486"/>
      <c r="S551" s="488"/>
      <c r="T551" s="483"/>
      <c r="U551" s="483"/>
      <c r="V551" s="486"/>
    </row>
    <row r="552" spans="1:22" x14ac:dyDescent="0.25">
      <c r="A552" s="487"/>
      <c r="B552" s="492"/>
      <c r="C552" s="493"/>
      <c r="D552" s="492"/>
      <c r="E552" s="492"/>
      <c r="F552" s="498"/>
      <c r="G552" s="489"/>
      <c r="H552" s="715"/>
      <c r="I552" s="492" t="s">
        <v>7713</v>
      </c>
      <c r="J552" s="483">
        <v>1973</v>
      </c>
      <c r="K552" s="484">
        <v>0.26300000000000001</v>
      </c>
      <c r="L552" s="485" t="s">
        <v>210</v>
      </c>
      <c r="M552" s="496"/>
      <c r="N552" s="492"/>
      <c r="O552" s="483"/>
      <c r="P552" s="483"/>
      <c r="Q552" s="486"/>
      <c r="R552" s="486"/>
      <c r="S552" s="492"/>
      <c r="T552" s="483"/>
      <c r="U552" s="483"/>
      <c r="V552" s="486"/>
    </row>
    <row r="553" spans="1:22" x14ac:dyDescent="0.25">
      <c r="A553" s="487"/>
      <c r="B553" s="492"/>
      <c r="C553" s="493"/>
      <c r="D553" s="492"/>
      <c r="E553" s="492"/>
      <c r="F553" s="498"/>
      <c r="G553" s="489"/>
      <c r="H553" s="487"/>
      <c r="I553" s="488"/>
      <c r="J553" s="483"/>
      <c r="K553" s="484"/>
      <c r="L553" s="485"/>
      <c r="M553" s="689" t="s">
        <v>7714</v>
      </c>
      <c r="N553" s="492"/>
      <c r="O553" s="483"/>
      <c r="P553" s="483"/>
      <c r="Q553" s="486"/>
      <c r="R553" s="486"/>
      <c r="S553" s="492"/>
      <c r="T553" s="483"/>
      <c r="U553" s="483"/>
      <c r="V553" s="486"/>
    </row>
    <row r="554" spans="1:22" x14ac:dyDescent="0.25">
      <c r="A554" s="487"/>
      <c r="B554" s="492"/>
      <c r="C554" s="493"/>
      <c r="D554" s="492"/>
      <c r="E554" s="492"/>
      <c r="F554" s="498"/>
      <c r="G554" s="489"/>
      <c r="H554" s="487"/>
      <c r="I554" s="488"/>
      <c r="J554" s="483"/>
      <c r="K554" s="484"/>
      <c r="L554" s="485"/>
      <c r="M554" s="690"/>
      <c r="N554" s="488" t="s">
        <v>7715</v>
      </c>
      <c r="O554" s="483">
        <v>2001</v>
      </c>
      <c r="P554" s="483">
        <v>0.11700000000000001</v>
      </c>
      <c r="Q554" s="486" t="s">
        <v>7592</v>
      </c>
      <c r="R554" s="486"/>
      <c r="S554" s="488"/>
      <c r="T554" s="483"/>
      <c r="U554" s="483"/>
      <c r="V554" s="486"/>
    </row>
    <row r="555" spans="1:22" x14ac:dyDescent="0.25">
      <c r="A555" s="487"/>
      <c r="B555" s="492"/>
      <c r="C555" s="493"/>
      <c r="D555" s="492"/>
      <c r="E555" s="492"/>
      <c r="F555" s="498"/>
      <c r="G555" s="489"/>
      <c r="H555" s="487"/>
      <c r="I555" s="488"/>
      <c r="J555" s="483"/>
      <c r="K555" s="484"/>
      <c r="L555" s="485"/>
      <c r="M555" s="690"/>
      <c r="N555" s="488" t="s">
        <v>7716</v>
      </c>
      <c r="O555" s="483">
        <v>1998</v>
      </c>
      <c r="P555" s="483">
        <v>0.21099999999999999</v>
      </c>
      <c r="Q555" s="486" t="s">
        <v>7717</v>
      </c>
      <c r="R555" s="486"/>
      <c r="S555" s="488"/>
      <c r="T555" s="483"/>
      <c r="U555" s="483"/>
      <c r="V555" s="486"/>
    </row>
    <row r="556" spans="1:22" x14ac:dyDescent="0.25">
      <c r="A556" s="487"/>
      <c r="B556" s="492"/>
      <c r="C556" s="493"/>
      <c r="D556" s="492"/>
      <c r="E556" s="492"/>
      <c r="F556" s="498"/>
      <c r="G556" s="489"/>
      <c r="H556" s="487"/>
      <c r="I556" s="488"/>
      <c r="J556" s="483"/>
      <c r="K556" s="484"/>
      <c r="L556" s="485"/>
      <c r="M556" s="690"/>
      <c r="N556" s="488" t="s">
        <v>7716</v>
      </c>
      <c r="O556" s="483">
        <v>1998</v>
      </c>
      <c r="P556" s="483">
        <v>0.21199999999999999</v>
      </c>
      <c r="Q556" s="486" t="s">
        <v>7717</v>
      </c>
      <c r="R556" s="486"/>
      <c r="S556" s="488"/>
      <c r="T556" s="483"/>
      <c r="U556" s="483"/>
      <c r="V556" s="486"/>
    </row>
    <row r="557" spans="1:22" x14ac:dyDescent="0.25">
      <c r="A557" s="487"/>
      <c r="B557" s="492"/>
      <c r="C557" s="493"/>
      <c r="D557" s="492"/>
      <c r="E557" s="492"/>
      <c r="F557" s="498"/>
      <c r="G557" s="489"/>
      <c r="H557" s="487"/>
      <c r="I557" s="488"/>
      <c r="J557" s="483"/>
      <c r="K557" s="484"/>
      <c r="L557" s="485"/>
      <c r="M557" s="690"/>
      <c r="N557" s="488" t="s">
        <v>7715</v>
      </c>
      <c r="O557" s="483">
        <v>2001</v>
      </c>
      <c r="P557" s="483">
        <v>0.129</v>
      </c>
      <c r="Q557" s="486" t="s">
        <v>7592</v>
      </c>
      <c r="R557" s="486"/>
      <c r="S557" s="488"/>
      <c r="T557" s="483"/>
      <c r="U557" s="483"/>
      <c r="V557" s="486"/>
    </row>
    <row r="558" spans="1:22" x14ac:dyDescent="0.25">
      <c r="A558" s="487"/>
      <c r="B558" s="488"/>
      <c r="C558" s="494"/>
      <c r="D558" s="488"/>
      <c r="E558" s="487"/>
      <c r="F558" s="488"/>
      <c r="G558" s="488"/>
      <c r="H558" s="487"/>
      <c r="I558" s="488"/>
      <c r="J558" s="483"/>
      <c r="K558" s="484"/>
      <c r="L558" s="485"/>
      <c r="M558" s="690"/>
      <c r="N558" s="488" t="s">
        <v>7715</v>
      </c>
      <c r="O558" s="483">
        <v>2001</v>
      </c>
      <c r="P558" s="483">
        <v>0.13</v>
      </c>
      <c r="Q558" s="486" t="s">
        <v>7592</v>
      </c>
      <c r="R558" s="486"/>
      <c r="S558" s="488"/>
      <c r="T558" s="483"/>
      <c r="U558" s="483"/>
      <c r="V558" s="486"/>
    </row>
    <row r="559" spans="1:22" x14ac:dyDescent="0.25">
      <c r="A559" s="487"/>
      <c r="B559" s="492"/>
      <c r="C559" s="493" t="s">
        <v>7718</v>
      </c>
      <c r="D559" s="492" t="s">
        <v>3296</v>
      </c>
      <c r="E559" s="492" t="s">
        <v>2819</v>
      </c>
      <c r="F559" s="498" t="s">
        <v>22</v>
      </c>
      <c r="G559" s="489">
        <v>2006</v>
      </c>
      <c r="H559" s="487"/>
      <c r="I559" s="488"/>
      <c r="J559" s="483"/>
      <c r="K559" s="484"/>
      <c r="L559" s="485"/>
      <c r="M559" s="690"/>
      <c r="N559" s="488" t="s">
        <v>7719</v>
      </c>
      <c r="O559" s="483">
        <v>1969</v>
      </c>
      <c r="P559" s="483">
        <v>3.7999999999999999E-2</v>
      </c>
      <c r="Q559" s="486" t="s">
        <v>7720</v>
      </c>
      <c r="R559" s="486"/>
      <c r="S559" s="488"/>
      <c r="T559" s="483"/>
      <c r="U559" s="483"/>
      <c r="V559" s="486"/>
    </row>
    <row r="560" spans="1:22" x14ac:dyDescent="0.25">
      <c r="A560" s="489"/>
      <c r="B560" s="492"/>
      <c r="C560" s="493"/>
      <c r="D560" s="492"/>
      <c r="E560" s="492"/>
      <c r="F560" s="498"/>
      <c r="G560" s="489"/>
      <c r="H560" s="499"/>
      <c r="I560" s="490"/>
      <c r="J560" s="483"/>
      <c r="K560" s="484"/>
      <c r="L560" s="485"/>
      <c r="M560" s="691"/>
      <c r="N560" s="488" t="s">
        <v>7719</v>
      </c>
      <c r="O560" s="483">
        <v>1969</v>
      </c>
      <c r="P560" s="483">
        <v>0.04</v>
      </c>
      <c r="Q560" s="486" t="s">
        <v>7720</v>
      </c>
      <c r="R560" s="486"/>
      <c r="S560" s="488"/>
      <c r="T560" s="483"/>
      <c r="U560" s="483"/>
      <c r="V560" s="486"/>
    </row>
    <row r="561" spans="1:22" x14ac:dyDescent="0.25">
      <c r="A561" s="487"/>
      <c r="B561" s="492"/>
      <c r="C561" s="493"/>
      <c r="D561" s="492"/>
      <c r="E561" s="492"/>
      <c r="F561" s="498"/>
      <c r="G561" s="489"/>
      <c r="H561" s="487" t="s">
        <v>7721</v>
      </c>
      <c r="I561" s="492" t="s">
        <v>7722</v>
      </c>
      <c r="J561" s="483">
        <v>2006</v>
      </c>
      <c r="K561" s="484">
        <v>0.2</v>
      </c>
      <c r="L561" s="485" t="s">
        <v>7723</v>
      </c>
      <c r="M561" s="496"/>
      <c r="N561" s="490"/>
      <c r="O561" s="483"/>
      <c r="P561" s="483"/>
      <c r="Q561" s="486"/>
      <c r="R561" s="486"/>
      <c r="S561" s="490"/>
      <c r="T561" s="483"/>
      <c r="U561" s="483"/>
      <c r="V561" s="486"/>
    </row>
    <row r="562" spans="1:22" x14ac:dyDescent="0.25">
      <c r="A562" s="487"/>
      <c r="B562" s="492"/>
      <c r="C562" s="493"/>
      <c r="D562" s="492"/>
      <c r="E562" s="492"/>
      <c r="F562" s="498"/>
      <c r="G562" s="489"/>
      <c r="H562" s="487"/>
      <c r="I562" s="488"/>
      <c r="J562" s="483"/>
      <c r="K562" s="484"/>
      <c r="L562" s="485"/>
      <c r="M562" s="689" t="s">
        <v>7724</v>
      </c>
      <c r="N562" s="492"/>
      <c r="O562" s="483"/>
      <c r="P562" s="483"/>
      <c r="Q562" s="486"/>
      <c r="R562" s="486"/>
      <c r="S562" s="492"/>
      <c r="T562" s="483"/>
      <c r="U562" s="483"/>
      <c r="V562" s="486"/>
    </row>
    <row r="563" spans="1:22" x14ac:dyDescent="0.25">
      <c r="A563" s="487"/>
      <c r="B563" s="492"/>
      <c r="C563" s="493"/>
      <c r="D563" s="492"/>
      <c r="E563" s="492"/>
      <c r="F563" s="498"/>
      <c r="G563" s="489"/>
      <c r="H563" s="487"/>
      <c r="I563" s="488"/>
      <c r="J563" s="483"/>
      <c r="K563" s="484"/>
      <c r="L563" s="485"/>
      <c r="M563" s="690"/>
      <c r="N563" s="488" t="s">
        <v>7725</v>
      </c>
      <c r="O563" s="483">
        <v>1974</v>
      </c>
      <c r="P563" s="483">
        <v>4.1000000000000002E-2</v>
      </c>
      <c r="Q563" s="486" t="s">
        <v>7341</v>
      </c>
      <c r="R563" s="486"/>
      <c r="S563" s="488"/>
      <c r="T563" s="483"/>
      <c r="U563" s="483"/>
      <c r="V563" s="486"/>
    </row>
    <row r="564" spans="1:22" x14ac:dyDescent="0.25">
      <c r="A564" s="487"/>
      <c r="B564" s="492"/>
      <c r="C564" s="493"/>
      <c r="D564" s="492"/>
      <c r="E564" s="492"/>
      <c r="F564" s="498"/>
      <c r="G564" s="489"/>
      <c r="H564" s="487"/>
      <c r="I564" s="488"/>
      <c r="J564" s="483"/>
      <c r="K564" s="484"/>
      <c r="L564" s="485"/>
      <c r="M564" s="690"/>
      <c r="N564" s="488" t="s">
        <v>7726</v>
      </c>
      <c r="O564" s="483">
        <v>1967</v>
      </c>
      <c r="P564" s="483">
        <v>0.13600000000000001</v>
      </c>
      <c r="Q564" s="486" t="s">
        <v>7727</v>
      </c>
      <c r="R564" s="486"/>
      <c r="S564" s="488"/>
      <c r="T564" s="483"/>
      <c r="U564" s="483"/>
      <c r="V564" s="486"/>
    </row>
    <row r="565" spans="1:22" x14ac:dyDescent="0.25">
      <c r="A565" s="487"/>
      <c r="B565" s="492"/>
      <c r="C565" s="493"/>
      <c r="D565" s="492"/>
      <c r="E565" s="492"/>
      <c r="F565" s="498"/>
      <c r="G565" s="489"/>
      <c r="H565" s="487"/>
      <c r="I565" s="488"/>
      <c r="J565" s="483"/>
      <c r="K565" s="484"/>
      <c r="L565" s="485"/>
      <c r="M565" s="690"/>
      <c r="N565" s="488" t="s">
        <v>7728</v>
      </c>
      <c r="O565" s="483">
        <v>1977</v>
      </c>
      <c r="P565" s="483">
        <v>0.153</v>
      </c>
      <c r="Q565" s="486" t="s">
        <v>7416</v>
      </c>
      <c r="R565" s="486"/>
      <c r="S565" s="488"/>
      <c r="T565" s="483"/>
      <c r="U565" s="483"/>
      <c r="V565" s="486"/>
    </row>
    <row r="566" spans="1:22" x14ac:dyDescent="0.25">
      <c r="A566" s="487"/>
      <c r="B566" s="492"/>
      <c r="C566" s="493"/>
      <c r="D566" s="492"/>
      <c r="E566" s="492"/>
      <c r="F566" s="498"/>
      <c r="G566" s="489"/>
      <c r="H566" s="487"/>
      <c r="I566" s="488"/>
      <c r="J566" s="483"/>
      <c r="K566" s="484"/>
      <c r="L566" s="485"/>
      <c r="M566" s="690"/>
      <c r="N566" s="488" t="s">
        <v>7729</v>
      </c>
      <c r="O566" s="483">
        <v>1971</v>
      </c>
      <c r="P566" s="483">
        <v>5.7000000000000002E-2</v>
      </c>
      <c r="Q566" s="486" t="s">
        <v>7341</v>
      </c>
      <c r="R566" s="486"/>
      <c r="S566" s="488"/>
      <c r="T566" s="483"/>
      <c r="U566" s="483"/>
      <c r="V566" s="486"/>
    </row>
    <row r="567" spans="1:22" x14ac:dyDescent="0.25">
      <c r="A567" s="487"/>
      <c r="B567" s="492"/>
      <c r="C567" s="493"/>
      <c r="D567" s="492"/>
      <c r="E567" s="492"/>
      <c r="F567" s="498"/>
      <c r="G567" s="489"/>
      <c r="H567" s="487"/>
      <c r="I567" s="488"/>
      <c r="J567" s="483"/>
      <c r="K567" s="484"/>
      <c r="L567" s="485"/>
      <c r="M567" s="690"/>
      <c r="N567" s="488" t="s">
        <v>7728</v>
      </c>
      <c r="O567" s="483">
        <v>1977</v>
      </c>
      <c r="P567" s="483">
        <v>0.155</v>
      </c>
      <c r="Q567" s="486" t="s">
        <v>7416</v>
      </c>
      <c r="R567" s="486"/>
      <c r="S567" s="488"/>
      <c r="T567" s="483"/>
      <c r="U567" s="483"/>
      <c r="V567" s="486"/>
    </row>
    <row r="568" spans="1:22" x14ac:dyDescent="0.25">
      <c r="A568" s="487"/>
      <c r="B568" s="492"/>
      <c r="C568" s="493"/>
      <c r="D568" s="492"/>
      <c r="E568" s="492"/>
      <c r="F568" s="498"/>
      <c r="G568" s="489"/>
      <c r="H568" s="487"/>
      <c r="I568" s="488"/>
      <c r="J568" s="483"/>
      <c r="K568" s="484"/>
      <c r="L568" s="485"/>
      <c r="M568" s="690"/>
      <c r="N568" s="488" t="s">
        <v>7726</v>
      </c>
      <c r="O568" s="483">
        <v>1967</v>
      </c>
      <c r="P568" s="483">
        <v>0.126</v>
      </c>
      <c r="Q568" s="486" t="s">
        <v>7521</v>
      </c>
      <c r="R568" s="486"/>
      <c r="S568" s="488"/>
      <c r="T568" s="483"/>
      <c r="U568" s="483"/>
      <c r="V568" s="486"/>
    </row>
    <row r="569" spans="1:22" x14ac:dyDescent="0.25">
      <c r="A569" s="487"/>
      <c r="B569" s="492"/>
      <c r="C569" s="493"/>
      <c r="D569" s="492"/>
      <c r="E569" s="492"/>
      <c r="F569" s="498"/>
      <c r="G569" s="489"/>
      <c r="H569" s="487"/>
      <c r="I569" s="488"/>
      <c r="J569" s="483"/>
      <c r="K569" s="484"/>
      <c r="L569" s="485"/>
      <c r="M569" s="690"/>
      <c r="N569" s="488" t="s">
        <v>7730</v>
      </c>
      <c r="O569" s="483">
        <v>1974</v>
      </c>
      <c r="P569" s="483">
        <v>0.06</v>
      </c>
      <c r="Q569" s="486" t="s">
        <v>7731</v>
      </c>
      <c r="R569" s="486"/>
      <c r="S569" s="488"/>
      <c r="T569" s="483"/>
      <c r="U569" s="483"/>
      <c r="V569" s="486"/>
    </row>
    <row r="570" spans="1:22" x14ac:dyDescent="0.25">
      <c r="A570" s="487"/>
      <c r="B570" s="492"/>
      <c r="C570" s="493"/>
      <c r="D570" s="492"/>
      <c r="E570" s="492"/>
      <c r="F570" s="498"/>
      <c r="G570" s="489"/>
      <c r="H570" s="487"/>
      <c r="I570" s="488"/>
      <c r="J570" s="483"/>
      <c r="K570" s="484"/>
      <c r="L570" s="485"/>
      <c r="M570" s="690"/>
      <c r="N570" s="488" t="s">
        <v>7732</v>
      </c>
      <c r="O570" s="483">
        <v>1974</v>
      </c>
      <c r="P570" s="483">
        <v>8.4000000000000005E-2</v>
      </c>
      <c r="Q570" s="486" t="s">
        <v>7521</v>
      </c>
      <c r="R570" s="486"/>
      <c r="S570" s="488"/>
      <c r="T570" s="483"/>
      <c r="U570" s="483"/>
      <c r="V570" s="486"/>
    </row>
    <row r="571" spans="1:22" x14ac:dyDescent="0.25">
      <c r="A571" s="487"/>
      <c r="B571" s="492"/>
      <c r="C571" s="493"/>
      <c r="D571" s="492"/>
      <c r="E571" s="492"/>
      <c r="F571" s="498"/>
      <c r="G571" s="489"/>
      <c r="H571" s="487"/>
      <c r="I571" s="488"/>
      <c r="J571" s="483"/>
      <c r="K571" s="484"/>
      <c r="L571" s="485"/>
      <c r="M571" s="690"/>
      <c r="N571" s="488" t="s">
        <v>7733</v>
      </c>
      <c r="O571" s="483">
        <v>1974</v>
      </c>
      <c r="P571" s="483">
        <v>0.13</v>
      </c>
      <c r="Q571" s="486" t="s">
        <v>7341</v>
      </c>
      <c r="R571" s="486"/>
      <c r="S571" s="488"/>
      <c r="T571" s="483"/>
      <c r="U571" s="483"/>
      <c r="V571" s="486"/>
    </row>
    <row r="572" spans="1:22" x14ac:dyDescent="0.25">
      <c r="A572" s="487"/>
      <c r="B572" s="492"/>
      <c r="C572" s="493"/>
      <c r="D572" s="492"/>
      <c r="E572" s="492"/>
      <c r="F572" s="498"/>
      <c r="G572" s="489"/>
      <c r="H572" s="487"/>
      <c r="I572" s="488"/>
      <c r="J572" s="483"/>
      <c r="K572" s="484"/>
      <c r="L572" s="485"/>
      <c r="M572" s="690"/>
      <c r="N572" s="488" t="s">
        <v>7734</v>
      </c>
      <c r="O572" s="483">
        <v>1971</v>
      </c>
      <c r="P572" s="483">
        <v>8.7999999999999995E-2</v>
      </c>
      <c r="Q572" s="486" t="s">
        <v>7341</v>
      </c>
      <c r="R572" s="486"/>
      <c r="S572" s="488"/>
      <c r="T572" s="483"/>
      <c r="U572" s="483"/>
      <c r="V572" s="486"/>
    </row>
    <row r="573" spans="1:22" x14ac:dyDescent="0.25">
      <c r="A573" s="487"/>
      <c r="B573" s="492"/>
      <c r="C573" s="493"/>
      <c r="D573" s="492"/>
      <c r="E573" s="492"/>
      <c r="F573" s="498"/>
      <c r="G573" s="489"/>
      <c r="H573" s="487"/>
      <c r="I573" s="488"/>
      <c r="J573" s="483"/>
      <c r="K573" s="484"/>
      <c r="L573" s="485"/>
      <c r="M573" s="690"/>
      <c r="N573" s="488" t="s">
        <v>7735</v>
      </c>
      <c r="O573" s="483">
        <v>1971</v>
      </c>
      <c r="P573" s="483">
        <v>8.3000000000000004E-2</v>
      </c>
      <c r="Q573" s="486" t="s">
        <v>7341</v>
      </c>
      <c r="R573" s="486"/>
      <c r="S573" s="488"/>
      <c r="T573" s="483"/>
      <c r="U573" s="483"/>
      <c r="V573" s="486"/>
    </row>
    <row r="574" spans="1:22" x14ac:dyDescent="0.25">
      <c r="A574" s="487"/>
      <c r="B574" s="492"/>
      <c r="C574" s="493"/>
      <c r="D574" s="492"/>
      <c r="E574" s="492"/>
      <c r="F574" s="498"/>
      <c r="G574" s="489"/>
      <c r="H574" s="487"/>
      <c r="I574" s="488"/>
      <c r="J574" s="483"/>
      <c r="K574" s="484"/>
      <c r="L574" s="485"/>
      <c r="M574" s="690"/>
      <c r="N574" s="488" t="s">
        <v>7736</v>
      </c>
      <c r="O574" s="483">
        <v>1979</v>
      </c>
      <c r="P574" s="483">
        <v>6.3E-2</v>
      </c>
      <c r="Q574" s="486" t="s">
        <v>7208</v>
      </c>
      <c r="R574" s="486"/>
      <c r="S574" s="488"/>
      <c r="T574" s="483"/>
      <c r="U574" s="483"/>
      <c r="V574" s="486"/>
    </row>
    <row r="575" spans="1:22" x14ac:dyDescent="0.25">
      <c r="A575" s="489"/>
      <c r="B575" s="488"/>
      <c r="C575" s="494"/>
      <c r="D575" s="488"/>
      <c r="E575" s="487"/>
      <c r="F575" s="488"/>
      <c r="G575" s="488"/>
      <c r="H575" s="499"/>
      <c r="I575" s="490"/>
      <c r="J575" s="483"/>
      <c r="K575" s="484"/>
      <c r="L575" s="485"/>
      <c r="M575" s="690"/>
      <c r="N575" s="488" t="s">
        <v>7736</v>
      </c>
      <c r="O575" s="483">
        <v>1979</v>
      </c>
      <c r="P575" s="483">
        <v>6.3E-2</v>
      </c>
      <c r="Q575" s="486" t="s">
        <v>7208</v>
      </c>
      <c r="R575" s="486"/>
      <c r="S575" s="488"/>
      <c r="T575" s="483"/>
      <c r="U575" s="483"/>
      <c r="V575" s="486"/>
    </row>
    <row r="576" spans="1:22" x14ac:dyDescent="0.25">
      <c r="A576" s="489"/>
      <c r="B576" s="488"/>
      <c r="C576" s="494"/>
      <c r="D576" s="488"/>
      <c r="E576" s="487"/>
      <c r="F576" s="488"/>
      <c r="G576" s="488"/>
      <c r="H576" s="499"/>
      <c r="I576" s="490"/>
      <c r="J576" s="483"/>
      <c r="K576" s="484"/>
      <c r="L576" s="485"/>
      <c r="M576" s="690"/>
      <c r="N576" s="490"/>
      <c r="O576" s="483"/>
      <c r="P576" s="760"/>
      <c r="Q576" s="686"/>
      <c r="R576" s="528"/>
      <c r="S576" s="490"/>
      <c r="T576" s="483"/>
      <c r="U576" s="483"/>
      <c r="V576" s="686"/>
    </row>
    <row r="577" spans="1:22" x14ac:dyDescent="0.25">
      <c r="A577" s="489"/>
      <c r="B577" s="488"/>
      <c r="C577" s="494"/>
      <c r="D577" s="488"/>
      <c r="E577" s="487"/>
      <c r="F577" s="488"/>
      <c r="G577" s="488"/>
      <c r="H577" s="499"/>
      <c r="I577" s="490"/>
      <c r="J577" s="483"/>
      <c r="K577" s="484"/>
      <c r="L577" s="485"/>
      <c r="M577" s="690"/>
      <c r="N577" s="490"/>
      <c r="O577" s="483"/>
      <c r="P577" s="760"/>
      <c r="Q577" s="686"/>
      <c r="R577" s="528"/>
      <c r="S577" s="490"/>
      <c r="T577" s="483"/>
      <c r="U577" s="483"/>
      <c r="V577" s="686"/>
    </row>
    <row r="578" spans="1:22" x14ac:dyDescent="0.25">
      <c r="A578" s="489"/>
      <c r="B578" s="492"/>
      <c r="C578" s="493"/>
      <c r="D578" s="492"/>
      <c r="E578" s="492"/>
      <c r="F578" s="498"/>
      <c r="G578" s="489"/>
      <c r="H578" s="499"/>
      <c r="I578" s="490"/>
      <c r="J578" s="483"/>
      <c r="K578" s="484"/>
      <c r="L578" s="485"/>
      <c r="M578" s="690"/>
      <c r="N578" s="490"/>
      <c r="O578" s="483"/>
      <c r="P578" s="760"/>
      <c r="Q578" s="686"/>
      <c r="R578" s="528"/>
      <c r="S578" s="490"/>
      <c r="T578" s="483"/>
      <c r="U578" s="483"/>
      <c r="V578" s="686"/>
    </row>
    <row r="579" spans="1:22" x14ac:dyDescent="0.25">
      <c r="A579" s="489"/>
      <c r="B579" s="492"/>
      <c r="C579" s="493" t="s">
        <v>7737</v>
      </c>
      <c r="D579" s="492" t="s">
        <v>3331</v>
      </c>
      <c r="E579" s="492"/>
      <c r="F579" s="498" t="s">
        <v>22</v>
      </c>
      <c r="G579" s="489">
        <v>1968</v>
      </c>
      <c r="H579" s="499"/>
      <c r="I579" s="490"/>
      <c r="J579" s="483"/>
      <c r="K579" s="484"/>
      <c r="L579" s="485"/>
      <c r="M579" s="691"/>
      <c r="N579" s="490"/>
      <c r="O579" s="483"/>
      <c r="P579" s="760"/>
      <c r="Q579" s="686"/>
      <c r="R579" s="528"/>
      <c r="S579" s="490"/>
      <c r="T579" s="483"/>
      <c r="U579" s="483"/>
      <c r="V579" s="686"/>
    </row>
    <row r="580" spans="1:22" x14ac:dyDescent="0.25">
      <c r="A580" s="487"/>
      <c r="B580" s="492"/>
      <c r="C580" s="493"/>
      <c r="D580" s="492"/>
      <c r="E580" s="492"/>
      <c r="F580" s="498"/>
      <c r="G580" s="489"/>
      <c r="H580" s="487" t="s">
        <v>7700</v>
      </c>
      <c r="I580" s="497" t="s">
        <v>7738</v>
      </c>
      <c r="J580" s="483">
        <v>1984</v>
      </c>
      <c r="K580" s="484">
        <v>1.268</v>
      </c>
      <c r="L580" s="485" t="s">
        <v>210</v>
      </c>
      <c r="M580" s="496"/>
      <c r="N580" s="490"/>
      <c r="O580" s="483"/>
      <c r="P580" s="760"/>
      <c r="Q580" s="686"/>
      <c r="R580" s="528"/>
      <c r="S580" s="490"/>
      <c r="T580" s="483"/>
      <c r="U580" s="483"/>
      <c r="V580" s="686"/>
    </row>
    <row r="581" spans="1:22" x14ac:dyDescent="0.25">
      <c r="A581" s="487"/>
      <c r="B581" s="492"/>
      <c r="C581" s="493"/>
      <c r="D581" s="492"/>
      <c r="E581" s="492"/>
      <c r="F581" s="498"/>
      <c r="G581" s="489"/>
      <c r="H581" s="487" t="s">
        <v>7739</v>
      </c>
      <c r="I581" s="492" t="s">
        <v>7740</v>
      </c>
      <c r="J581" s="483">
        <v>1984</v>
      </c>
      <c r="K581" s="484">
        <v>0.45</v>
      </c>
      <c r="L581" s="485" t="s">
        <v>201</v>
      </c>
      <c r="M581" s="780"/>
      <c r="N581" s="497"/>
      <c r="O581" s="483"/>
      <c r="P581" s="483"/>
      <c r="Q581" s="486"/>
      <c r="R581" s="486"/>
      <c r="S581" s="497"/>
      <c r="T581" s="483"/>
      <c r="U581" s="483"/>
      <c r="V581" s="486"/>
    </row>
    <row r="582" spans="1:22" x14ac:dyDescent="0.25">
      <c r="A582" s="487"/>
      <c r="B582" s="492"/>
      <c r="C582" s="493"/>
      <c r="D582" s="492"/>
      <c r="E582" s="492"/>
      <c r="F582" s="498"/>
      <c r="G582" s="489"/>
      <c r="H582" s="487"/>
      <c r="I582" s="488"/>
      <c r="J582" s="483"/>
      <c r="K582" s="484"/>
      <c r="L582" s="485"/>
      <c r="M582" s="689" t="s">
        <v>7741</v>
      </c>
      <c r="N582" s="492"/>
      <c r="O582" s="483"/>
      <c r="P582" s="483"/>
      <c r="Q582" s="486"/>
      <c r="R582" s="486"/>
      <c r="S582" s="492"/>
      <c r="T582" s="483"/>
      <c r="U582" s="483"/>
      <c r="V582" s="486"/>
    </row>
    <row r="583" spans="1:22" x14ac:dyDescent="0.25">
      <c r="A583" s="487"/>
      <c r="B583" s="492"/>
      <c r="C583" s="493"/>
      <c r="D583" s="492"/>
      <c r="E583" s="492"/>
      <c r="F583" s="498"/>
      <c r="G583" s="489"/>
      <c r="H583" s="487"/>
      <c r="I583" s="488"/>
      <c r="J583" s="483"/>
      <c r="K583" s="484"/>
      <c r="L583" s="485"/>
      <c r="M583" s="766"/>
      <c r="N583" s="488" t="s">
        <v>7742</v>
      </c>
      <c r="O583" s="483">
        <v>1978</v>
      </c>
      <c r="P583" s="483">
        <v>3.6999999999999998E-2</v>
      </c>
      <c r="Q583" s="486" t="s">
        <v>7248</v>
      </c>
      <c r="R583" s="486"/>
      <c r="S583" s="488"/>
      <c r="T583" s="483"/>
      <c r="U583" s="483"/>
      <c r="V583" s="486"/>
    </row>
    <row r="584" spans="1:22" x14ac:dyDescent="0.25">
      <c r="A584" s="487"/>
      <c r="B584" s="492"/>
      <c r="C584" s="493"/>
      <c r="D584" s="492"/>
      <c r="E584" s="492"/>
      <c r="F584" s="498"/>
      <c r="G584" s="489"/>
      <c r="H584" s="487"/>
      <c r="I584" s="488"/>
      <c r="J584" s="483"/>
      <c r="K584" s="484"/>
      <c r="L584" s="485"/>
      <c r="M584" s="766"/>
      <c r="N584" s="488" t="s">
        <v>7743</v>
      </c>
      <c r="O584" s="483">
        <v>1978</v>
      </c>
      <c r="P584" s="483">
        <v>4.5999999999999999E-2</v>
      </c>
      <c r="Q584" s="486" t="s">
        <v>7266</v>
      </c>
      <c r="R584" s="486"/>
      <c r="S584" s="488"/>
      <c r="T584" s="483"/>
      <c r="U584" s="483"/>
      <c r="V584" s="486"/>
    </row>
    <row r="585" spans="1:22" x14ac:dyDescent="0.25">
      <c r="A585" s="487"/>
      <c r="B585" s="492"/>
      <c r="C585" s="493"/>
      <c r="D585" s="492"/>
      <c r="E585" s="492"/>
      <c r="F585" s="498"/>
      <c r="G585" s="489"/>
      <c r="H585" s="487"/>
      <c r="I585" s="488"/>
      <c r="J585" s="483"/>
      <c r="K585" s="484"/>
      <c r="L585" s="485"/>
      <c r="M585" s="766"/>
      <c r="N585" s="488" t="s">
        <v>7744</v>
      </c>
      <c r="O585" s="483">
        <v>1984</v>
      </c>
      <c r="P585" s="483">
        <v>9.9000000000000005E-2</v>
      </c>
      <c r="Q585" s="486" t="s">
        <v>7597</v>
      </c>
      <c r="R585" s="486"/>
      <c r="S585" s="488"/>
      <c r="T585" s="483"/>
      <c r="U585" s="483"/>
      <c r="V585" s="486"/>
    </row>
    <row r="586" spans="1:22" x14ac:dyDescent="0.25">
      <c r="A586" s="487"/>
      <c r="B586" s="492"/>
      <c r="C586" s="493"/>
      <c r="D586" s="492"/>
      <c r="E586" s="492"/>
      <c r="F586" s="498"/>
      <c r="G586" s="489"/>
      <c r="H586" s="487"/>
      <c r="I586" s="488"/>
      <c r="J586" s="483"/>
      <c r="K586" s="484"/>
      <c r="L586" s="485"/>
      <c r="M586" s="766"/>
      <c r="N586" s="488" t="s">
        <v>7745</v>
      </c>
      <c r="O586" s="483">
        <v>1967</v>
      </c>
      <c r="P586" s="483">
        <v>9.5000000000000001E-2</v>
      </c>
      <c r="Q586" s="486" t="s">
        <v>7746</v>
      </c>
      <c r="R586" s="486"/>
      <c r="S586" s="488"/>
      <c r="T586" s="483"/>
      <c r="U586" s="483"/>
      <c r="V586" s="486"/>
    </row>
    <row r="587" spans="1:22" x14ac:dyDescent="0.25">
      <c r="A587" s="487"/>
      <c r="B587" s="492"/>
      <c r="C587" s="493"/>
      <c r="D587" s="492"/>
      <c r="E587" s="492"/>
      <c r="F587" s="498"/>
      <c r="G587" s="489"/>
      <c r="H587" s="487"/>
      <c r="I587" s="488"/>
      <c r="J587" s="483"/>
      <c r="K587" s="484"/>
      <c r="L587" s="485"/>
      <c r="M587" s="766"/>
      <c r="N587" s="488" t="s">
        <v>7747</v>
      </c>
      <c r="O587" s="483">
        <v>1974</v>
      </c>
      <c r="P587" s="483">
        <v>4.2000000000000003E-2</v>
      </c>
      <c r="Q587" s="486" t="s">
        <v>7401</v>
      </c>
      <c r="R587" s="486"/>
      <c r="S587" s="488"/>
      <c r="T587" s="483"/>
      <c r="U587" s="483"/>
      <c r="V587" s="486"/>
    </row>
    <row r="588" spans="1:22" x14ac:dyDescent="0.25">
      <c r="A588" s="487"/>
      <c r="B588" s="492"/>
      <c r="C588" s="493"/>
      <c r="D588" s="492"/>
      <c r="E588" s="492"/>
      <c r="F588" s="498"/>
      <c r="G588" s="489"/>
      <c r="H588" s="487"/>
      <c r="I588" s="488"/>
      <c r="J588" s="483"/>
      <c r="K588" s="484"/>
      <c r="L588" s="485"/>
      <c r="M588" s="766"/>
      <c r="N588" s="488" t="s">
        <v>7747</v>
      </c>
      <c r="O588" s="483">
        <v>1974</v>
      </c>
      <c r="P588" s="483">
        <v>4.2000000000000003E-2</v>
      </c>
      <c r="Q588" s="486" t="s">
        <v>7401</v>
      </c>
      <c r="R588" s="486"/>
      <c r="S588" s="488"/>
      <c r="T588" s="483"/>
      <c r="U588" s="483"/>
      <c r="V588" s="486"/>
    </row>
    <row r="589" spans="1:22" x14ac:dyDescent="0.25">
      <c r="A589" s="487"/>
      <c r="B589" s="492"/>
      <c r="C589" s="493"/>
      <c r="D589" s="492"/>
      <c r="E589" s="492"/>
      <c r="F589" s="498"/>
      <c r="G589" s="489"/>
      <c r="H589" s="487"/>
      <c r="I589" s="488"/>
      <c r="J589" s="483"/>
      <c r="K589" s="484"/>
      <c r="L589" s="485"/>
      <c r="M589" s="766"/>
      <c r="N589" s="488" t="s">
        <v>7748</v>
      </c>
      <c r="O589" s="483">
        <v>1977</v>
      </c>
      <c r="P589" s="483">
        <v>0.16800000000000001</v>
      </c>
      <c r="Q589" s="486" t="s">
        <v>7248</v>
      </c>
      <c r="R589" s="486"/>
      <c r="S589" s="488"/>
      <c r="T589" s="483"/>
      <c r="U589" s="483"/>
      <c r="V589" s="486"/>
    </row>
    <row r="590" spans="1:22" x14ac:dyDescent="0.25">
      <c r="A590" s="487"/>
      <c r="B590" s="492"/>
      <c r="C590" s="493"/>
      <c r="D590" s="492"/>
      <c r="E590" s="492"/>
      <c r="F590" s="498"/>
      <c r="G590" s="489"/>
      <c r="H590" s="487"/>
      <c r="I590" s="488"/>
      <c r="J590" s="483"/>
      <c r="K590" s="484"/>
      <c r="L590" s="485"/>
      <c r="M590" s="766"/>
      <c r="N590" s="488" t="s">
        <v>7749</v>
      </c>
      <c r="O590" s="483">
        <v>2015</v>
      </c>
      <c r="P590" s="483">
        <v>3.7999999999999999E-2</v>
      </c>
      <c r="Q590" s="486" t="s">
        <v>7193</v>
      </c>
      <c r="R590" s="486"/>
      <c r="S590" s="488"/>
      <c r="T590" s="483"/>
      <c r="U590" s="483"/>
      <c r="V590" s="486"/>
    </row>
    <row r="591" spans="1:22" x14ac:dyDescent="0.25">
      <c r="A591" s="487"/>
      <c r="B591" s="492"/>
      <c r="C591" s="493"/>
      <c r="D591" s="492"/>
      <c r="E591" s="492"/>
      <c r="F591" s="498"/>
      <c r="G591" s="489"/>
      <c r="H591" s="487"/>
      <c r="I591" s="488"/>
      <c r="J591" s="483"/>
      <c r="K591" s="484"/>
      <c r="L591" s="485"/>
      <c r="M591" s="766"/>
      <c r="N591" s="488" t="s">
        <v>7750</v>
      </c>
      <c r="O591" s="483">
        <v>1978</v>
      </c>
      <c r="P591" s="483">
        <v>0.121</v>
      </c>
      <c r="Q591" s="486" t="s">
        <v>7751</v>
      </c>
      <c r="R591" s="486"/>
      <c r="S591" s="488"/>
      <c r="T591" s="483"/>
      <c r="U591" s="483"/>
      <c r="V591" s="486"/>
    </row>
    <row r="592" spans="1:22" x14ac:dyDescent="0.25">
      <c r="A592" s="487"/>
      <c r="B592" s="492"/>
      <c r="C592" s="493"/>
      <c r="D592" s="492"/>
      <c r="E592" s="492"/>
      <c r="F592" s="498"/>
      <c r="G592" s="489"/>
      <c r="H592" s="487"/>
      <c r="I592" s="488"/>
      <c r="J592" s="483"/>
      <c r="K592" s="484"/>
      <c r="L592" s="485"/>
      <c r="M592" s="766"/>
      <c r="N592" s="488" t="s">
        <v>7752</v>
      </c>
      <c r="O592" s="483">
        <v>1977</v>
      </c>
      <c r="P592" s="483">
        <v>0.13400000000000001</v>
      </c>
      <c r="Q592" s="486" t="s">
        <v>7341</v>
      </c>
      <c r="R592" s="486"/>
      <c r="S592" s="488"/>
      <c r="T592" s="483"/>
      <c r="U592" s="483"/>
      <c r="V592" s="486"/>
    </row>
    <row r="593" spans="1:22" x14ac:dyDescent="0.25">
      <c r="A593" s="487"/>
      <c r="B593" s="492"/>
      <c r="C593" s="493"/>
      <c r="D593" s="492"/>
      <c r="E593" s="492"/>
      <c r="F593" s="498"/>
      <c r="G593" s="489"/>
      <c r="H593" s="487"/>
      <c r="I593" s="488"/>
      <c r="J593" s="483"/>
      <c r="K593" s="484"/>
      <c r="L593" s="485"/>
      <c r="M593" s="766"/>
      <c r="N593" s="488" t="s">
        <v>7753</v>
      </c>
      <c r="O593" s="483">
        <v>1977</v>
      </c>
      <c r="P593" s="483">
        <v>5.6000000000000001E-2</v>
      </c>
      <c r="Q593" s="486" t="s">
        <v>7248</v>
      </c>
      <c r="R593" s="486"/>
      <c r="S593" s="488"/>
      <c r="T593" s="483"/>
      <c r="U593" s="483"/>
      <c r="V593" s="486"/>
    </row>
    <row r="594" spans="1:22" x14ac:dyDescent="0.25">
      <c r="A594" s="487"/>
      <c r="B594" s="492"/>
      <c r="C594" s="493"/>
      <c r="D594" s="492"/>
      <c r="E594" s="492"/>
      <c r="F594" s="498"/>
      <c r="G594" s="489"/>
      <c r="H594" s="487"/>
      <c r="I594" s="488"/>
      <c r="J594" s="483"/>
      <c r="K594" s="484"/>
      <c r="L594" s="485"/>
      <c r="M594" s="766"/>
      <c r="N594" s="488" t="s">
        <v>7754</v>
      </c>
      <c r="O594" s="483">
        <v>1977</v>
      </c>
      <c r="P594" s="483">
        <v>5.8999999999999997E-2</v>
      </c>
      <c r="Q594" s="486" t="s">
        <v>7248</v>
      </c>
      <c r="R594" s="486"/>
      <c r="S594" s="488"/>
      <c r="T594" s="483"/>
      <c r="U594" s="483"/>
      <c r="V594" s="486"/>
    </row>
    <row r="595" spans="1:22" x14ac:dyDescent="0.25">
      <c r="A595" s="487"/>
      <c r="B595" s="488"/>
      <c r="C595" s="494"/>
      <c r="D595" s="488"/>
      <c r="E595" s="487"/>
      <c r="F595" s="488"/>
      <c r="G595" s="488"/>
      <c r="H595" s="487"/>
      <c r="I595" s="488"/>
      <c r="J595" s="483"/>
      <c r="K595" s="484"/>
      <c r="L595" s="485"/>
      <c r="M595" s="766"/>
      <c r="N595" s="488" t="s">
        <v>7748</v>
      </c>
      <c r="O595" s="483">
        <v>1977</v>
      </c>
      <c r="P595" s="483">
        <v>0.16900000000000001</v>
      </c>
      <c r="Q595" s="486" t="s">
        <v>7248</v>
      </c>
      <c r="R595" s="486"/>
      <c r="S595" s="488"/>
      <c r="T595" s="483"/>
      <c r="U595" s="483"/>
      <c r="V595" s="486"/>
    </row>
    <row r="596" spans="1:22" x14ac:dyDescent="0.25">
      <c r="A596" s="487"/>
      <c r="B596" s="488"/>
      <c r="C596" s="494"/>
      <c r="D596" s="488"/>
      <c r="E596" s="487"/>
      <c r="F596" s="488"/>
      <c r="G596" s="488"/>
      <c r="H596" s="487"/>
      <c r="I596" s="488"/>
      <c r="J596" s="483"/>
      <c r="K596" s="484"/>
      <c r="L596" s="485"/>
      <c r="M596" s="766"/>
      <c r="N596" s="488" t="s">
        <v>7755</v>
      </c>
      <c r="O596" s="483">
        <v>1978</v>
      </c>
      <c r="P596" s="483">
        <v>5.5E-2</v>
      </c>
      <c r="Q596" s="486" t="s">
        <v>7597</v>
      </c>
      <c r="R596" s="486"/>
      <c r="S596" s="488"/>
      <c r="T596" s="483"/>
      <c r="U596" s="483"/>
      <c r="V596" s="486"/>
    </row>
    <row r="597" spans="1:22" x14ac:dyDescent="0.25">
      <c r="A597" s="489"/>
      <c r="B597" s="488"/>
      <c r="C597" s="494"/>
      <c r="D597" s="488"/>
      <c r="E597" s="487"/>
      <c r="F597" s="488"/>
      <c r="G597" s="488"/>
      <c r="H597" s="499"/>
      <c r="I597" s="490"/>
      <c r="J597" s="483"/>
      <c r="K597" s="484"/>
      <c r="L597" s="485"/>
      <c r="M597" s="766"/>
      <c r="N597" s="488"/>
      <c r="O597" s="483"/>
      <c r="P597" s="483"/>
      <c r="Q597" s="486"/>
      <c r="R597" s="486"/>
      <c r="S597" s="488"/>
      <c r="T597" s="483"/>
      <c r="U597" s="483"/>
      <c r="V597" s="486"/>
    </row>
    <row r="598" spans="1:22" x14ac:dyDescent="0.25">
      <c r="A598" s="489"/>
      <c r="B598" s="488"/>
      <c r="C598" s="494"/>
      <c r="D598" s="488"/>
      <c r="E598" s="487"/>
      <c r="F598" s="488"/>
      <c r="G598" s="488"/>
      <c r="H598" s="499"/>
      <c r="I598" s="490"/>
      <c r="J598" s="483"/>
      <c r="K598" s="484"/>
      <c r="L598" s="485"/>
      <c r="M598" s="766"/>
      <c r="N598" s="490"/>
      <c r="O598" s="483"/>
      <c r="P598" s="760"/>
      <c r="Q598" s="686"/>
      <c r="R598" s="528"/>
      <c r="S598" s="490"/>
      <c r="T598" s="483"/>
      <c r="U598" s="483"/>
      <c r="V598" s="686"/>
    </row>
    <row r="599" spans="1:22" x14ac:dyDescent="0.25">
      <c r="A599" s="489"/>
      <c r="B599" s="488"/>
      <c r="C599" s="494"/>
      <c r="D599" s="488"/>
      <c r="E599" s="487"/>
      <c r="F599" s="488"/>
      <c r="G599" s="488"/>
      <c r="H599" s="499"/>
      <c r="I599" s="490"/>
      <c r="J599" s="483"/>
      <c r="K599" s="484"/>
      <c r="L599" s="485"/>
      <c r="M599" s="766"/>
      <c r="N599" s="490"/>
      <c r="O599" s="483"/>
      <c r="P599" s="760"/>
      <c r="Q599" s="686"/>
      <c r="R599" s="528"/>
      <c r="S599" s="490"/>
      <c r="T599" s="483"/>
      <c r="U599" s="483"/>
      <c r="V599" s="686"/>
    </row>
    <row r="600" spans="1:22" x14ac:dyDescent="0.25">
      <c r="A600" s="489"/>
      <c r="B600" s="492"/>
      <c r="C600" s="493" t="s">
        <v>7756</v>
      </c>
      <c r="D600" s="492" t="s">
        <v>2139</v>
      </c>
      <c r="E600" s="492"/>
      <c r="F600" s="498" t="s">
        <v>22</v>
      </c>
      <c r="G600" s="489">
        <v>1980</v>
      </c>
      <c r="H600" s="499"/>
      <c r="I600" s="490"/>
      <c r="J600" s="483"/>
      <c r="K600" s="484"/>
      <c r="L600" s="485"/>
      <c r="M600" s="766"/>
      <c r="N600" s="490"/>
      <c r="O600" s="483"/>
      <c r="P600" s="760"/>
      <c r="Q600" s="686"/>
      <c r="R600" s="528"/>
      <c r="S600" s="490"/>
      <c r="T600" s="483"/>
      <c r="U600" s="483"/>
      <c r="V600" s="686"/>
    </row>
    <row r="601" spans="1:22" x14ac:dyDescent="0.25">
      <c r="A601" s="489"/>
      <c r="B601" s="492"/>
      <c r="C601" s="493"/>
      <c r="D601" s="492"/>
      <c r="E601" s="492"/>
      <c r="F601" s="498"/>
      <c r="G601" s="489"/>
      <c r="H601" s="499"/>
      <c r="I601" s="490"/>
      <c r="J601" s="483"/>
      <c r="K601" s="484"/>
      <c r="L601" s="485"/>
      <c r="M601" s="767"/>
      <c r="N601" s="490"/>
      <c r="O601" s="483"/>
      <c r="P601" s="760"/>
      <c r="Q601" s="686"/>
      <c r="R601" s="528"/>
      <c r="S601" s="490"/>
      <c r="T601" s="483"/>
      <c r="U601" s="483"/>
      <c r="V601" s="686"/>
    </row>
    <row r="602" spans="1:22" x14ac:dyDescent="0.25">
      <c r="A602" s="487"/>
      <c r="B602" s="492"/>
      <c r="C602" s="493"/>
      <c r="D602" s="492"/>
      <c r="E602" s="492"/>
      <c r="F602" s="498"/>
      <c r="G602" s="489"/>
      <c r="H602" s="487" t="s">
        <v>7700</v>
      </c>
      <c r="I602" s="492" t="s">
        <v>7757</v>
      </c>
      <c r="J602" s="483">
        <v>1980</v>
      </c>
      <c r="K602" s="484">
        <v>0.373</v>
      </c>
      <c r="L602" s="485" t="s">
        <v>210</v>
      </c>
      <c r="M602" s="496"/>
      <c r="N602" s="490"/>
      <c r="O602" s="483"/>
      <c r="P602" s="760"/>
      <c r="Q602" s="686"/>
      <c r="R602" s="528"/>
      <c r="S602" s="490"/>
      <c r="T602" s="483"/>
      <c r="U602" s="483"/>
      <c r="V602" s="686"/>
    </row>
    <row r="603" spans="1:22" x14ac:dyDescent="0.25">
      <c r="A603" s="487"/>
      <c r="B603" s="492"/>
      <c r="C603" s="493"/>
      <c r="D603" s="492"/>
      <c r="E603" s="492"/>
      <c r="F603" s="498"/>
      <c r="G603" s="489"/>
      <c r="H603" s="487"/>
      <c r="I603" s="488"/>
      <c r="J603" s="483"/>
      <c r="K603" s="484"/>
      <c r="L603" s="485"/>
      <c r="M603" s="689" t="s">
        <v>7758</v>
      </c>
      <c r="N603" s="492"/>
      <c r="O603" s="483"/>
      <c r="P603" s="483"/>
      <c r="Q603" s="486"/>
      <c r="R603" s="486"/>
      <c r="S603" s="492"/>
      <c r="T603" s="483"/>
      <c r="U603" s="483"/>
      <c r="V603" s="486"/>
    </row>
    <row r="604" spans="1:22" x14ac:dyDescent="0.25">
      <c r="A604" s="487"/>
      <c r="B604" s="492"/>
      <c r="C604" s="493"/>
      <c r="D604" s="492"/>
      <c r="E604" s="492"/>
      <c r="F604" s="498"/>
      <c r="G604" s="489"/>
      <c r="H604" s="487"/>
      <c r="I604" s="488"/>
      <c r="J604" s="483"/>
      <c r="K604" s="484"/>
      <c r="L604" s="485"/>
      <c r="M604" s="690"/>
      <c r="N604" s="488" t="s">
        <v>7759</v>
      </c>
      <c r="O604" s="483">
        <v>1997</v>
      </c>
      <c r="P604" s="483">
        <v>0.108</v>
      </c>
      <c r="Q604" s="486" t="s">
        <v>7211</v>
      </c>
      <c r="R604" s="486"/>
      <c r="S604" s="488"/>
      <c r="T604" s="483"/>
      <c r="U604" s="483"/>
      <c r="V604" s="486"/>
    </row>
    <row r="605" spans="1:22" x14ac:dyDescent="0.25">
      <c r="A605" s="487"/>
      <c r="B605" s="492"/>
      <c r="C605" s="493"/>
      <c r="D605" s="492"/>
      <c r="E605" s="492"/>
      <c r="F605" s="498"/>
      <c r="G605" s="489"/>
      <c r="H605" s="487"/>
      <c r="I605" s="488"/>
      <c r="J605" s="483"/>
      <c r="K605" s="484"/>
      <c r="L605" s="485"/>
      <c r="M605" s="690"/>
      <c r="N605" s="488" t="s">
        <v>7760</v>
      </c>
      <c r="O605" s="483">
        <v>1974</v>
      </c>
      <c r="P605" s="483">
        <v>0.15</v>
      </c>
      <c r="Q605" s="486" t="s">
        <v>7208</v>
      </c>
      <c r="R605" s="486"/>
      <c r="S605" s="488"/>
      <c r="T605" s="483"/>
      <c r="U605" s="483"/>
      <c r="V605" s="486"/>
    </row>
    <row r="606" spans="1:22" x14ac:dyDescent="0.25">
      <c r="A606" s="487"/>
      <c r="B606" s="492"/>
      <c r="C606" s="493"/>
      <c r="D606" s="492"/>
      <c r="E606" s="492"/>
      <c r="F606" s="498"/>
      <c r="G606" s="489"/>
      <c r="H606" s="487"/>
      <c r="I606" s="488"/>
      <c r="J606" s="483"/>
      <c r="K606" s="484"/>
      <c r="L606" s="485"/>
      <c r="M606" s="690"/>
      <c r="N606" s="488" t="s">
        <v>7761</v>
      </c>
      <c r="O606" s="483">
        <v>1975</v>
      </c>
      <c r="P606" s="483">
        <v>0.10299999999999999</v>
      </c>
      <c r="Q606" s="486" t="s">
        <v>7211</v>
      </c>
      <c r="R606" s="486"/>
      <c r="S606" s="488"/>
      <c r="T606" s="483"/>
      <c r="U606" s="483"/>
      <c r="V606" s="486"/>
    </row>
    <row r="607" spans="1:22" x14ac:dyDescent="0.25">
      <c r="A607" s="487"/>
      <c r="B607" s="492"/>
      <c r="C607" s="493"/>
      <c r="D607" s="492"/>
      <c r="E607" s="492"/>
      <c r="F607" s="498"/>
      <c r="G607" s="489"/>
      <c r="H607" s="487"/>
      <c r="I607" s="488"/>
      <c r="J607" s="483"/>
      <c r="K607" s="484"/>
      <c r="L607" s="485"/>
      <c r="M607" s="690"/>
      <c r="N607" s="488" t="s">
        <v>7762</v>
      </c>
      <c r="O607" s="483">
        <v>1984</v>
      </c>
      <c r="P607" s="483">
        <v>8.2000000000000003E-2</v>
      </c>
      <c r="Q607" s="486" t="s">
        <v>7763</v>
      </c>
      <c r="R607" s="486"/>
      <c r="S607" s="488"/>
      <c r="T607" s="483"/>
      <c r="U607" s="483"/>
      <c r="V607" s="486"/>
    </row>
    <row r="608" spans="1:22" x14ac:dyDescent="0.25">
      <c r="A608" s="487"/>
      <c r="B608" s="492"/>
      <c r="C608" s="493"/>
      <c r="D608" s="492"/>
      <c r="E608" s="492"/>
      <c r="F608" s="498"/>
      <c r="G608" s="489"/>
      <c r="H608" s="487"/>
      <c r="I608" s="488"/>
      <c r="J608" s="483"/>
      <c r="K608" s="484"/>
      <c r="L608" s="485"/>
      <c r="M608" s="690"/>
      <c r="N608" s="488" t="s">
        <v>7764</v>
      </c>
      <c r="O608" s="483">
        <v>1977</v>
      </c>
      <c r="P608" s="483">
        <v>0.115</v>
      </c>
      <c r="Q608" s="486" t="s">
        <v>7765</v>
      </c>
      <c r="R608" s="486"/>
      <c r="S608" s="488"/>
      <c r="T608" s="483"/>
      <c r="U608" s="483"/>
      <c r="V608" s="486"/>
    </row>
    <row r="609" spans="1:22" x14ac:dyDescent="0.25">
      <c r="A609" s="487"/>
      <c r="B609" s="492"/>
      <c r="C609" s="493"/>
      <c r="D609" s="492"/>
      <c r="E609" s="492"/>
      <c r="F609" s="498"/>
      <c r="G609" s="489"/>
      <c r="H609" s="487"/>
      <c r="I609" s="488"/>
      <c r="J609" s="483"/>
      <c r="K609" s="484"/>
      <c r="L609" s="485"/>
      <c r="M609" s="690"/>
      <c r="N609" s="488" t="s">
        <v>7764</v>
      </c>
      <c r="O609" s="483">
        <v>1977</v>
      </c>
      <c r="P609" s="483">
        <v>8.4000000000000005E-2</v>
      </c>
      <c r="Q609" s="486" t="s">
        <v>7765</v>
      </c>
      <c r="R609" s="486"/>
      <c r="S609" s="488"/>
      <c r="T609" s="483"/>
      <c r="U609" s="483"/>
      <c r="V609" s="486"/>
    </row>
    <row r="610" spans="1:22" x14ac:dyDescent="0.25">
      <c r="A610" s="487"/>
      <c r="B610" s="492"/>
      <c r="C610" s="493"/>
      <c r="D610" s="492"/>
      <c r="E610" s="492"/>
      <c r="F610" s="498"/>
      <c r="G610" s="489"/>
      <c r="H610" s="487"/>
      <c r="I610" s="488"/>
      <c r="J610" s="483"/>
      <c r="K610" s="484"/>
      <c r="L610" s="485"/>
      <c r="M610" s="690"/>
      <c r="N610" s="488" t="s">
        <v>7766</v>
      </c>
      <c r="O610" s="483">
        <v>1980</v>
      </c>
      <c r="P610" s="483">
        <v>4.2000000000000003E-2</v>
      </c>
      <c r="Q610" s="486" t="s">
        <v>7765</v>
      </c>
      <c r="R610" s="486"/>
      <c r="S610" s="488"/>
      <c r="T610" s="483"/>
      <c r="U610" s="483"/>
      <c r="V610" s="486"/>
    </row>
    <row r="611" spans="1:22" x14ac:dyDescent="0.25">
      <c r="A611" s="487"/>
      <c r="B611" s="492"/>
      <c r="C611" s="493"/>
      <c r="D611" s="492"/>
      <c r="E611" s="492"/>
      <c r="F611" s="498"/>
      <c r="G611" s="489"/>
      <c r="H611" s="487"/>
      <c r="I611" s="488"/>
      <c r="J611" s="483"/>
      <c r="K611" s="484"/>
      <c r="L611" s="485"/>
      <c r="M611" s="690"/>
      <c r="N611" s="488" t="s">
        <v>7764</v>
      </c>
      <c r="O611" s="483">
        <v>1977</v>
      </c>
      <c r="P611" s="483">
        <v>2.4E-2</v>
      </c>
      <c r="Q611" s="486" t="s">
        <v>7767</v>
      </c>
      <c r="R611" s="486"/>
      <c r="S611" s="488"/>
      <c r="T611" s="483"/>
      <c r="U611" s="483"/>
      <c r="V611" s="486"/>
    </row>
    <row r="612" spans="1:22" x14ac:dyDescent="0.25">
      <c r="A612" s="487"/>
      <c r="B612" s="492"/>
      <c r="C612" s="493"/>
      <c r="D612" s="492"/>
      <c r="E612" s="492"/>
      <c r="F612" s="498"/>
      <c r="G612" s="489"/>
      <c r="H612" s="487"/>
      <c r="I612" s="488"/>
      <c r="J612" s="483"/>
      <c r="K612" s="484"/>
      <c r="L612" s="485"/>
      <c r="M612" s="690"/>
      <c r="N612" s="488" t="s">
        <v>7768</v>
      </c>
      <c r="O612" s="483">
        <v>1998</v>
      </c>
      <c r="P612" s="483">
        <v>9.9000000000000005E-2</v>
      </c>
      <c r="Q612" s="486" t="s">
        <v>7416</v>
      </c>
      <c r="R612" s="486"/>
      <c r="S612" s="488"/>
      <c r="T612" s="483"/>
      <c r="U612" s="483"/>
      <c r="V612" s="486"/>
    </row>
    <row r="613" spans="1:22" x14ac:dyDescent="0.25">
      <c r="A613" s="487"/>
      <c r="B613" s="492"/>
      <c r="C613" s="493"/>
      <c r="D613" s="492"/>
      <c r="E613" s="492"/>
      <c r="F613" s="498"/>
      <c r="G613" s="489"/>
      <c r="H613" s="487"/>
      <c r="I613" s="488"/>
      <c r="J613" s="483"/>
      <c r="K613" s="484"/>
      <c r="L613" s="485"/>
      <c r="M613" s="690"/>
      <c r="N613" s="488" t="s">
        <v>7768</v>
      </c>
      <c r="O613" s="483">
        <v>1998</v>
      </c>
      <c r="P613" s="483">
        <v>9.8000000000000004E-2</v>
      </c>
      <c r="Q613" s="486" t="s">
        <v>7416</v>
      </c>
      <c r="R613" s="486"/>
      <c r="S613" s="488"/>
      <c r="T613" s="483"/>
      <c r="U613" s="483"/>
      <c r="V613" s="486"/>
    </row>
    <row r="614" spans="1:22" x14ac:dyDescent="0.25">
      <c r="A614" s="487"/>
      <c r="B614" s="492"/>
      <c r="C614" s="493"/>
      <c r="D614" s="492"/>
      <c r="E614" s="492"/>
      <c r="F614" s="498"/>
      <c r="G614" s="489"/>
      <c r="H614" s="487"/>
      <c r="I614" s="488"/>
      <c r="J614" s="483"/>
      <c r="K614" s="484"/>
      <c r="L614" s="485"/>
      <c r="M614" s="690"/>
      <c r="N614" s="488" t="s">
        <v>7764</v>
      </c>
      <c r="O614" s="483">
        <v>1984</v>
      </c>
      <c r="P614" s="483">
        <v>2.8000000000000001E-2</v>
      </c>
      <c r="Q614" s="486" t="s">
        <v>7767</v>
      </c>
      <c r="R614" s="486"/>
      <c r="S614" s="488"/>
      <c r="T614" s="483"/>
      <c r="U614" s="483"/>
      <c r="V614" s="486"/>
    </row>
    <row r="615" spans="1:22" x14ac:dyDescent="0.25">
      <c r="A615" s="487"/>
      <c r="B615" s="492"/>
      <c r="C615" s="493"/>
      <c r="D615" s="492"/>
      <c r="E615" s="492"/>
      <c r="F615" s="498"/>
      <c r="G615" s="489"/>
      <c r="H615" s="487"/>
      <c r="I615" s="488"/>
      <c r="J615" s="483"/>
      <c r="K615" s="484"/>
      <c r="L615" s="485"/>
      <c r="M615" s="690"/>
      <c r="N615" s="488" t="s">
        <v>7769</v>
      </c>
      <c r="O615" s="483">
        <v>1974</v>
      </c>
      <c r="P615" s="483">
        <v>4.4999999999999998E-2</v>
      </c>
      <c r="Q615" s="486" t="s">
        <v>7416</v>
      </c>
      <c r="R615" s="486"/>
      <c r="S615" s="488"/>
      <c r="T615" s="483"/>
      <c r="U615" s="483"/>
      <c r="V615" s="486"/>
    </row>
    <row r="616" spans="1:22" x14ac:dyDescent="0.25">
      <c r="A616" s="487"/>
      <c r="B616" s="488"/>
      <c r="C616" s="494"/>
      <c r="D616" s="488"/>
      <c r="E616" s="487"/>
      <c r="F616" s="488"/>
      <c r="G616" s="488"/>
      <c r="H616" s="487"/>
      <c r="I616" s="488"/>
      <c r="J616" s="483"/>
      <c r="K616" s="484"/>
      <c r="L616" s="485"/>
      <c r="M616" s="690"/>
      <c r="N616" s="488" t="s">
        <v>7770</v>
      </c>
      <c r="O616" s="483">
        <v>1984</v>
      </c>
      <c r="P616" s="483">
        <v>9.9000000000000005E-2</v>
      </c>
      <c r="Q616" s="486" t="s">
        <v>7771</v>
      </c>
      <c r="R616" s="486"/>
      <c r="S616" s="488"/>
      <c r="T616" s="483"/>
      <c r="U616" s="483"/>
      <c r="V616" s="486"/>
    </row>
    <row r="617" spans="1:22" x14ac:dyDescent="0.25">
      <c r="A617" s="487"/>
      <c r="B617" s="488"/>
      <c r="C617" s="494"/>
      <c r="D617" s="488"/>
      <c r="E617" s="487"/>
      <c r="F617" s="488"/>
      <c r="G617" s="488"/>
      <c r="H617" s="487"/>
      <c r="I617" s="488"/>
      <c r="J617" s="483"/>
      <c r="K617" s="484"/>
      <c r="L617" s="485"/>
      <c r="M617" s="690"/>
      <c r="N617" s="488" t="s">
        <v>7772</v>
      </c>
      <c r="O617" s="483">
        <v>1975</v>
      </c>
      <c r="P617" s="483">
        <v>0.03</v>
      </c>
      <c r="Q617" s="486" t="s">
        <v>7416</v>
      </c>
      <c r="R617" s="486"/>
      <c r="S617" s="488"/>
      <c r="T617" s="483"/>
      <c r="U617" s="483"/>
      <c r="V617" s="486"/>
    </row>
    <row r="618" spans="1:22" x14ac:dyDescent="0.25">
      <c r="A618" s="489"/>
      <c r="B618" s="488"/>
      <c r="C618" s="494"/>
      <c r="D618" s="488"/>
      <c r="E618" s="487"/>
      <c r="F618" s="488"/>
      <c r="G618" s="488"/>
      <c r="H618" s="499"/>
      <c r="I618" s="490"/>
      <c r="J618" s="483"/>
      <c r="K618" s="484"/>
      <c r="L618" s="485"/>
      <c r="M618" s="690"/>
      <c r="N618" s="488" t="s">
        <v>7772</v>
      </c>
      <c r="O618" s="483">
        <v>1975</v>
      </c>
      <c r="P618" s="483">
        <v>0.03</v>
      </c>
      <c r="Q618" s="486" t="s">
        <v>7416</v>
      </c>
      <c r="R618" s="486"/>
      <c r="S618" s="488"/>
      <c r="T618" s="483"/>
      <c r="U618" s="483"/>
      <c r="V618" s="486"/>
    </row>
    <row r="619" spans="1:22" x14ac:dyDescent="0.25">
      <c r="A619" s="489"/>
      <c r="B619" s="488"/>
      <c r="C619" s="494"/>
      <c r="D619" s="488"/>
      <c r="E619" s="487"/>
      <c r="F619" s="488"/>
      <c r="G619" s="488"/>
      <c r="H619" s="499"/>
      <c r="I619" s="490"/>
      <c r="J619" s="483"/>
      <c r="K619" s="484"/>
      <c r="L619" s="485"/>
      <c r="M619" s="690"/>
      <c r="N619" s="490"/>
      <c r="O619" s="483"/>
      <c r="P619" s="760"/>
      <c r="Q619" s="686"/>
      <c r="R619" s="528"/>
      <c r="S619" s="490"/>
      <c r="T619" s="483"/>
      <c r="U619" s="483"/>
      <c r="V619" s="686"/>
    </row>
    <row r="620" spans="1:22" x14ac:dyDescent="0.25">
      <c r="A620" s="489"/>
      <c r="B620" s="492"/>
      <c r="C620" s="493" t="s">
        <v>7773</v>
      </c>
      <c r="D620" s="492" t="s">
        <v>1936</v>
      </c>
      <c r="E620" s="492"/>
      <c r="F620" s="498" t="s">
        <v>22</v>
      </c>
      <c r="G620" s="489">
        <v>1969</v>
      </c>
      <c r="H620" s="499"/>
      <c r="I620" s="490"/>
      <c r="J620" s="483"/>
      <c r="K620" s="484"/>
      <c r="L620" s="485"/>
      <c r="M620" s="690"/>
      <c r="N620" s="490"/>
      <c r="O620" s="483"/>
      <c r="P620" s="760"/>
      <c r="Q620" s="686"/>
      <c r="R620" s="528"/>
      <c r="S620" s="490"/>
      <c r="T620" s="483"/>
      <c r="U620" s="483"/>
      <c r="V620" s="686"/>
    </row>
    <row r="621" spans="1:22" x14ac:dyDescent="0.25">
      <c r="A621" s="489"/>
      <c r="B621" s="492"/>
      <c r="C621" s="493"/>
      <c r="D621" s="492"/>
      <c r="E621" s="492"/>
      <c r="F621" s="498"/>
      <c r="G621" s="489"/>
      <c r="H621" s="499"/>
      <c r="I621" s="490"/>
      <c r="J621" s="483"/>
      <c r="K621" s="484"/>
      <c r="L621" s="485"/>
      <c r="M621" s="691"/>
      <c r="N621" s="490"/>
      <c r="O621" s="483"/>
      <c r="P621" s="760"/>
      <c r="Q621" s="686"/>
      <c r="R621" s="528"/>
      <c r="S621" s="490"/>
      <c r="T621" s="483"/>
      <c r="U621" s="483"/>
      <c r="V621" s="686"/>
    </row>
    <row r="622" spans="1:22" x14ac:dyDescent="0.25">
      <c r="A622" s="487"/>
      <c r="B622" s="492"/>
      <c r="C622" s="493"/>
      <c r="D622" s="492"/>
      <c r="E622" s="492"/>
      <c r="F622" s="498"/>
      <c r="G622" s="489"/>
      <c r="H622" s="487" t="s">
        <v>7774</v>
      </c>
      <c r="I622" s="492" t="s">
        <v>7775</v>
      </c>
      <c r="J622" s="483">
        <v>1980</v>
      </c>
      <c r="K622" s="484">
        <v>0.24099999999999999</v>
      </c>
      <c r="L622" s="485" t="s">
        <v>201</v>
      </c>
      <c r="M622" s="496"/>
      <c r="N622" s="490"/>
      <c r="O622" s="483"/>
      <c r="P622" s="760"/>
      <c r="Q622" s="686"/>
      <c r="R622" s="528"/>
      <c r="S622" s="490"/>
      <c r="T622" s="483"/>
      <c r="U622" s="483"/>
      <c r="V622" s="686"/>
    </row>
    <row r="623" spans="1:22" x14ac:dyDescent="0.25">
      <c r="A623" s="487"/>
      <c r="B623" s="492"/>
      <c r="C623" s="493"/>
      <c r="D623" s="492"/>
      <c r="E623" s="492"/>
      <c r="F623" s="498"/>
      <c r="G623" s="489"/>
      <c r="H623" s="487"/>
      <c r="I623" s="488"/>
      <c r="J623" s="483"/>
      <c r="K623" s="484"/>
      <c r="L623" s="485"/>
      <c r="M623" s="689" t="s">
        <v>7776</v>
      </c>
      <c r="N623" s="488" t="s">
        <v>7777</v>
      </c>
      <c r="O623" s="483">
        <v>1987</v>
      </c>
      <c r="P623" s="483">
        <v>8.1000000000000003E-2</v>
      </c>
      <c r="Q623" s="486" t="s">
        <v>7778</v>
      </c>
      <c r="R623" s="486"/>
      <c r="S623" s="492"/>
      <c r="T623" s="483"/>
      <c r="U623" s="483"/>
      <c r="V623" s="486"/>
    </row>
    <row r="624" spans="1:22" x14ac:dyDescent="0.25">
      <c r="A624" s="487"/>
      <c r="B624" s="492"/>
      <c r="C624" s="493"/>
      <c r="D624" s="492"/>
      <c r="E624" s="492"/>
      <c r="F624" s="498"/>
      <c r="G624" s="489"/>
      <c r="H624" s="487"/>
      <c r="I624" s="488"/>
      <c r="J624" s="483"/>
      <c r="K624" s="484"/>
      <c r="L624" s="485"/>
      <c r="M624" s="690"/>
      <c r="N624" s="488" t="s">
        <v>7779</v>
      </c>
      <c r="O624" s="483">
        <v>1989</v>
      </c>
      <c r="P624" s="483">
        <v>0.04</v>
      </c>
      <c r="Q624" s="486" t="s">
        <v>7208</v>
      </c>
      <c r="R624" s="486"/>
      <c r="S624" s="488"/>
      <c r="T624" s="483"/>
      <c r="U624" s="483"/>
      <c r="V624" s="486"/>
    </row>
    <row r="625" spans="1:22" x14ac:dyDescent="0.25">
      <c r="A625" s="487"/>
      <c r="B625" s="492"/>
      <c r="C625" s="493"/>
      <c r="D625" s="492"/>
      <c r="E625" s="492"/>
      <c r="F625" s="498"/>
      <c r="G625" s="489"/>
      <c r="H625" s="487"/>
      <c r="I625" s="488"/>
      <c r="J625" s="483"/>
      <c r="K625" s="484"/>
      <c r="L625" s="485"/>
      <c r="M625" s="690"/>
      <c r="N625" s="488" t="s">
        <v>7779</v>
      </c>
      <c r="O625" s="483">
        <v>1972</v>
      </c>
      <c r="P625" s="483">
        <v>7.3999999999999996E-2</v>
      </c>
      <c r="Q625" s="486" t="s">
        <v>7780</v>
      </c>
      <c r="R625" s="486"/>
      <c r="S625" s="488"/>
      <c r="T625" s="483"/>
      <c r="U625" s="483"/>
      <c r="V625" s="486"/>
    </row>
    <row r="626" spans="1:22" x14ac:dyDescent="0.25">
      <c r="A626" s="487"/>
      <c r="B626" s="492"/>
      <c r="C626" s="493"/>
      <c r="D626" s="492"/>
      <c r="E626" s="492"/>
      <c r="F626" s="498"/>
      <c r="G626" s="489"/>
      <c r="H626" s="487"/>
      <c r="I626" s="488"/>
      <c r="J626" s="483"/>
      <c r="K626" s="484"/>
      <c r="L626" s="485"/>
      <c r="M626" s="690"/>
      <c r="N626" s="488" t="s">
        <v>7779</v>
      </c>
      <c r="O626" s="483">
        <v>1987</v>
      </c>
      <c r="P626" s="483">
        <v>8.2000000000000003E-2</v>
      </c>
      <c r="Q626" s="486" t="s">
        <v>7780</v>
      </c>
      <c r="R626" s="486"/>
      <c r="S626" s="488"/>
      <c r="T626" s="483"/>
      <c r="U626" s="483"/>
      <c r="V626" s="486"/>
    </row>
    <row r="627" spans="1:22" x14ac:dyDescent="0.25">
      <c r="A627" s="487"/>
      <c r="B627" s="492"/>
      <c r="C627" s="493"/>
      <c r="D627" s="492"/>
      <c r="E627" s="492"/>
      <c r="F627" s="498"/>
      <c r="G627" s="489"/>
      <c r="H627" s="487"/>
      <c r="I627" s="488"/>
      <c r="J627" s="483"/>
      <c r="K627" s="484"/>
      <c r="L627" s="485"/>
      <c r="M627" s="690"/>
      <c r="N627" s="488" t="s">
        <v>7781</v>
      </c>
      <c r="O627" s="483">
        <v>1972</v>
      </c>
      <c r="P627" s="483">
        <v>0.122</v>
      </c>
      <c r="Q627" s="486" t="s">
        <v>7782</v>
      </c>
      <c r="R627" s="486"/>
      <c r="S627" s="488"/>
      <c r="T627" s="483"/>
      <c r="U627" s="483"/>
      <c r="V627" s="486"/>
    </row>
    <row r="628" spans="1:22" x14ac:dyDescent="0.25">
      <c r="A628" s="487"/>
      <c r="B628" s="492"/>
      <c r="C628" s="493"/>
      <c r="D628" s="492"/>
      <c r="E628" s="492"/>
      <c r="F628" s="498"/>
      <c r="G628" s="489"/>
      <c r="H628" s="487"/>
      <c r="I628" s="488"/>
      <c r="J628" s="483"/>
      <c r="K628" s="484"/>
      <c r="L628" s="485"/>
      <c r="M628" s="690"/>
      <c r="N628" s="488" t="s">
        <v>7783</v>
      </c>
      <c r="O628" s="483">
        <v>1979</v>
      </c>
      <c r="P628" s="483">
        <v>0.122</v>
      </c>
      <c r="Q628" s="486" t="s">
        <v>7248</v>
      </c>
      <c r="R628" s="486"/>
      <c r="S628" s="488"/>
      <c r="T628" s="483"/>
      <c r="U628" s="483"/>
      <c r="V628" s="486"/>
    </row>
    <row r="629" spans="1:22" x14ac:dyDescent="0.25">
      <c r="A629" s="487"/>
      <c r="B629" s="492"/>
      <c r="C629" s="493"/>
      <c r="D629" s="492"/>
      <c r="E629" s="492"/>
      <c r="F629" s="498"/>
      <c r="G629" s="489"/>
      <c r="H629" s="487"/>
      <c r="I629" s="488"/>
      <c r="J629" s="483"/>
      <c r="K629" s="484"/>
      <c r="L629" s="485"/>
      <c r="M629" s="690"/>
      <c r="N629" s="488" t="s">
        <v>7781</v>
      </c>
      <c r="O629" s="483">
        <v>1972</v>
      </c>
      <c r="P629" s="483">
        <v>0.122</v>
      </c>
      <c r="Q629" s="486" t="s">
        <v>7229</v>
      </c>
      <c r="R629" s="486"/>
      <c r="S629" s="488"/>
      <c r="T629" s="483"/>
      <c r="U629" s="483"/>
      <c r="V629" s="486"/>
    </row>
    <row r="630" spans="1:22" x14ac:dyDescent="0.25">
      <c r="A630" s="487"/>
      <c r="B630" s="492"/>
      <c r="C630" s="493"/>
      <c r="D630" s="492"/>
      <c r="E630" s="492"/>
      <c r="F630" s="498"/>
      <c r="G630" s="489"/>
      <c r="H630" s="487"/>
      <c r="I630" s="488"/>
      <c r="J630" s="483"/>
      <c r="K630" s="484"/>
      <c r="L630" s="485"/>
      <c r="M630" s="690"/>
      <c r="N630" s="488" t="s">
        <v>7783</v>
      </c>
      <c r="O630" s="483">
        <v>1979</v>
      </c>
      <c r="P630" s="483">
        <v>0.122</v>
      </c>
      <c r="Q630" s="486" t="s">
        <v>7248</v>
      </c>
      <c r="R630" s="486"/>
      <c r="S630" s="488"/>
      <c r="T630" s="483"/>
      <c r="U630" s="483"/>
      <c r="V630" s="486"/>
    </row>
    <row r="631" spans="1:22" x14ac:dyDescent="0.25">
      <c r="A631" s="487"/>
      <c r="B631" s="492"/>
      <c r="C631" s="493"/>
      <c r="D631" s="492"/>
      <c r="E631" s="492"/>
      <c r="F631" s="498"/>
      <c r="G631" s="489"/>
      <c r="H631" s="487"/>
      <c r="I631" s="488"/>
      <c r="J631" s="483"/>
      <c r="K631" s="484"/>
      <c r="L631" s="485"/>
      <c r="M631" s="690"/>
      <c r="N631" s="488" t="s">
        <v>7779</v>
      </c>
      <c r="O631" s="483">
        <v>1972</v>
      </c>
      <c r="P631" s="483">
        <v>0.107</v>
      </c>
      <c r="Q631" s="486" t="s">
        <v>7780</v>
      </c>
      <c r="R631" s="486"/>
      <c r="S631" s="488"/>
      <c r="T631" s="483"/>
      <c r="U631" s="483"/>
      <c r="V631" s="486"/>
    </row>
    <row r="632" spans="1:22" x14ac:dyDescent="0.25">
      <c r="A632" s="487"/>
      <c r="B632" s="492"/>
      <c r="C632" s="493"/>
      <c r="D632" s="492"/>
      <c r="E632" s="492"/>
      <c r="F632" s="498"/>
      <c r="G632" s="489"/>
      <c r="H632" s="487"/>
      <c r="I632" s="488"/>
      <c r="J632" s="483"/>
      <c r="K632" s="484"/>
      <c r="L632" s="485"/>
      <c r="M632" s="690"/>
      <c r="N632" s="488" t="s">
        <v>7779</v>
      </c>
      <c r="O632" s="483">
        <v>1972</v>
      </c>
      <c r="P632" s="483">
        <v>8.4000000000000005E-2</v>
      </c>
      <c r="Q632" s="486" t="s">
        <v>7780</v>
      </c>
      <c r="R632" s="486"/>
      <c r="S632" s="488"/>
      <c r="T632" s="483"/>
      <c r="U632" s="483"/>
      <c r="V632" s="486"/>
    </row>
    <row r="633" spans="1:22" x14ac:dyDescent="0.25">
      <c r="A633" s="487"/>
      <c r="B633" s="492"/>
      <c r="C633" s="493"/>
      <c r="D633" s="492"/>
      <c r="E633" s="492"/>
      <c r="F633" s="498"/>
      <c r="G633" s="489"/>
      <c r="H633" s="487"/>
      <c r="I633" s="488"/>
      <c r="J633" s="483"/>
      <c r="K633" s="484"/>
      <c r="L633" s="485"/>
      <c r="M633" s="690"/>
      <c r="N633" s="488" t="s">
        <v>7784</v>
      </c>
      <c r="O633" s="483">
        <v>1982</v>
      </c>
      <c r="P633" s="483">
        <v>0.09</v>
      </c>
      <c r="Q633" s="486" t="s">
        <v>7778</v>
      </c>
      <c r="R633" s="486"/>
      <c r="S633" s="488"/>
      <c r="T633" s="483"/>
      <c r="U633" s="483"/>
      <c r="V633" s="486"/>
    </row>
    <row r="634" spans="1:22" x14ac:dyDescent="0.25">
      <c r="A634" s="487"/>
      <c r="B634" s="492"/>
      <c r="C634" s="493"/>
      <c r="D634" s="492"/>
      <c r="E634" s="492"/>
      <c r="F634" s="498"/>
      <c r="G634" s="489"/>
      <c r="H634" s="487"/>
      <c r="I634" s="488"/>
      <c r="J634" s="483"/>
      <c r="K634" s="484"/>
      <c r="L634" s="485"/>
      <c r="M634" s="690"/>
      <c r="N634" s="488" t="s">
        <v>7785</v>
      </c>
      <c r="O634" s="483">
        <v>1983</v>
      </c>
      <c r="P634" s="483">
        <v>7.9000000000000001E-2</v>
      </c>
      <c r="Q634" s="486" t="s">
        <v>7786</v>
      </c>
      <c r="R634" s="486"/>
      <c r="S634" s="488"/>
      <c r="T634" s="483"/>
      <c r="U634" s="483"/>
      <c r="V634" s="486"/>
    </row>
    <row r="635" spans="1:22" x14ac:dyDescent="0.25">
      <c r="A635" s="487"/>
      <c r="B635" s="492"/>
      <c r="C635" s="493"/>
      <c r="D635" s="492"/>
      <c r="E635" s="492"/>
      <c r="F635" s="498"/>
      <c r="G635" s="489"/>
      <c r="H635" s="487"/>
      <c r="I635" s="488"/>
      <c r="J635" s="483"/>
      <c r="K635" s="484"/>
      <c r="L635" s="485"/>
      <c r="M635" s="691"/>
      <c r="N635" s="488" t="s">
        <v>7785</v>
      </c>
      <c r="O635" s="483">
        <v>1983</v>
      </c>
      <c r="P635" s="483">
        <v>7.9000000000000001E-2</v>
      </c>
      <c r="Q635" s="486" t="s">
        <v>7786</v>
      </c>
      <c r="R635" s="486"/>
      <c r="S635" s="488"/>
      <c r="T635" s="483"/>
      <c r="U635" s="483"/>
      <c r="V635" s="486"/>
    </row>
    <row r="636" spans="1:22" x14ac:dyDescent="0.25">
      <c r="A636" s="487"/>
      <c r="B636" s="492"/>
      <c r="C636" s="493"/>
      <c r="D636" s="492"/>
      <c r="E636" s="492"/>
      <c r="F636" s="498"/>
      <c r="G636" s="489"/>
      <c r="H636" s="487"/>
      <c r="I636" s="497"/>
      <c r="J636" s="483"/>
      <c r="K636" s="484"/>
      <c r="L636" s="485"/>
      <c r="M636" s="496"/>
      <c r="N636" s="488"/>
      <c r="O636" s="483"/>
      <c r="P636" s="483"/>
      <c r="Q636" s="486"/>
      <c r="R636" s="486"/>
      <c r="S636" s="488"/>
      <c r="T636" s="483"/>
      <c r="U636" s="483"/>
      <c r="V636" s="486"/>
    </row>
    <row r="637" spans="1:22" x14ac:dyDescent="0.25">
      <c r="A637" s="487"/>
      <c r="B637" s="492"/>
      <c r="C637" s="493" t="s">
        <v>7787</v>
      </c>
      <c r="D637" s="492" t="s">
        <v>1962</v>
      </c>
      <c r="E637" s="492" t="s">
        <v>7350</v>
      </c>
      <c r="F637" s="498" t="s">
        <v>22</v>
      </c>
      <c r="G637" s="489">
        <v>2013</v>
      </c>
      <c r="H637" s="487"/>
      <c r="I637" s="497"/>
      <c r="J637" s="483"/>
      <c r="K637" s="484"/>
      <c r="L637" s="485"/>
      <c r="M637" s="496"/>
      <c r="N637" s="488"/>
      <c r="O637" s="483"/>
      <c r="P637" s="483"/>
      <c r="Q637" s="486"/>
      <c r="R637" s="486"/>
      <c r="S637" s="488"/>
      <c r="T637" s="483"/>
      <c r="U637" s="483"/>
      <c r="V637" s="486"/>
    </row>
    <row r="638" spans="1:22" x14ac:dyDescent="0.25">
      <c r="A638" s="487"/>
      <c r="B638" s="492"/>
      <c r="C638" s="493"/>
      <c r="D638" s="492"/>
      <c r="E638" s="492"/>
      <c r="F638" s="498"/>
      <c r="G638" s="489"/>
      <c r="H638" s="487" t="s">
        <v>7788</v>
      </c>
      <c r="I638" s="497" t="s">
        <v>7789</v>
      </c>
      <c r="J638" s="483">
        <v>1969</v>
      </c>
      <c r="K638" s="484">
        <v>0.28599999999999998</v>
      </c>
      <c r="L638" s="485" t="s">
        <v>201</v>
      </c>
      <c r="M638" s="496"/>
      <c r="N638" s="488"/>
      <c r="O638" s="483"/>
      <c r="P638" s="483"/>
      <c r="Q638" s="486"/>
      <c r="R638" s="486"/>
      <c r="S638" s="488"/>
      <c r="T638" s="483"/>
      <c r="U638" s="483"/>
      <c r="V638" s="486"/>
    </row>
    <row r="639" spans="1:22" x14ac:dyDescent="0.25">
      <c r="A639" s="487"/>
      <c r="B639" s="492"/>
      <c r="C639" s="493"/>
      <c r="D639" s="492"/>
      <c r="E639" s="492"/>
      <c r="F639" s="498"/>
      <c r="G639" s="489"/>
      <c r="H639" s="487"/>
      <c r="I639" s="488"/>
      <c r="J639" s="483"/>
      <c r="K639" s="484"/>
      <c r="L639" s="485"/>
      <c r="M639" s="692" t="s">
        <v>7790</v>
      </c>
      <c r="N639" s="497"/>
      <c r="O639" s="483"/>
      <c r="P639" s="483"/>
      <c r="Q639" s="486"/>
      <c r="R639" s="486"/>
      <c r="S639" s="497"/>
      <c r="T639" s="483"/>
      <c r="U639" s="483"/>
      <c r="V639" s="486"/>
    </row>
    <row r="640" spans="1:22" x14ac:dyDescent="0.25">
      <c r="A640" s="487"/>
      <c r="B640" s="492"/>
      <c r="C640" s="493"/>
      <c r="D640" s="492"/>
      <c r="E640" s="492"/>
      <c r="F640" s="498"/>
      <c r="G640" s="489"/>
      <c r="H640" s="487"/>
      <c r="I640" s="488"/>
      <c r="J640" s="483"/>
      <c r="K640" s="484"/>
      <c r="L640" s="485"/>
      <c r="M640" s="763"/>
      <c r="N640" s="488" t="s">
        <v>7791</v>
      </c>
      <c r="O640" s="483">
        <v>1973</v>
      </c>
      <c r="P640" s="483">
        <v>0.18099999999999999</v>
      </c>
      <c r="Q640" s="486" t="s">
        <v>7341</v>
      </c>
      <c r="R640" s="486"/>
      <c r="S640" s="488"/>
      <c r="T640" s="483"/>
      <c r="U640" s="483"/>
      <c r="V640" s="486"/>
    </row>
    <row r="641" spans="1:22" x14ac:dyDescent="0.25">
      <c r="A641" s="487"/>
      <c r="B641" s="492"/>
      <c r="C641" s="493"/>
      <c r="D641" s="492"/>
      <c r="E641" s="492"/>
      <c r="F641" s="498"/>
      <c r="G641" s="489"/>
      <c r="H641" s="487"/>
      <c r="I641" s="488"/>
      <c r="J641" s="483"/>
      <c r="K641" s="484"/>
      <c r="L641" s="485"/>
      <c r="M641" s="763"/>
      <c r="N641" s="488" t="s">
        <v>7791</v>
      </c>
      <c r="O641" s="483">
        <v>1973</v>
      </c>
      <c r="P641" s="483">
        <v>0.18099999999999999</v>
      </c>
      <c r="Q641" s="486" t="s">
        <v>7341</v>
      </c>
      <c r="R641" s="486"/>
      <c r="S641" s="488"/>
      <c r="T641" s="483"/>
      <c r="U641" s="483"/>
      <c r="V641" s="486"/>
    </row>
    <row r="642" spans="1:22" x14ac:dyDescent="0.25">
      <c r="A642" s="489"/>
      <c r="B642" s="492"/>
      <c r="C642" s="493"/>
      <c r="D642" s="492"/>
      <c r="E642" s="492"/>
      <c r="F642" s="498"/>
      <c r="G642" s="489"/>
      <c r="H642" s="487"/>
      <c r="I642" s="488"/>
      <c r="J642" s="483"/>
      <c r="K642" s="484"/>
      <c r="L642" s="485"/>
      <c r="M642" s="763"/>
      <c r="N642" s="488" t="s">
        <v>7792</v>
      </c>
      <c r="O642" s="483">
        <v>1977</v>
      </c>
      <c r="P642" s="483">
        <v>6.7000000000000004E-2</v>
      </c>
      <c r="Q642" s="486" t="s">
        <v>7793</v>
      </c>
      <c r="R642" s="486"/>
      <c r="S642" s="488"/>
      <c r="T642" s="483"/>
      <c r="U642" s="483"/>
      <c r="V642" s="486"/>
    </row>
    <row r="643" spans="1:22" x14ac:dyDescent="0.25">
      <c r="A643" s="487"/>
      <c r="B643" s="492"/>
      <c r="C643" s="493"/>
      <c r="D643" s="492"/>
      <c r="E643" s="492"/>
      <c r="F643" s="498"/>
      <c r="G643" s="489"/>
      <c r="H643" s="487"/>
      <c r="I643" s="488"/>
      <c r="J643" s="483"/>
      <c r="K643" s="484"/>
      <c r="L643" s="485"/>
      <c r="M643" s="763"/>
      <c r="N643" s="488" t="s">
        <v>7792</v>
      </c>
      <c r="O643" s="483">
        <v>1977</v>
      </c>
      <c r="P643" s="483">
        <v>5.2999999999999999E-2</v>
      </c>
      <c r="Q643" s="486" t="s">
        <v>7597</v>
      </c>
      <c r="R643" s="486"/>
      <c r="S643" s="488"/>
      <c r="T643" s="483"/>
      <c r="U643" s="483"/>
      <c r="V643" s="486"/>
    </row>
    <row r="644" spans="1:22" x14ac:dyDescent="0.25">
      <c r="A644" s="487"/>
      <c r="B644" s="492"/>
      <c r="C644" s="493"/>
      <c r="D644" s="492"/>
      <c r="E644" s="492"/>
      <c r="F644" s="498"/>
      <c r="G644" s="489"/>
      <c r="H644" s="487"/>
      <c r="I644" s="488"/>
      <c r="J644" s="483"/>
      <c r="K644" s="484"/>
      <c r="L644" s="485"/>
      <c r="M644" s="763"/>
      <c r="N644" s="488" t="s">
        <v>7794</v>
      </c>
      <c r="O644" s="483">
        <v>1977</v>
      </c>
      <c r="P644" s="483">
        <v>5.7000000000000002E-2</v>
      </c>
      <c r="Q644" s="486" t="s">
        <v>7795</v>
      </c>
      <c r="R644" s="486"/>
      <c r="S644" s="488"/>
      <c r="T644" s="483"/>
      <c r="U644" s="483"/>
      <c r="V644" s="486"/>
    </row>
    <row r="645" spans="1:22" x14ac:dyDescent="0.25">
      <c r="A645" s="487"/>
      <c r="B645" s="492"/>
      <c r="C645" s="493"/>
      <c r="D645" s="492"/>
      <c r="E645" s="492"/>
      <c r="F645" s="498"/>
      <c r="G645" s="489"/>
      <c r="H645" s="487"/>
      <c r="I645" s="488"/>
      <c r="J645" s="483"/>
      <c r="K645" s="484"/>
      <c r="L645" s="485"/>
      <c r="M645" s="763"/>
      <c r="N645" s="488" t="s">
        <v>7796</v>
      </c>
      <c r="O645" s="483">
        <v>1977</v>
      </c>
      <c r="P645" s="483">
        <v>5.1999999999999998E-2</v>
      </c>
      <c r="Q645" s="486" t="s">
        <v>7597</v>
      </c>
      <c r="R645" s="486"/>
      <c r="S645" s="488"/>
      <c r="T645" s="483"/>
      <c r="U645" s="483"/>
      <c r="V645" s="486"/>
    </row>
    <row r="646" spans="1:22" x14ac:dyDescent="0.25">
      <c r="A646" s="487"/>
      <c r="B646" s="492"/>
      <c r="C646" s="493"/>
      <c r="D646" s="492"/>
      <c r="E646" s="492"/>
      <c r="F646" s="498"/>
      <c r="G646" s="489"/>
      <c r="H646" s="487"/>
      <c r="I646" s="488"/>
      <c r="J646" s="483"/>
      <c r="K646" s="484"/>
      <c r="L646" s="485"/>
      <c r="M646" s="763"/>
      <c r="N646" s="488" t="s">
        <v>7797</v>
      </c>
      <c r="O646" s="483">
        <v>1983</v>
      </c>
      <c r="P646" s="483">
        <v>0.191</v>
      </c>
      <c r="Q646" s="486" t="s">
        <v>7597</v>
      </c>
      <c r="R646" s="486"/>
      <c r="S646" s="488"/>
      <c r="T646" s="483"/>
      <c r="U646" s="483"/>
      <c r="V646" s="486"/>
    </row>
    <row r="647" spans="1:22" x14ac:dyDescent="0.25">
      <c r="A647" s="487"/>
      <c r="B647" s="492"/>
      <c r="C647" s="493"/>
      <c r="D647" s="492"/>
      <c r="E647" s="492"/>
      <c r="F647" s="498"/>
      <c r="G647" s="489"/>
      <c r="H647" s="487"/>
      <c r="I647" s="488"/>
      <c r="J647" s="483"/>
      <c r="K647" s="484"/>
      <c r="L647" s="485"/>
      <c r="M647" s="763"/>
      <c r="N647" s="488" t="s">
        <v>7798</v>
      </c>
      <c r="O647" s="483">
        <v>1984</v>
      </c>
      <c r="P647" s="483">
        <v>9.4E-2</v>
      </c>
      <c r="Q647" s="486" t="s">
        <v>7176</v>
      </c>
      <c r="R647" s="486"/>
      <c r="S647" s="488"/>
      <c r="T647" s="483"/>
      <c r="U647" s="483"/>
      <c r="V647" s="486"/>
    </row>
    <row r="648" spans="1:22" x14ac:dyDescent="0.25">
      <c r="A648" s="487"/>
      <c r="B648" s="492"/>
      <c r="C648" s="493"/>
      <c r="D648" s="492"/>
      <c r="E648" s="492"/>
      <c r="F648" s="498"/>
      <c r="G648" s="489"/>
      <c r="H648" s="487"/>
      <c r="I648" s="488"/>
      <c r="J648" s="483"/>
      <c r="K648" s="484"/>
      <c r="L648" s="485"/>
      <c r="M648" s="763"/>
      <c r="N648" s="488" t="s">
        <v>7799</v>
      </c>
      <c r="O648" s="483">
        <v>1973</v>
      </c>
      <c r="P648" s="483">
        <v>8.7999999999999995E-2</v>
      </c>
      <c r="Q648" s="486" t="s">
        <v>7165</v>
      </c>
      <c r="R648" s="486"/>
      <c r="S648" s="488"/>
      <c r="T648" s="483"/>
      <c r="U648" s="483"/>
      <c r="V648" s="486"/>
    </row>
    <row r="649" spans="1:22" x14ac:dyDescent="0.25">
      <c r="A649" s="487"/>
      <c r="B649" s="492"/>
      <c r="C649" s="493"/>
      <c r="D649" s="492"/>
      <c r="E649" s="492"/>
      <c r="F649" s="498"/>
      <c r="G649" s="489"/>
      <c r="H649" s="487"/>
      <c r="I649" s="488"/>
      <c r="J649" s="483"/>
      <c r="K649" s="484"/>
      <c r="L649" s="485"/>
      <c r="M649" s="763"/>
      <c r="N649" s="488" t="s">
        <v>7800</v>
      </c>
      <c r="O649" s="483">
        <v>1973</v>
      </c>
      <c r="P649" s="483">
        <v>8.1000000000000003E-2</v>
      </c>
      <c r="Q649" s="486" t="s">
        <v>7801</v>
      </c>
      <c r="R649" s="486"/>
      <c r="S649" s="488"/>
      <c r="T649" s="483"/>
      <c r="U649" s="483"/>
      <c r="V649" s="486"/>
    </row>
    <row r="650" spans="1:22" x14ac:dyDescent="0.25">
      <c r="A650" s="487"/>
      <c r="B650" s="492"/>
      <c r="C650" s="493"/>
      <c r="D650" s="492"/>
      <c r="E650" s="492"/>
      <c r="F650" s="498"/>
      <c r="G650" s="489"/>
      <c r="H650" s="487"/>
      <c r="I650" s="488"/>
      <c r="J650" s="483"/>
      <c r="K650" s="484"/>
      <c r="L650" s="485"/>
      <c r="M650" s="763"/>
      <c r="N650" s="488" t="s">
        <v>7802</v>
      </c>
      <c r="O650" s="483">
        <v>1973</v>
      </c>
      <c r="P650" s="483">
        <v>4.8000000000000001E-2</v>
      </c>
      <c r="Q650" s="486" t="s">
        <v>7795</v>
      </c>
      <c r="R650" s="486"/>
      <c r="S650" s="488"/>
      <c r="T650" s="483"/>
      <c r="U650" s="483"/>
      <c r="V650" s="486"/>
    </row>
    <row r="651" spans="1:22" x14ac:dyDescent="0.25">
      <c r="A651" s="487"/>
      <c r="B651" s="492"/>
      <c r="C651" s="493"/>
      <c r="D651" s="492"/>
      <c r="E651" s="492"/>
      <c r="F651" s="498"/>
      <c r="G651" s="489"/>
      <c r="H651" s="487"/>
      <c r="I651" s="488"/>
      <c r="J651" s="483"/>
      <c r="K651" s="484"/>
      <c r="L651" s="485"/>
      <c r="M651" s="763"/>
      <c r="N651" s="488" t="s">
        <v>7803</v>
      </c>
      <c r="O651" s="483">
        <v>1973</v>
      </c>
      <c r="P651" s="483">
        <v>0.16</v>
      </c>
      <c r="Q651" s="486" t="s">
        <v>7208</v>
      </c>
      <c r="R651" s="486"/>
      <c r="S651" s="488"/>
      <c r="T651" s="483"/>
      <c r="U651" s="483"/>
      <c r="V651" s="486"/>
    </row>
    <row r="652" spans="1:22" x14ac:dyDescent="0.25">
      <c r="A652" s="487"/>
      <c r="B652" s="492"/>
      <c r="C652" s="493"/>
      <c r="D652" s="492"/>
      <c r="E652" s="492"/>
      <c r="F652" s="498"/>
      <c r="G652" s="489"/>
      <c r="H652" s="487"/>
      <c r="I652" s="488"/>
      <c r="J652" s="483"/>
      <c r="K652" s="484"/>
      <c r="L652" s="485"/>
      <c r="M652" s="763"/>
      <c r="N652" s="488" t="s">
        <v>7804</v>
      </c>
      <c r="O652" s="483">
        <v>1973</v>
      </c>
      <c r="P652" s="483">
        <v>0.154</v>
      </c>
      <c r="Q652" s="486" t="s">
        <v>7805</v>
      </c>
      <c r="R652" s="486"/>
      <c r="S652" s="488"/>
      <c r="T652" s="483"/>
      <c r="U652" s="483"/>
      <c r="V652" s="486"/>
    </row>
    <row r="653" spans="1:22" x14ac:dyDescent="0.25">
      <c r="A653" s="487"/>
      <c r="B653" s="492"/>
      <c r="C653" s="493"/>
      <c r="D653" s="492"/>
      <c r="E653" s="492"/>
      <c r="F653" s="498"/>
      <c r="G653" s="489"/>
      <c r="H653" s="487"/>
      <c r="I653" s="488"/>
      <c r="J653" s="483"/>
      <c r="K653" s="484"/>
      <c r="L653" s="485"/>
      <c r="M653" s="763"/>
      <c r="N653" s="488" t="s">
        <v>7792</v>
      </c>
      <c r="O653" s="483">
        <v>1973</v>
      </c>
      <c r="P653" s="483">
        <v>6.8000000000000005E-2</v>
      </c>
      <c r="Q653" s="486" t="s">
        <v>7553</v>
      </c>
      <c r="R653" s="486"/>
      <c r="S653" s="488"/>
      <c r="T653" s="483"/>
      <c r="U653" s="483"/>
      <c r="V653" s="486"/>
    </row>
    <row r="654" spans="1:22" x14ac:dyDescent="0.25">
      <c r="A654" s="487"/>
      <c r="B654" s="492"/>
      <c r="C654" s="493"/>
      <c r="D654" s="492"/>
      <c r="E654" s="492"/>
      <c r="F654" s="498"/>
      <c r="G654" s="489"/>
      <c r="H654" s="487"/>
      <c r="I654" s="488"/>
      <c r="J654" s="483"/>
      <c r="K654" s="484"/>
      <c r="L654" s="485"/>
      <c r="M654" s="763"/>
      <c r="N654" s="488" t="s">
        <v>7806</v>
      </c>
      <c r="O654" s="483">
        <v>1973</v>
      </c>
      <c r="P654" s="483">
        <v>0.13600000000000001</v>
      </c>
      <c r="Q654" s="486" t="s">
        <v>7341</v>
      </c>
      <c r="R654" s="486"/>
      <c r="S654" s="488"/>
      <c r="T654" s="483"/>
      <c r="U654" s="483"/>
      <c r="V654" s="486"/>
    </row>
    <row r="655" spans="1:22" x14ac:dyDescent="0.25">
      <c r="A655" s="487"/>
      <c r="B655" s="488"/>
      <c r="C655" s="494"/>
      <c r="D655" s="488"/>
      <c r="E655" s="487"/>
      <c r="F655" s="488"/>
      <c r="G655" s="488"/>
      <c r="H655" s="487"/>
      <c r="I655" s="488"/>
      <c r="J655" s="483"/>
      <c r="K655" s="484"/>
      <c r="L655" s="485"/>
      <c r="M655" s="763"/>
      <c r="N655" s="488" t="s">
        <v>7807</v>
      </c>
      <c r="O655" s="483">
        <v>1973</v>
      </c>
      <c r="P655" s="483">
        <v>6.7000000000000004E-2</v>
      </c>
      <c r="Q655" s="486" t="s">
        <v>7707</v>
      </c>
      <c r="R655" s="486"/>
      <c r="S655" s="488"/>
      <c r="T655" s="483"/>
      <c r="U655" s="483"/>
      <c r="V655" s="486"/>
    </row>
    <row r="656" spans="1:22" x14ac:dyDescent="0.25">
      <c r="A656" s="487"/>
      <c r="B656" s="488"/>
      <c r="C656" s="494"/>
      <c r="D656" s="488"/>
      <c r="E656" s="487"/>
      <c r="F656" s="488"/>
      <c r="G656" s="488"/>
      <c r="H656" s="487"/>
      <c r="I656" s="488"/>
      <c r="J656" s="483"/>
      <c r="K656" s="484"/>
      <c r="L656" s="485"/>
      <c r="M656" s="763"/>
      <c r="N656" s="488" t="s">
        <v>7808</v>
      </c>
      <c r="O656" s="483">
        <v>1973</v>
      </c>
      <c r="P656" s="483">
        <v>9.5000000000000001E-2</v>
      </c>
      <c r="Q656" s="486" t="s">
        <v>7809</v>
      </c>
      <c r="R656" s="486"/>
      <c r="S656" s="488"/>
      <c r="T656" s="483"/>
      <c r="U656" s="483"/>
      <c r="V656" s="486"/>
    </row>
    <row r="657" spans="1:22" x14ac:dyDescent="0.25">
      <c r="A657" s="489"/>
      <c r="B657" s="488"/>
      <c r="C657" s="494"/>
      <c r="D657" s="488"/>
      <c r="E657" s="487"/>
      <c r="F657" s="488"/>
      <c r="G657" s="488"/>
      <c r="H657" s="499"/>
      <c r="I657" s="490"/>
      <c r="J657" s="483"/>
      <c r="K657" s="484"/>
      <c r="L657" s="485"/>
      <c r="M657" s="764"/>
      <c r="N657" s="488" t="s">
        <v>7810</v>
      </c>
      <c r="O657" s="483">
        <v>1973</v>
      </c>
      <c r="P657" s="483">
        <v>0.10299999999999999</v>
      </c>
      <c r="Q657" s="486" t="s">
        <v>7208</v>
      </c>
      <c r="R657" s="486"/>
      <c r="S657" s="488"/>
      <c r="T657" s="483"/>
      <c r="U657" s="483"/>
      <c r="V657" s="486"/>
    </row>
    <row r="658" spans="1:22" x14ac:dyDescent="0.25">
      <c r="A658" s="489"/>
      <c r="B658" s="488"/>
      <c r="C658" s="494"/>
      <c r="D658" s="488"/>
      <c r="E658" s="487"/>
      <c r="F658" s="488"/>
      <c r="G658" s="488"/>
      <c r="H658" s="499"/>
      <c r="I658" s="490"/>
      <c r="J658" s="483"/>
      <c r="K658" s="484"/>
      <c r="L658" s="485"/>
      <c r="M658" s="493"/>
      <c r="N658" s="490"/>
      <c r="O658" s="483"/>
      <c r="P658" s="760"/>
      <c r="Q658" s="486"/>
      <c r="R658" s="528"/>
      <c r="S658" s="490"/>
      <c r="T658" s="483"/>
      <c r="U658" s="483"/>
      <c r="V658" s="686"/>
    </row>
    <row r="659" spans="1:22" x14ac:dyDescent="0.25">
      <c r="A659" s="489" t="s">
        <v>5822</v>
      </c>
      <c r="B659" s="701" t="s">
        <v>7811</v>
      </c>
      <c r="C659" s="495" t="s">
        <v>7812</v>
      </c>
      <c r="D659" s="492" t="s">
        <v>7813</v>
      </c>
      <c r="E659" s="492"/>
      <c r="F659" s="498" t="s">
        <v>2850</v>
      </c>
      <c r="G659" s="489">
        <v>1977</v>
      </c>
      <c r="H659" s="499"/>
      <c r="I659" s="490"/>
      <c r="J659" s="483"/>
      <c r="K659" s="484"/>
      <c r="L659" s="485"/>
      <c r="M659" s="493"/>
      <c r="N659" s="490"/>
      <c r="O659" s="483"/>
      <c r="P659" s="765"/>
      <c r="Q659" s="486"/>
      <c r="R659" s="528"/>
      <c r="S659" s="490"/>
      <c r="T659" s="483"/>
      <c r="U659" s="483"/>
      <c r="V659" s="686"/>
    </row>
    <row r="660" spans="1:22" x14ac:dyDescent="0.25">
      <c r="A660" s="489"/>
      <c r="B660" s="492"/>
      <c r="C660" s="493" t="s">
        <v>7814</v>
      </c>
      <c r="D660" s="492" t="s">
        <v>7815</v>
      </c>
      <c r="E660" s="492"/>
      <c r="F660" s="498" t="s">
        <v>894</v>
      </c>
      <c r="G660" s="489">
        <v>1980</v>
      </c>
      <c r="H660" s="499"/>
      <c r="I660" s="490"/>
      <c r="J660" s="483"/>
      <c r="K660" s="484"/>
      <c r="L660" s="485"/>
      <c r="M660" s="531"/>
      <c r="N660" s="490"/>
      <c r="O660" s="483"/>
      <c r="P660" s="765"/>
      <c r="Q660" s="486"/>
      <c r="R660" s="528"/>
      <c r="S660" s="490"/>
      <c r="T660" s="483"/>
      <c r="U660" s="483"/>
      <c r="V660" s="686"/>
    </row>
    <row r="661" spans="1:22" x14ac:dyDescent="0.25">
      <c r="A661" s="487"/>
      <c r="B661" s="492"/>
      <c r="C661" s="493"/>
      <c r="D661" s="492"/>
      <c r="E661" s="492"/>
      <c r="F661" s="498"/>
      <c r="G661" s="489"/>
      <c r="H661" s="487" t="s">
        <v>7816</v>
      </c>
      <c r="I661" s="497" t="s">
        <v>7817</v>
      </c>
      <c r="J661" s="483">
        <v>2007</v>
      </c>
      <c r="K661" s="484">
        <v>3.1779999999999999</v>
      </c>
      <c r="L661" s="485" t="s">
        <v>1234</v>
      </c>
      <c r="M661" s="496"/>
      <c r="N661" s="490"/>
      <c r="O661" s="483"/>
      <c r="P661" s="760"/>
      <c r="Q661" s="486"/>
      <c r="R661" s="528"/>
      <c r="S661" s="490"/>
      <c r="T661" s="483"/>
      <c r="U661" s="483"/>
      <c r="V661" s="686"/>
    </row>
    <row r="662" spans="1:22" x14ac:dyDescent="0.25">
      <c r="A662" s="487"/>
      <c r="B662" s="492"/>
      <c r="C662" s="493"/>
      <c r="D662" s="492"/>
      <c r="E662" s="492"/>
      <c r="F662" s="498"/>
      <c r="G662" s="489"/>
      <c r="H662" s="487" t="s">
        <v>7818</v>
      </c>
      <c r="I662" s="497" t="s">
        <v>7819</v>
      </c>
      <c r="J662" s="483">
        <v>1980</v>
      </c>
      <c r="K662" s="484">
        <v>0.2</v>
      </c>
      <c r="L662" s="485" t="s">
        <v>7820</v>
      </c>
      <c r="M662" s="496"/>
      <c r="N662" s="497"/>
      <c r="O662" s="483"/>
      <c r="P662" s="483"/>
      <c r="Q662" s="486"/>
      <c r="R662" s="486"/>
      <c r="S662" s="497"/>
      <c r="T662" s="483"/>
      <c r="U662" s="483"/>
      <c r="V662" s="486"/>
    </row>
    <row r="663" spans="1:22" x14ac:dyDescent="0.25">
      <c r="A663" s="487"/>
      <c r="B663" s="492"/>
      <c r="C663" s="493"/>
      <c r="D663" s="492"/>
      <c r="E663" s="492"/>
      <c r="F663" s="498"/>
      <c r="G663" s="489"/>
      <c r="H663" s="487"/>
      <c r="I663" s="488"/>
      <c r="J663" s="483"/>
      <c r="K663" s="484"/>
      <c r="L663" s="485"/>
      <c r="M663" s="689" t="s">
        <v>7821</v>
      </c>
      <c r="N663" s="497"/>
      <c r="O663" s="483"/>
      <c r="P663" s="483"/>
      <c r="Q663" s="486"/>
      <c r="R663" s="486"/>
      <c r="S663" s="497"/>
      <c r="T663" s="483"/>
      <c r="U663" s="483"/>
      <c r="V663" s="486"/>
    </row>
    <row r="664" spans="1:22" x14ac:dyDescent="0.25">
      <c r="A664" s="487"/>
      <c r="B664" s="492"/>
      <c r="C664" s="493"/>
      <c r="D664" s="492"/>
      <c r="E664" s="492"/>
      <c r="F664" s="498"/>
      <c r="G664" s="489"/>
      <c r="H664" s="487"/>
      <c r="I664" s="488"/>
      <c r="J664" s="483"/>
      <c r="K664" s="484"/>
      <c r="L664" s="485"/>
      <c r="M664" s="690"/>
      <c r="N664" s="488" t="s">
        <v>7822</v>
      </c>
      <c r="O664" s="483">
        <v>1982</v>
      </c>
      <c r="P664" s="483">
        <v>2.3E-2</v>
      </c>
      <c r="Q664" s="486" t="s">
        <v>7401</v>
      </c>
      <c r="R664" s="486"/>
      <c r="S664" s="488"/>
      <c r="T664" s="483"/>
      <c r="U664" s="483"/>
      <c r="V664" s="486"/>
    </row>
    <row r="665" spans="1:22" x14ac:dyDescent="0.25">
      <c r="A665" s="489"/>
      <c r="B665" s="492"/>
      <c r="C665" s="493"/>
      <c r="D665" s="492"/>
      <c r="E665" s="492"/>
      <c r="F665" s="498"/>
      <c r="G665" s="489"/>
      <c r="H665" s="487"/>
      <c r="I665" s="488"/>
      <c r="J665" s="483"/>
      <c r="K665" s="484"/>
      <c r="L665" s="485"/>
      <c r="M665" s="690"/>
      <c r="N665" s="488" t="s">
        <v>7822</v>
      </c>
      <c r="O665" s="483">
        <v>1982</v>
      </c>
      <c r="P665" s="483">
        <v>2.1999999999999999E-2</v>
      </c>
      <c r="Q665" s="486" t="s">
        <v>7401</v>
      </c>
      <c r="R665" s="486"/>
      <c r="S665" s="488"/>
      <c r="T665" s="483"/>
      <c r="U665" s="483"/>
      <c r="V665" s="486"/>
    </row>
    <row r="666" spans="1:22" x14ac:dyDescent="0.25">
      <c r="A666" s="489"/>
      <c r="B666" s="492"/>
      <c r="C666" s="493"/>
      <c r="D666" s="492"/>
      <c r="E666" s="492"/>
      <c r="F666" s="498"/>
      <c r="G666" s="489"/>
      <c r="H666" s="487"/>
      <c r="I666" s="488"/>
      <c r="J666" s="483"/>
      <c r="K666" s="484"/>
      <c r="L666" s="485"/>
      <c r="M666" s="690"/>
      <c r="N666" s="488" t="s">
        <v>7823</v>
      </c>
      <c r="O666" s="483">
        <v>1980</v>
      </c>
      <c r="P666" s="483">
        <v>7.5999999999999998E-2</v>
      </c>
      <c r="Q666" s="486" t="s">
        <v>7824</v>
      </c>
      <c r="R666" s="486"/>
      <c r="S666" s="488"/>
      <c r="T666" s="483"/>
      <c r="U666" s="483"/>
      <c r="V666" s="486"/>
    </row>
    <row r="667" spans="1:22" x14ac:dyDescent="0.25">
      <c r="A667" s="489"/>
      <c r="B667" s="492"/>
      <c r="C667" s="493"/>
      <c r="D667" s="492"/>
      <c r="E667" s="492"/>
      <c r="F667" s="498"/>
      <c r="G667" s="489"/>
      <c r="H667" s="487"/>
      <c r="I667" s="488"/>
      <c r="J667" s="483"/>
      <c r="K667" s="484"/>
      <c r="L667" s="485"/>
      <c r="M667" s="690"/>
      <c r="N667" s="488" t="s">
        <v>7825</v>
      </c>
      <c r="O667" s="483">
        <v>1980</v>
      </c>
      <c r="P667" s="483">
        <v>0.14299999999999999</v>
      </c>
      <c r="Q667" s="486" t="s">
        <v>7826</v>
      </c>
      <c r="R667" s="486"/>
      <c r="S667" s="488"/>
      <c r="T667" s="483"/>
      <c r="U667" s="483"/>
      <c r="V667" s="486"/>
    </row>
    <row r="668" spans="1:22" x14ac:dyDescent="0.25">
      <c r="A668" s="487"/>
      <c r="B668" s="492"/>
      <c r="C668" s="493"/>
      <c r="D668" s="492"/>
      <c r="E668" s="492"/>
      <c r="F668" s="498"/>
      <c r="G668" s="489"/>
      <c r="H668" s="487"/>
      <c r="I668" s="488"/>
      <c r="J668" s="483"/>
      <c r="K668" s="484"/>
      <c r="L668" s="485"/>
      <c r="M668" s="690"/>
      <c r="N668" s="488" t="s">
        <v>7827</v>
      </c>
      <c r="O668" s="483">
        <v>1980</v>
      </c>
      <c r="P668" s="483">
        <v>3.5999999999999997E-2</v>
      </c>
      <c r="Q668" s="486" t="s">
        <v>7828</v>
      </c>
      <c r="R668" s="486"/>
      <c r="S668" s="488"/>
      <c r="T668" s="483"/>
      <c r="U668" s="483"/>
      <c r="V668" s="486"/>
    </row>
    <row r="669" spans="1:22" x14ac:dyDescent="0.25">
      <c r="A669" s="487"/>
      <c r="B669" s="492"/>
      <c r="C669" s="493"/>
      <c r="D669" s="492"/>
      <c r="E669" s="492"/>
      <c r="F669" s="498"/>
      <c r="G669" s="489"/>
      <c r="H669" s="487"/>
      <c r="I669" s="488"/>
      <c r="J669" s="483"/>
      <c r="K669" s="484"/>
      <c r="L669" s="485"/>
      <c r="M669" s="690"/>
      <c r="N669" s="488" t="s">
        <v>7829</v>
      </c>
      <c r="O669" s="483">
        <v>1980</v>
      </c>
      <c r="P669" s="483">
        <v>0.13100000000000001</v>
      </c>
      <c r="Q669" s="486" t="s">
        <v>7830</v>
      </c>
      <c r="R669" s="486"/>
      <c r="S669" s="488"/>
      <c r="T669" s="483"/>
      <c r="U669" s="483"/>
      <c r="V669" s="486"/>
    </row>
    <row r="670" spans="1:22" x14ac:dyDescent="0.25">
      <c r="A670" s="487"/>
      <c r="B670" s="492"/>
      <c r="C670" s="493"/>
      <c r="D670" s="492"/>
      <c r="E670" s="492"/>
      <c r="F670" s="498"/>
      <c r="G670" s="489"/>
      <c r="H670" s="487"/>
      <c r="I670" s="488"/>
      <c r="J670" s="483"/>
      <c r="K670" s="484"/>
      <c r="L670" s="485"/>
      <c r="M670" s="690"/>
      <c r="N670" s="488" t="s">
        <v>7831</v>
      </c>
      <c r="O670" s="483">
        <v>1980</v>
      </c>
      <c r="P670" s="483">
        <v>7.8E-2</v>
      </c>
      <c r="Q670" s="486" t="s">
        <v>7832</v>
      </c>
      <c r="R670" s="486"/>
      <c r="S670" s="488"/>
      <c r="T670" s="483"/>
      <c r="U670" s="483"/>
      <c r="V670" s="486"/>
    </row>
    <row r="671" spans="1:22" x14ac:dyDescent="0.25">
      <c r="A671" s="487"/>
      <c r="B671" s="492"/>
      <c r="C671" s="493"/>
      <c r="D671" s="492"/>
      <c r="E671" s="492"/>
      <c r="F671" s="498"/>
      <c r="G671" s="489"/>
      <c r="H671" s="487"/>
      <c r="I671" s="488"/>
      <c r="J671" s="483"/>
      <c r="K671" s="484"/>
      <c r="L671" s="485"/>
      <c r="M671" s="690"/>
      <c r="N671" s="488" t="s">
        <v>7833</v>
      </c>
      <c r="O671" s="483">
        <v>1980</v>
      </c>
      <c r="P671" s="483">
        <v>0.09</v>
      </c>
      <c r="Q671" s="486" t="s">
        <v>7832</v>
      </c>
      <c r="R671" s="486"/>
      <c r="S671" s="488"/>
      <c r="T671" s="483"/>
      <c r="U671" s="483"/>
      <c r="V671" s="486"/>
    </row>
    <row r="672" spans="1:22" x14ac:dyDescent="0.25">
      <c r="A672" s="487"/>
      <c r="B672" s="492"/>
      <c r="C672" s="493"/>
      <c r="D672" s="492"/>
      <c r="E672" s="492"/>
      <c r="F672" s="498"/>
      <c r="G672" s="489"/>
      <c r="H672" s="487"/>
      <c r="I672" s="488"/>
      <c r="J672" s="483"/>
      <c r="K672" s="484"/>
      <c r="L672" s="485"/>
      <c r="M672" s="690"/>
      <c r="N672" s="488" t="s">
        <v>7834</v>
      </c>
      <c r="O672" s="483">
        <v>2006</v>
      </c>
      <c r="P672" s="483">
        <v>5.7000000000000002E-2</v>
      </c>
      <c r="Q672" s="486" t="s">
        <v>7835</v>
      </c>
      <c r="R672" s="486"/>
      <c r="S672" s="488"/>
      <c r="T672" s="483"/>
      <c r="U672" s="483"/>
      <c r="V672" s="486"/>
    </row>
    <row r="673" spans="1:22" x14ac:dyDescent="0.25">
      <c r="A673" s="487"/>
      <c r="B673" s="492"/>
      <c r="C673" s="493"/>
      <c r="D673" s="492"/>
      <c r="E673" s="492"/>
      <c r="F673" s="498"/>
      <c r="G673" s="489"/>
      <c r="H673" s="487"/>
      <c r="I673" s="488"/>
      <c r="J673" s="483"/>
      <c r="K673" s="484"/>
      <c r="L673" s="485"/>
      <c r="M673" s="690"/>
      <c r="N673" s="488" t="s">
        <v>7834</v>
      </c>
      <c r="O673" s="483">
        <v>2006</v>
      </c>
      <c r="P673" s="483">
        <v>5.8000000000000003E-2</v>
      </c>
      <c r="Q673" s="486" t="s">
        <v>7330</v>
      </c>
      <c r="R673" s="486"/>
      <c r="S673" s="488"/>
      <c r="T673" s="483"/>
      <c r="U673" s="483"/>
      <c r="V673" s="486"/>
    </row>
    <row r="674" spans="1:22" x14ac:dyDescent="0.25">
      <c r="A674" s="487"/>
      <c r="B674" s="492"/>
      <c r="C674" s="493"/>
      <c r="D674" s="492"/>
      <c r="E674" s="492"/>
      <c r="F674" s="498"/>
      <c r="G674" s="489"/>
      <c r="H674" s="487"/>
      <c r="I674" s="488"/>
      <c r="J674" s="483"/>
      <c r="K674" s="484"/>
      <c r="L674" s="485"/>
      <c r="M674" s="690"/>
      <c r="N674" s="488" t="s">
        <v>7836</v>
      </c>
      <c r="O674" s="483">
        <v>2003</v>
      </c>
      <c r="P674" s="483">
        <v>0.114</v>
      </c>
      <c r="Q674" s="486" t="s">
        <v>7439</v>
      </c>
      <c r="R674" s="486"/>
      <c r="S674" s="488"/>
      <c r="T674" s="483"/>
      <c r="U674" s="483"/>
      <c r="V674" s="486"/>
    </row>
    <row r="675" spans="1:22" x14ac:dyDescent="0.25">
      <c r="A675" s="487"/>
      <c r="B675" s="492"/>
      <c r="C675" s="493"/>
      <c r="D675" s="492"/>
      <c r="E675" s="492"/>
      <c r="F675" s="498"/>
      <c r="G675" s="489"/>
      <c r="H675" s="487"/>
      <c r="I675" s="488"/>
      <c r="J675" s="483"/>
      <c r="K675" s="484"/>
      <c r="L675" s="485"/>
      <c r="M675" s="690"/>
      <c r="N675" s="488" t="s">
        <v>7837</v>
      </c>
      <c r="O675" s="483">
        <v>2004</v>
      </c>
      <c r="P675" s="483">
        <v>9.5000000000000001E-2</v>
      </c>
      <c r="Q675" s="486" t="s">
        <v>7193</v>
      </c>
      <c r="R675" s="486"/>
      <c r="S675" s="488"/>
      <c r="T675" s="483"/>
      <c r="U675" s="483"/>
      <c r="V675" s="486"/>
    </row>
    <row r="676" spans="1:22" x14ac:dyDescent="0.25">
      <c r="A676" s="487"/>
      <c r="B676" s="492"/>
      <c r="C676" s="493"/>
      <c r="D676" s="492"/>
      <c r="E676" s="492"/>
      <c r="F676" s="498"/>
      <c r="G676" s="489"/>
      <c r="H676" s="487"/>
      <c r="I676" s="488"/>
      <c r="J676" s="483"/>
      <c r="K676" s="484"/>
      <c r="L676" s="485"/>
      <c r="M676" s="690"/>
      <c r="N676" s="488" t="s">
        <v>7838</v>
      </c>
      <c r="O676" s="483">
        <v>2004</v>
      </c>
      <c r="P676" s="483">
        <v>0.218</v>
      </c>
      <c r="Q676" s="486" t="s">
        <v>7439</v>
      </c>
      <c r="R676" s="486"/>
      <c r="S676" s="488"/>
      <c r="T676" s="483"/>
      <c r="U676" s="483"/>
      <c r="V676" s="486"/>
    </row>
    <row r="677" spans="1:22" x14ac:dyDescent="0.25">
      <c r="A677" s="487"/>
      <c r="B677" s="492"/>
      <c r="C677" s="493"/>
      <c r="D677" s="492"/>
      <c r="E677" s="492"/>
      <c r="F677" s="498"/>
      <c r="G677" s="489"/>
      <c r="H677" s="487"/>
      <c r="I677" s="488"/>
      <c r="J677" s="483"/>
      <c r="K677" s="484"/>
      <c r="L677" s="485"/>
      <c r="M677" s="690"/>
      <c r="N677" s="488" t="s">
        <v>7838</v>
      </c>
      <c r="O677" s="483">
        <v>2004</v>
      </c>
      <c r="P677" s="483">
        <v>0.21099999999999999</v>
      </c>
      <c r="Q677" s="486" t="s">
        <v>7477</v>
      </c>
      <c r="R677" s="486"/>
      <c r="S677" s="488"/>
      <c r="T677" s="483"/>
      <c r="U677" s="483"/>
      <c r="V677" s="486"/>
    </row>
    <row r="678" spans="1:22" x14ac:dyDescent="0.25">
      <c r="A678" s="487"/>
      <c r="B678" s="492"/>
      <c r="C678" s="493"/>
      <c r="D678" s="492"/>
      <c r="E678" s="492"/>
      <c r="F678" s="498"/>
      <c r="G678" s="489"/>
      <c r="H678" s="487"/>
      <c r="I678" s="488"/>
      <c r="J678" s="483"/>
      <c r="K678" s="484"/>
      <c r="L678" s="485"/>
      <c r="M678" s="690"/>
      <c r="N678" s="488" t="s">
        <v>7837</v>
      </c>
      <c r="O678" s="483">
        <v>2004</v>
      </c>
      <c r="P678" s="483">
        <v>8.7999999999999995E-2</v>
      </c>
      <c r="Q678" s="486" t="s">
        <v>7193</v>
      </c>
      <c r="R678" s="486"/>
      <c r="S678" s="488"/>
      <c r="T678" s="483"/>
      <c r="U678" s="483"/>
      <c r="V678" s="486"/>
    </row>
    <row r="679" spans="1:22" x14ac:dyDescent="0.25">
      <c r="A679" s="487"/>
      <c r="B679" s="492"/>
      <c r="C679" s="493"/>
      <c r="D679" s="492"/>
      <c r="E679" s="492"/>
      <c r="F679" s="498"/>
      <c r="G679" s="489"/>
      <c r="H679" s="487"/>
      <c r="I679" s="488"/>
      <c r="J679" s="483"/>
      <c r="K679" s="484"/>
      <c r="L679" s="485"/>
      <c r="M679" s="690"/>
      <c r="N679" s="488" t="s">
        <v>7839</v>
      </c>
      <c r="O679" s="483">
        <v>2006</v>
      </c>
      <c r="P679" s="483">
        <v>0.35499999999999998</v>
      </c>
      <c r="Q679" s="486" t="s">
        <v>7840</v>
      </c>
      <c r="R679" s="486"/>
      <c r="S679" s="488"/>
      <c r="T679" s="483"/>
      <c r="U679" s="483"/>
      <c r="V679" s="486"/>
    </row>
    <row r="680" spans="1:22" x14ac:dyDescent="0.25">
      <c r="A680" s="487"/>
      <c r="B680" s="492"/>
      <c r="C680" s="493"/>
      <c r="D680" s="492"/>
      <c r="E680" s="492"/>
      <c r="F680" s="498"/>
      <c r="G680" s="489"/>
      <c r="H680" s="487"/>
      <c r="I680" s="488"/>
      <c r="J680" s="483"/>
      <c r="K680" s="484"/>
      <c r="L680" s="485"/>
      <c r="M680" s="781"/>
      <c r="N680" s="488" t="s">
        <v>7836</v>
      </c>
      <c r="O680" s="483">
        <v>2003</v>
      </c>
      <c r="P680" s="483">
        <v>0.114</v>
      </c>
      <c r="Q680" s="486" t="s">
        <v>7439</v>
      </c>
      <c r="R680" s="486"/>
      <c r="S680" s="488"/>
      <c r="T680" s="483"/>
      <c r="U680" s="483"/>
      <c r="V680" s="486"/>
    </row>
    <row r="681" spans="1:22" x14ac:dyDescent="0.25">
      <c r="A681" s="487"/>
      <c r="B681" s="492"/>
      <c r="C681" s="493" t="s">
        <v>7841</v>
      </c>
      <c r="D681" s="492" t="s">
        <v>2107</v>
      </c>
      <c r="E681" s="492" t="s">
        <v>7350</v>
      </c>
      <c r="F681" s="498" t="s">
        <v>494</v>
      </c>
      <c r="G681" s="489">
        <v>2012</v>
      </c>
      <c r="H681" s="487"/>
      <c r="I681" s="488"/>
      <c r="J681" s="483"/>
      <c r="K681" s="484"/>
      <c r="L681" s="485"/>
      <c r="M681" s="781"/>
      <c r="N681" s="488"/>
      <c r="O681" s="483"/>
      <c r="P681" s="483"/>
      <c r="Q681" s="486"/>
      <c r="R681" s="486"/>
      <c r="S681" s="488"/>
      <c r="T681" s="483"/>
      <c r="U681" s="483"/>
      <c r="V681" s="486"/>
    </row>
    <row r="682" spans="1:22" x14ac:dyDescent="0.25">
      <c r="A682" s="487"/>
      <c r="B682" s="492"/>
      <c r="C682" s="493"/>
      <c r="D682" s="492"/>
      <c r="E682" s="492"/>
      <c r="F682" s="498"/>
      <c r="G682" s="489"/>
      <c r="H682" s="487"/>
      <c r="I682" s="488"/>
      <c r="J682" s="483"/>
      <c r="K682" s="484"/>
      <c r="L682" s="485"/>
      <c r="M682" s="782"/>
      <c r="N682" s="488"/>
      <c r="O682" s="483"/>
      <c r="P682" s="483"/>
      <c r="Q682" s="486"/>
      <c r="R682" s="486"/>
      <c r="S682" s="488"/>
      <c r="T682" s="483"/>
      <c r="U682" s="483"/>
      <c r="V682" s="486"/>
    </row>
    <row r="683" spans="1:22" x14ac:dyDescent="0.25">
      <c r="A683" s="487"/>
      <c r="B683" s="492"/>
      <c r="C683" s="493"/>
      <c r="D683" s="492"/>
      <c r="E683" s="492"/>
      <c r="F683" s="498"/>
      <c r="G683" s="489"/>
      <c r="H683" s="487" t="s">
        <v>7818</v>
      </c>
      <c r="I683" s="492" t="s">
        <v>7842</v>
      </c>
      <c r="J683" s="483">
        <v>1979</v>
      </c>
      <c r="K683" s="484">
        <v>0.41199999999999998</v>
      </c>
      <c r="L683" s="485" t="s">
        <v>7256</v>
      </c>
      <c r="M683" s="496"/>
      <c r="N683" s="488"/>
      <c r="O683" s="483"/>
      <c r="P683" s="483"/>
      <c r="Q683" s="486"/>
      <c r="R683" s="486"/>
      <c r="S683" s="488"/>
      <c r="T683" s="483"/>
      <c r="U683" s="483"/>
      <c r="V683" s="486"/>
    </row>
    <row r="684" spans="1:22" x14ac:dyDescent="0.25">
      <c r="A684" s="487"/>
      <c r="B684" s="492"/>
      <c r="C684" s="493"/>
      <c r="D684" s="492"/>
      <c r="E684" s="492"/>
      <c r="F684" s="498"/>
      <c r="G684" s="489"/>
      <c r="H684" s="487"/>
      <c r="I684" s="488"/>
      <c r="J684" s="483"/>
      <c r="K684" s="484"/>
      <c r="L684" s="485"/>
      <c r="M684" s="689" t="s">
        <v>7843</v>
      </c>
      <c r="N684" s="492"/>
      <c r="O684" s="483"/>
      <c r="P684" s="483"/>
      <c r="Q684" s="486"/>
      <c r="R684" s="486"/>
      <c r="S684" s="492"/>
      <c r="T684" s="483"/>
      <c r="U684" s="483"/>
      <c r="V684" s="486"/>
    </row>
    <row r="685" spans="1:22" x14ac:dyDescent="0.25">
      <c r="A685" s="487"/>
      <c r="B685" s="492"/>
      <c r="C685" s="493"/>
      <c r="D685" s="492"/>
      <c r="E685" s="492"/>
      <c r="F685" s="498"/>
      <c r="G685" s="489"/>
      <c r="H685" s="487"/>
      <c r="I685" s="488"/>
      <c r="J685" s="483"/>
      <c r="K685" s="484"/>
      <c r="L685" s="485"/>
      <c r="M685" s="690"/>
      <c r="N685" s="488" t="s">
        <v>7844</v>
      </c>
      <c r="O685" s="483">
        <v>1977</v>
      </c>
      <c r="P685" s="483">
        <v>0.20200000000000001</v>
      </c>
      <c r="Q685" s="486" t="s">
        <v>7461</v>
      </c>
      <c r="R685" s="486"/>
      <c r="S685" s="488"/>
      <c r="T685" s="483"/>
      <c r="U685" s="483"/>
      <c r="V685" s="486"/>
    </row>
    <row r="686" spans="1:22" x14ac:dyDescent="0.25">
      <c r="A686" s="487"/>
      <c r="B686" s="492"/>
      <c r="C686" s="493"/>
      <c r="D686" s="492"/>
      <c r="E686" s="492"/>
      <c r="F686" s="498"/>
      <c r="G686" s="489"/>
      <c r="H686" s="487"/>
      <c r="I686" s="488"/>
      <c r="J686" s="483"/>
      <c r="K686" s="484"/>
      <c r="L686" s="485"/>
      <c r="M686" s="690"/>
      <c r="N686" s="488" t="s">
        <v>7845</v>
      </c>
      <c r="O686" s="483">
        <v>1977</v>
      </c>
      <c r="P686" s="483">
        <v>8.2000000000000003E-2</v>
      </c>
      <c r="Q686" s="486" t="s">
        <v>7470</v>
      </c>
      <c r="R686" s="486"/>
      <c r="S686" s="488"/>
      <c r="T686" s="483"/>
      <c r="U686" s="483"/>
      <c r="V686" s="486"/>
    </row>
    <row r="687" spans="1:22" x14ac:dyDescent="0.25">
      <c r="A687" s="487"/>
      <c r="B687" s="492"/>
      <c r="C687" s="493"/>
      <c r="D687" s="492"/>
      <c r="E687" s="492"/>
      <c r="F687" s="498"/>
      <c r="G687" s="489"/>
      <c r="H687" s="487"/>
      <c r="I687" s="488"/>
      <c r="J687" s="483"/>
      <c r="K687" s="484"/>
      <c r="L687" s="485"/>
      <c r="M687" s="690"/>
      <c r="N687" s="488" t="s">
        <v>7845</v>
      </c>
      <c r="O687" s="483">
        <v>1977</v>
      </c>
      <c r="P687" s="483">
        <v>8.2000000000000003E-2</v>
      </c>
      <c r="Q687" s="486" t="s">
        <v>7470</v>
      </c>
      <c r="R687" s="486"/>
      <c r="S687" s="488"/>
      <c r="T687" s="483"/>
      <c r="U687" s="483"/>
      <c r="V687" s="486"/>
    </row>
    <row r="688" spans="1:22" x14ac:dyDescent="0.25">
      <c r="A688" s="487"/>
      <c r="B688" s="492"/>
      <c r="C688" s="493"/>
      <c r="D688" s="492"/>
      <c r="E688" s="492"/>
      <c r="F688" s="498"/>
      <c r="G688" s="489"/>
      <c r="H688" s="487"/>
      <c r="I688" s="488"/>
      <c r="J688" s="483"/>
      <c r="K688" s="484"/>
      <c r="L688" s="485"/>
      <c r="M688" s="690"/>
      <c r="N688" s="488" t="s">
        <v>7844</v>
      </c>
      <c r="O688" s="483">
        <v>1977</v>
      </c>
      <c r="P688" s="483">
        <v>0.20200000000000001</v>
      </c>
      <c r="Q688" s="486" t="s">
        <v>7461</v>
      </c>
      <c r="R688" s="486"/>
      <c r="S688" s="488"/>
      <c r="T688" s="483"/>
      <c r="U688" s="483"/>
      <c r="V688" s="486"/>
    </row>
    <row r="689" spans="1:22" x14ac:dyDescent="0.25">
      <c r="A689" s="487"/>
      <c r="B689" s="492"/>
      <c r="C689" s="493"/>
      <c r="D689" s="492"/>
      <c r="E689" s="492"/>
      <c r="F689" s="498"/>
      <c r="G689" s="489"/>
      <c r="H689" s="487"/>
      <c r="I689" s="488"/>
      <c r="J689" s="483"/>
      <c r="K689" s="484"/>
      <c r="L689" s="485"/>
      <c r="M689" s="690"/>
      <c r="N689" s="488" t="s">
        <v>7844</v>
      </c>
      <c r="O689" s="483">
        <v>1977</v>
      </c>
      <c r="P689" s="483">
        <v>0.20200000000000001</v>
      </c>
      <c r="Q689" s="486" t="s">
        <v>7461</v>
      </c>
      <c r="R689" s="486"/>
      <c r="S689" s="488"/>
      <c r="T689" s="483"/>
      <c r="U689" s="483"/>
      <c r="V689" s="486"/>
    </row>
    <row r="690" spans="1:22" x14ac:dyDescent="0.25">
      <c r="A690" s="487"/>
      <c r="B690" s="492"/>
      <c r="C690" s="493"/>
      <c r="D690" s="492"/>
      <c r="E690" s="492"/>
      <c r="F690" s="498"/>
      <c r="G690" s="489"/>
      <c r="H690" s="487"/>
      <c r="I690" s="488"/>
      <c r="J690" s="483"/>
      <c r="K690" s="484"/>
      <c r="L690" s="485"/>
      <c r="M690" s="690"/>
      <c r="N690" s="488" t="s">
        <v>7844</v>
      </c>
      <c r="O690" s="483">
        <v>1977</v>
      </c>
      <c r="P690" s="483">
        <v>0.20300000000000001</v>
      </c>
      <c r="Q690" s="486" t="s">
        <v>7846</v>
      </c>
      <c r="R690" s="486"/>
      <c r="S690" s="488"/>
      <c r="T690" s="483"/>
      <c r="U690" s="483"/>
      <c r="V690" s="486"/>
    </row>
    <row r="691" spans="1:22" x14ac:dyDescent="0.25">
      <c r="A691" s="487"/>
      <c r="B691" s="492"/>
      <c r="C691" s="493"/>
      <c r="D691" s="492"/>
      <c r="E691" s="492"/>
      <c r="F691" s="498"/>
      <c r="G691" s="489"/>
      <c r="H691" s="487"/>
      <c r="I691" s="488"/>
      <c r="J691" s="483"/>
      <c r="K691" s="484"/>
      <c r="L691" s="485"/>
      <c r="M691" s="690"/>
      <c r="N691" s="488" t="s">
        <v>7847</v>
      </c>
      <c r="O691" s="483">
        <v>1979</v>
      </c>
      <c r="P691" s="483">
        <v>0.13300000000000001</v>
      </c>
      <c r="Q691" s="486" t="s">
        <v>7848</v>
      </c>
      <c r="R691" s="486"/>
      <c r="S691" s="488"/>
      <c r="T691" s="483"/>
      <c r="U691" s="483"/>
      <c r="V691" s="486"/>
    </row>
    <row r="692" spans="1:22" x14ac:dyDescent="0.25">
      <c r="A692" s="487"/>
      <c r="B692" s="492"/>
      <c r="C692" s="493"/>
      <c r="D692" s="492"/>
      <c r="E692" s="492"/>
      <c r="F692" s="498"/>
      <c r="G692" s="489"/>
      <c r="H692" s="487"/>
      <c r="I692" s="488"/>
      <c r="J692" s="483"/>
      <c r="K692" s="484"/>
      <c r="L692" s="485"/>
      <c r="M692" s="690"/>
      <c r="N692" s="488" t="s">
        <v>7847</v>
      </c>
      <c r="O692" s="483">
        <v>1979</v>
      </c>
      <c r="P692" s="483">
        <v>0.13300000000000001</v>
      </c>
      <c r="Q692" s="486" t="s">
        <v>7848</v>
      </c>
      <c r="R692" s="486"/>
      <c r="S692" s="488"/>
      <c r="T692" s="483"/>
      <c r="U692" s="483"/>
      <c r="V692" s="486"/>
    </row>
    <row r="693" spans="1:22" x14ac:dyDescent="0.25">
      <c r="A693" s="487"/>
      <c r="B693" s="492"/>
      <c r="C693" s="493"/>
      <c r="D693" s="492"/>
      <c r="E693" s="492"/>
      <c r="F693" s="498"/>
      <c r="G693" s="489"/>
      <c r="H693" s="487"/>
      <c r="I693" s="488"/>
      <c r="J693" s="483"/>
      <c r="K693" s="484"/>
      <c r="L693" s="485"/>
      <c r="M693" s="690"/>
      <c r="N693" s="488" t="s">
        <v>7849</v>
      </c>
      <c r="O693" s="483">
        <v>1967</v>
      </c>
      <c r="P693" s="483">
        <v>0.14099999999999999</v>
      </c>
      <c r="Q693" s="486" t="s">
        <v>7765</v>
      </c>
      <c r="R693" s="486"/>
      <c r="S693" s="488"/>
      <c r="T693" s="483"/>
      <c r="U693" s="483"/>
      <c r="V693" s="486"/>
    </row>
    <row r="694" spans="1:22" x14ac:dyDescent="0.25">
      <c r="A694" s="487"/>
      <c r="B694" s="492"/>
      <c r="C694" s="493"/>
      <c r="D694" s="492"/>
      <c r="E694" s="492"/>
      <c r="F694" s="498"/>
      <c r="G694" s="489"/>
      <c r="H694" s="487"/>
      <c r="I694" s="488"/>
      <c r="J694" s="483"/>
      <c r="K694" s="484"/>
      <c r="L694" s="485"/>
      <c r="M694" s="690"/>
      <c r="N694" s="488" t="s">
        <v>7849</v>
      </c>
      <c r="O694" s="483">
        <v>1967</v>
      </c>
      <c r="P694" s="483">
        <v>0.14199999999999999</v>
      </c>
      <c r="Q694" s="486" t="s">
        <v>7765</v>
      </c>
      <c r="R694" s="486"/>
      <c r="S694" s="488"/>
      <c r="T694" s="483"/>
      <c r="U694" s="483"/>
      <c r="V694" s="486"/>
    </row>
    <row r="695" spans="1:22" x14ac:dyDescent="0.25">
      <c r="A695" s="487"/>
      <c r="B695" s="492"/>
      <c r="C695" s="493"/>
      <c r="D695" s="492"/>
      <c r="E695" s="492"/>
      <c r="F695" s="498"/>
      <c r="G695" s="489"/>
      <c r="H695" s="487"/>
      <c r="I695" s="488"/>
      <c r="J695" s="483"/>
      <c r="K695" s="484"/>
      <c r="L695" s="485"/>
      <c r="M695" s="690"/>
      <c r="N695" s="488" t="s">
        <v>7850</v>
      </c>
      <c r="O695" s="483">
        <v>1967</v>
      </c>
      <c r="P695" s="483">
        <v>2.3E-2</v>
      </c>
      <c r="Q695" s="486" t="s">
        <v>7851</v>
      </c>
      <c r="R695" s="486"/>
      <c r="S695" s="488"/>
      <c r="T695" s="483"/>
      <c r="U695" s="483"/>
      <c r="V695" s="486"/>
    </row>
    <row r="696" spans="1:22" x14ac:dyDescent="0.25">
      <c r="A696" s="487"/>
      <c r="B696" s="492"/>
      <c r="C696" s="493"/>
      <c r="D696" s="492"/>
      <c r="E696" s="492"/>
      <c r="F696" s="498"/>
      <c r="G696" s="489"/>
      <c r="H696" s="487"/>
      <c r="I696" s="488"/>
      <c r="J696" s="483"/>
      <c r="K696" s="484"/>
      <c r="L696" s="485"/>
      <c r="M696" s="690"/>
      <c r="N696" s="488" t="s">
        <v>7850</v>
      </c>
      <c r="O696" s="483">
        <v>1967</v>
      </c>
      <c r="P696" s="483">
        <v>2.4E-2</v>
      </c>
      <c r="Q696" s="486" t="s">
        <v>7851</v>
      </c>
      <c r="R696" s="486"/>
      <c r="S696" s="488"/>
      <c r="T696" s="483"/>
      <c r="U696" s="483"/>
      <c r="V696" s="486"/>
    </row>
    <row r="697" spans="1:22" x14ac:dyDescent="0.25">
      <c r="A697" s="487"/>
      <c r="B697" s="492"/>
      <c r="C697" s="493"/>
      <c r="D697" s="492"/>
      <c r="E697" s="492"/>
      <c r="F697" s="498"/>
      <c r="G697" s="489"/>
      <c r="H697" s="487"/>
      <c r="I697" s="488"/>
      <c r="J697" s="483"/>
      <c r="K697" s="484"/>
      <c r="L697" s="485"/>
      <c r="M697" s="690"/>
      <c r="N697" s="488" t="s">
        <v>7852</v>
      </c>
      <c r="O697" s="483">
        <v>1977</v>
      </c>
      <c r="P697" s="483">
        <v>0.04</v>
      </c>
      <c r="Q697" s="486" t="s">
        <v>7416</v>
      </c>
      <c r="R697" s="486"/>
      <c r="S697" s="488"/>
      <c r="T697" s="483"/>
      <c r="U697" s="483"/>
      <c r="V697" s="486"/>
    </row>
    <row r="698" spans="1:22" x14ac:dyDescent="0.25">
      <c r="A698" s="489"/>
      <c r="B698" s="492"/>
      <c r="C698" s="493" t="s">
        <v>7853</v>
      </c>
      <c r="D698" s="492" t="s">
        <v>1667</v>
      </c>
      <c r="E698" s="492"/>
      <c r="F698" s="498" t="s">
        <v>22</v>
      </c>
      <c r="G698" s="489">
        <v>1977</v>
      </c>
      <c r="H698" s="499"/>
      <c r="I698" s="490"/>
      <c r="J698" s="483"/>
      <c r="K698" s="484"/>
      <c r="L698" s="693"/>
      <c r="M698" s="690"/>
      <c r="N698" s="488" t="s">
        <v>7852</v>
      </c>
      <c r="O698" s="483">
        <v>1978</v>
      </c>
      <c r="P698" s="483">
        <v>4.1000000000000002E-2</v>
      </c>
      <c r="Q698" s="486" t="s">
        <v>7416</v>
      </c>
      <c r="R698" s="486"/>
      <c r="S698" s="488"/>
      <c r="T698" s="483"/>
      <c r="U698" s="483"/>
      <c r="V698" s="486"/>
    </row>
    <row r="699" spans="1:22" x14ac:dyDescent="0.25">
      <c r="A699" s="489"/>
      <c r="B699" s="492"/>
      <c r="C699" s="493"/>
      <c r="D699" s="492"/>
      <c r="E699" s="492"/>
      <c r="F699" s="498"/>
      <c r="G699" s="489"/>
      <c r="H699" s="499"/>
      <c r="I699" s="490"/>
      <c r="J699" s="483"/>
      <c r="K699" s="484"/>
      <c r="L699" s="693"/>
      <c r="M699" s="691"/>
      <c r="N699" s="490"/>
      <c r="O699" s="483"/>
      <c r="P699" s="760"/>
      <c r="Q699" s="686"/>
      <c r="R699" s="528"/>
      <c r="S699" s="490"/>
      <c r="T699" s="483"/>
      <c r="U699" s="483"/>
      <c r="V699" s="686"/>
    </row>
    <row r="700" spans="1:22" x14ac:dyDescent="0.25">
      <c r="A700" s="487"/>
      <c r="B700" s="492"/>
      <c r="C700" s="493"/>
      <c r="D700" s="492"/>
      <c r="E700" s="492"/>
      <c r="F700" s="498"/>
      <c r="G700" s="489"/>
      <c r="H700" s="487" t="s">
        <v>7854</v>
      </c>
      <c r="I700" s="492" t="s">
        <v>7855</v>
      </c>
      <c r="J700" s="483">
        <v>1979</v>
      </c>
      <c r="K700" s="484">
        <v>0.45800000000000002</v>
      </c>
      <c r="L700" s="485" t="s">
        <v>201</v>
      </c>
      <c r="M700" s="496"/>
      <c r="N700" s="490"/>
      <c r="O700" s="483"/>
      <c r="P700" s="760"/>
      <c r="Q700" s="686"/>
      <c r="R700" s="528"/>
      <c r="S700" s="490"/>
      <c r="T700" s="483"/>
      <c r="U700" s="483"/>
      <c r="V700" s="686"/>
    </row>
    <row r="701" spans="1:22" x14ac:dyDescent="0.25">
      <c r="A701" s="487"/>
      <c r="B701" s="492"/>
      <c r="C701" s="493"/>
      <c r="D701" s="492"/>
      <c r="E701" s="492"/>
      <c r="F701" s="498"/>
      <c r="G701" s="489"/>
      <c r="H701" s="487"/>
      <c r="I701" s="488"/>
      <c r="J701" s="483"/>
      <c r="K701" s="484"/>
      <c r="L701" s="485"/>
      <c r="M701" s="689" t="s">
        <v>7856</v>
      </c>
      <c r="N701" s="492"/>
      <c r="O701" s="483"/>
      <c r="P701" s="483"/>
      <c r="Q701" s="486"/>
      <c r="R701" s="486"/>
      <c r="S701" s="492"/>
      <c r="T701" s="483"/>
      <c r="U701" s="483"/>
      <c r="V701" s="486"/>
    </row>
    <row r="702" spans="1:22" x14ac:dyDescent="0.25">
      <c r="A702" s="487"/>
      <c r="B702" s="492"/>
      <c r="C702" s="493"/>
      <c r="D702" s="492"/>
      <c r="E702" s="492"/>
      <c r="F702" s="498"/>
      <c r="G702" s="489"/>
      <c r="H702" s="487"/>
      <c r="I702" s="488"/>
      <c r="J702" s="483"/>
      <c r="K702" s="484"/>
      <c r="L702" s="485"/>
      <c r="M702" s="690"/>
      <c r="N702" s="488" t="s">
        <v>7857</v>
      </c>
      <c r="O702" s="483">
        <v>1979</v>
      </c>
      <c r="P702" s="483">
        <v>0.13100000000000001</v>
      </c>
      <c r="Q702" s="486" t="s">
        <v>7858</v>
      </c>
      <c r="R702" s="486"/>
      <c r="S702" s="488"/>
      <c r="T702" s="483"/>
      <c r="U702" s="483"/>
      <c r="V702" s="486"/>
    </row>
    <row r="703" spans="1:22" x14ac:dyDescent="0.25">
      <c r="A703" s="487"/>
      <c r="B703" s="492"/>
      <c r="C703" s="493"/>
      <c r="D703" s="492"/>
      <c r="E703" s="492"/>
      <c r="F703" s="498"/>
      <c r="G703" s="489"/>
      <c r="H703" s="487"/>
      <c r="I703" s="488"/>
      <c r="J703" s="483"/>
      <c r="K703" s="484"/>
      <c r="L703" s="485"/>
      <c r="M703" s="690"/>
      <c r="N703" s="488" t="s">
        <v>7859</v>
      </c>
      <c r="O703" s="483">
        <v>1978</v>
      </c>
      <c r="P703" s="483">
        <v>6.6000000000000003E-2</v>
      </c>
      <c r="Q703" s="486" t="s">
        <v>7858</v>
      </c>
      <c r="R703" s="486"/>
      <c r="S703" s="488"/>
      <c r="T703" s="483"/>
      <c r="U703" s="483"/>
      <c r="V703" s="486"/>
    </row>
    <row r="704" spans="1:22" x14ac:dyDescent="0.25">
      <c r="A704" s="487"/>
      <c r="B704" s="492"/>
      <c r="C704" s="493"/>
      <c r="D704" s="492"/>
      <c r="E704" s="492"/>
      <c r="F704" s="498"/>
      <c r="G704" s="489"/>
      <c r="H704" s="487"/>
      <c r="I704" s="488"/>
      <c r="J704" s="483"/>
      <c r="K704" s="484"/>
      <c r="L704" s="485"/>
      <c r="M704" s="690"/>
      <c r="N704" s="488" t="s">
        <v>7859</v>
      </c>
      <c r="O704" s="483">
        <v>1978</v>
      </c>
      <c r="P704" s="483">
        <v>6.6000000000000003E-2</v>
      </c>
      <c r="Q704" s="486" t="s">
        <v>7858</v>
      </c>
      <c r="R704" s="486"/>
      <c r="S704" s="488"/>
      <c r="T704" s="483"/>
      <c r="U704" s="483"/>
      <c r="V704" s="486"/>
    </row>
    <row r="705" spans="1:22" x14ac:dyDescent="0.25">
      <c r="A705" s="487"/>
      <c r="B705" s="492"/>
      <c r="C705" s="493"/>
      <c r="D705" s="492"/>
      <c r="E705" s="492"/>
      <c r="F705" s="498"/>
      <c r="G705" s="489"/>
      <c r="H705" s="487"/>
      <c r="I705" s="488"/>
      <c r="J705" s="483"/>
      <c r="K705" s="484"/>
      <c r="L705" s="485"/>
      <c r="M705" s="690"/>
      <c r="N705" s="488" t="s">
        <v>7860</v>
      </c>
      <c r="O705" s="483">
        <v>1977</v>
      </c>
      <c r="P705" s="483">
        <v>8.5000000000000006E-2</v>
      </c>
      <c r="Q705" s="486" t="s">
        <v>7401</v>
      </c>
      <c r="R705" s="486"/>
      <c r="S705" s="488"/>
      <c r="T705" s="483"/>
      <c r="U705" s="483"/>
      <c r="V705" s="486"/>
    </row>
    <row r="706" spans="1:22" x14ac:dyDescent="0.25">
      <c r="A706" s="487"/>
      <c r="B706" s="492"/>
      <c r="C706" s="493"/>
      <c r="D706" s="492"/>
      <c r="E706" s="492"/>
      <c r="F706" s="498"/>
      <c r="G706" s="489"/>
      <c r="H706" s="487"/>
      <c r="I706" s="488"/>
      <c r="J706" s="483"/>
      <c r="K706" s="484"/>
      <c r="L706" s="485"/>
      <c r="M706" s="690"/>
      <c r="N706" s="488" t="s">
        <v>7860</v>
      </c>
      <c r="O706" s="483">
        <v>1977</v>
      </c>
      <c r="P706" s="483">
        <v>8.5000000000000006E-2</v>
      </c>
      <c r="Q706" s="486" t="s">
        <v>7401</v>
      </c>
      <c r="R706" s="486"/>
      <c r="S706" s="488"/>
      <c r="T706" s="483"/>
      <c r="U706" s="483"/>
      <c r="V706" s="486"/>
    </row>
    <row r="707" spans="1:22" x14ac:dyDescent="0.25">
      <c r="A707" s="487"/>
      <c r="B707" s="492"/>
      <c r="C707" s="493"/>
      <c r="D707" s="492"/>
      <c r="E707" s="492"/>
      <c r="F707" s="498"/>
      <c r="G707" s="489"/>
      <c r="H707" s="487"/>
      <c r="I707" s="488"/>
      <c r="J707" s="483"/>
      <c r="K707" s="484"/>
      <c r="L707" s="485"/>
      <c r="M707" s="690"/>
      <c r="N707" s="488" t="s">
        <v>7861</v>
      </c>
      <c r="O707" s="483">
        <v>1979</v>
      </c>
      <c r="P707" s="483">
        <v>0.1</v>
      </c>
      <c r="Q707" s="486" t="s">
        <v>7266</v>
      </c>
      <c r="R707" s="486"/>
      <c r="S707" s="488"/>
      <c r="T707" s="483"/>
      <c r="U707" s="483"/>
      <c r="V707" s="486"/>
    </row>
    <row r="708" spans="1:22" x14ac:dyDescent="0.25">
      <c r="A708" s="487"/>
      <c r="B708" s="492"/>
      <c r="C708" s="493"/>
      <c r="D708" s="492"/>
      <c r="E708" s="492"/>
      <c r="F708" s="498"/>
      <c r="G708" s="489"/>
      <c r="H708" s="487"/>
      <c r="I708" s="488"/>
      <c r="J708" s="483"/>
      <c r="K708" s="484"/>
      <c r="L708" s="485"/>
      <c r="M708" s="690"/>
      <c r="N708" s="488" t="s">
        <v>7862</v>
      </c>
      <c r="O708" s="483">
        <v>1979</v>
      </c>
      <c r="P708" s="483">
        <v>4.5999999999999999E-2</v>
      </c>
      <c r="Q708" s="486" t="s">
        <v>7863</v>
      </c>
      <c r="R708" s="486"/>
      <c r="S708" s="488"/>
      <c r="T708" s="483"/>
      <c r="U708" s="483"/>
      <c r="V708" s="486"/>
    </row>
    <row r="709" spans="1:22" x14ac:dyDescent="0.25">
      <c r="A709" s="487"/>
      <c r="B709" s="492"/>
      <c r="C709" s="493"/>
      <c r="D709" s="492"/>
      <c r="E709" s="492"/>
      <c r="F709" s="498"/>
      <c r="G709" s="489"/>
      <c r="H709" s="487"/>
      <c r="I709" s="488"/>
      <c r="J709" s="483"/>
      <c r="K709" s="484"/>
      <c r="L709" s="485"/>
      <c r="M709" s="690"/>
      <c r="N709" s="488" t="s">
        <v>7864</v>
      </c>
      <c r="O709" s="483">
        <v>1979</v>
      </c>
      <c r="P709" s="483">
        <v>6.9000000000000006E-2</v>
      </c>
      <c r="Q709" s="486" t="s">
        <v>7863</v>
      </c>
      <c r="R709" s="486"/>
      <c r="S709" s="488"/>
      <c r="T709" s="483"/>
      <c r="U709" s="483"/>
      <c r="V709" s="486"/>
    </row>
    <row r="710" spans="1:22" x14ac:dyDescent="0.25">
      <c r="A710" s="487"/>
      <c r="B710" s="492"/>
      <c r="C710" s="493"/>
      <c r="D710" s="492"/>
      <c r="E710" s="492"/>
      <c r="F710" s="498"/>
      <c r="G710" s="489"/>
      <c r="H710" s="487"/>
      <c r="I710" s="488"/>
      <c r="J710" s="483"/>
      <c r="K710" s="484"/>
      <c r="L710" s="485"/>
      <c r="M710" s="690"/>
      <c r="N710" s="488" t="s">
        <v>7865</v>
      </c>
      <c r="O710" s="483">
        <v>1978</v>
      </c>
      <c r="P710" s="483">
        <v>6.0999999999999999E-2</v>
      </c>
      <c r="Q710" s="486" t="s">
        <v>7401</v>
      </c>
      <c r="R710" s="486"/>
      <c r="S710" s="488"/>
      <c r="T710" s="483"/>
      <c r="U710" s="483"/>
      <c r="V710" s="486"/>
    </row>
    <row r="711" spans="1:22" x14ac:dyDescent="0.25">
      <c r="A711" s="487"/>
      <c r="B711" s="492"/>
      <c r="C711" s="493"/>
      <c r="D711" s="492"/>
      <c r="E711" s="492"/>
      <c r="F711" s="498"/>
      <c r="G711" s="489"/>
      <c r="H711" s="487"/>
      <c r="I711" s="488"/>
      <c r="J711" s="483"/>
      <c r="K711" s="484"/>
      <c r="L711" s="485"/>
      <c r="M711" s="690"/>
      <c r="N711" s="488" t="s">
        <v>7865</v>
      </c>
      <c r="O711" s="483">
        <v>1978</v>
      </c>
      <c r="P711" s="483">
        <v>6.0999999999999999E-2</v>
      </c>
      <c r="Q711" s="486" t="s">
        <v>7401</v>
      </c>
      <c r="R711" s="486"/>
      <c r="S711" s="488"/>
      <c r="T711" s="483"/>
      <c r="U711" s="483"/>
      <c r="V711" s="486"/>
    </row>
    <row r="712" spans="1:22" x14ac:dyDescent="0.25">
      <c r="A712" s="487"/>
      <c r="B712" s="488"/>
      <c r="C712" s="494"/>
      <c r="D712" s="488"/>
      <c r="E712" s="487"/>
      <c r="F712" s="488"/>
      <c r="G712" s="488"/>
      <c r="H712" s="487"/>
      <c r="I712" s="488"/>
      <c r="J712" s="483"/>
      <c r="K712" s="484"/>
      <c r="L712" s="485"/>
      <c r="M712" s="690"/>
      <c r="N712" s="488" t="s">
        <v>7857</v>
      </c>
      <c r="O712" s="483">
        <v>1979</v>
      </c>
      <c r="P712" s="483">
        <v>0.13100000000000001</v>
      </c>
      <c r="Q712" s="486" t="s">
        <v>7401</v>
      </c>
      <c r="R712" s="486"/>
      <c r="S712" s="488"/>
      <c r="T712" s="483"/>
      <c r="U712" s="483"/>
      <c r="V712" s="486"/>
    </row>
    <row r="713" spans="1:22" x14ac:dyDescent="0.25">
      <c r="A713" s="487"/>
      <c r="B713" s="488"/>
      <c r="C713" s="494"/>
      <c r="D713" s="488"/>
      <c r="E713" s="487"/>
      <c r="F713" s="488"/>
      <c r="G713" s="488"/>
      <c r="H713" s="487"/>
      <c r="I713" s="488"/>
      <c r="J713" s="483"/>
      <c r="K713" s="484"/>
      <c r="L713" s="485"/>
      <c r="M713" s="690"/>
      <c r="N713" s="488" t="s">
        <v>7866</v>
      </c>
      <c r="O713" s="483">
        <v>1977</v>
      </c>
      <c r="P713" s="483">
        <v>6.4000000000000001E-2</v>
      </c>
      <c r="Q713" s="486" t="s">
        <v>7858</v>
      </c>
      <c r="R713" s="486"/>
      <c r="S713" s="488"/>
      <c r="T713" s="483"/>
      <c r="U713" s="483"/>
      <c r="V713" s="486"/>
    </row>
    <row r="714" spans="1:22" x14ac:dyDescent="0.25">
      <c r="A714" s="489"/>
      <c r="B714" s="488"/>
      <c r="C714" s="494"/>
      <c r="D714" s="488"/>
      <c r="E714" s="487"/>
      <c r="F714" s="488"/>
      <c r="G714" s="488"/>
      <c r="H714" s="499"/>
      <c r="I714" s="490"/>
      <c r="J714" s="483"/>
      <c r="K714" s="484"/>
      <c r="L714" s="693"/>
      <c r="M714" s="690"/>
      <c r="N714" s="488" t="s">
        <v>7866</v>
      </c>
      <c r="O714" s="483">
        <v>1977</v>
      </c>
      <c r="P714" s="483">
        <v>6.4000000000000001E-2</v>
      </c>
      <c r="Q714" s="486" t="s">
        <v>7858</v>
      </c>
      <c r="R714" s="486"/>
      <c r="S714" s="488"/>
      <c r="T714" s="483"/>
      <c r="U714" s="483"/>
      <c r="V714" s="486"/>
    </row>
    <row r="715" spans="1:22" x14ac:dyDescent="0.25">
      <c r="A715" s="489"/>
      <c r="B715" s="488"/>
      <c r="C715" s="494"/>
      <c r="D715" s="488"/>
      <c r="E715" s="487"/>
      <c r="F715" s="488"/>
      <c r="G715" s="488"/>
      <c r="H715" s="499"/>
      <c r="I715" s="490"/>
      <c r="J715" s="483"/>
      <c r="K715" s="484"/>
      <c r="L715" s="693"/>
      <c r="M715" s="690"/>
      <c r="N715" s="490"/>
      <c r="O715" s="483"/>
      <c r="P715" s="760"/>
      <c r="Q715" s="686"/>
      <c r="R715" s="528"/>
      <c r="S715" s="490"/>
      <c r="T715" s="483"/>
      <c r="U715" s="483"/>
      <c r="V715" s="486"/>
    </row>
    <row r="716" spans="1:22" x14ac:dyDescent="0.25">
      <c r="A716" s="489"/>
      <c r="B716" s="492"/>
      <c r="C716" s="493" t="s">
        <v>7867</v>
      </c>
      <c r="D716" s="492" t="s">
        <v>1801</v>
      </c>
      <c r="E716" s="492" t="s">
        <v>7350</v>
      </c>
      <c r="F716" s="498" t="s">
        <v>28</v>
      </c>
      <c r="G716" s="489">
        <v>2011</v>
      </c>
      <c r="H716" s="499"/>
      <c r="I716" s="490"/>
      <c r="J716" s="483"/>
      <c r="K716" s="484"/>
      <c r="L716" s="693"/>
      <c r="M716" s="690"/>
      <c r="N716" s="490"/>
      <c r="O716" s="483"/>
      <c r="P716" s="760"/>
      <c r="Q716" s="686"/>
      <c r="R716" s="528"/>
      <c r="S716" s="490"/>
      <c r="T716" s="483"/>
      <c r="U716" s="483"/>
      <c r="V716" s="486"/>
    </row>
    <row r="717" spans="1:22" x14ac:dyDescent="0.25">
      <c r="A717" s="489"/>
      <c r="B717" s="492"/>
      <c r="C717" s="493"/>
      <c r="D717" s="492"/>
      <c r="E717" s="492"/>
      <c r="F717" s="498"/>
      <c r="G717" s="489"/>
      <c r="H717" s="499"/>
      <c r="I717" s="490"/>
      <c r="J717" s="483"/>
      <c r="K717" s="484"/>
      <c r="L717" s="693"/>
      <c r="M717" s="691"/>
      <c r="N717" s="490"/>
      <c r="O717" s="483"/>
      <c r="P717" s="760"/>
      <c r="Q717" s="686"/>
      <c r="R717" s="528"/>
      <c r="S717" s="490"/>
      <c r="T717" s="483"/>
      <c r="U717" s="483"/>
      <c r="V717" s="486"/>
    </row>
    <row r="718" spans="1:22" x14ac:dyDescent="0.25">
      <c r="A718" s="487"/>
      <c r="B718" s="492"/>
      <c r="C718" s="493"/>
      <c r="D718" s="492"/>
      <c r="E718" s="492"/>
      <c r="F718" s="498"/>
      <c r="G718" s="489"/>
      <c r="H718" s="487" t="s">
        <v>7868</v>
      </c>
      <c r="I718" s="497" t="s">
        <v>7869</v>
      </c>
      <c r="J718" s="483">
        <v>1977</v>
      </c>
      <c r="K718" s="484">
        <v>0.501</v>
      </c>
      <c r="L718" s="485" t="s">
        <v>201</v>
      </c>
      <c r="M718" s="496"/>
      <c r="N718" s="490"/>
      <c r="O718" s="483"/>
      <c r="P718" s="760"/>
      <c r="Q718" s="686"/>
      <c r="R718" s="528"/>
      <c r="S718" s="490"/>
      <c r="T718" s="483"/>
      <c r="U718" s="483"/>
      <c r="V718" s="486"/>
    </row>
    <row r="719" spans="1:22" x14ac:dyDescent="0.25">
      <c r="A719" s="487"/>
      <c r="B719" s="492"/>
      <c r="C719" s="493"/>
      <c r="D719" s="492"/>
      <c r="E719" s="492"/>
      <c r="F719" s="498"/>
      <c r="G719" s="489"/>
      <c r="H719" s="487"/>
      <c r="I719" s="488"/>
      <c r="J719" s="483"/>
      <c r="K719" s="484"/>
      <c r="L719" s="485"/>
      <c r="M719" s="690" t="s">
        <v>7870</v>
      </c>
      <c r="N719" s="497"/>
      <c r="O719" s="483"/>
      <c r="P719" s="483"/>
      <c r="Q719" s="486"/>
      <c r="R719" s="486"/>
      <c r="S719" s="497"/>
      <c r="T719" s="483"/>
      <c r="U719" s="483"/>
      <c r="V719" s="486"/>
    </row>
    <row r="720" spans="1:22" x14ac:dyDescent="0.25">
      <c r="A720" s="487"/>
      <c r="B720" s="492"/>
      <c r="C720" s="493"/>
      <c r="D720" s="492"/>
      <c r="E720" s="492"/>
      <c r="F720" s="498"/>
      <c r="G720" s="489"/>
      <c r="H720" s="487"/>
      <c r="I720" s="488"/>
      <c r="J720" s="483"/>
      <c r="K720" s="484"/>
      <c r="L720" s="485"/>
      <c r="M720" s="690"/>
      <c r="N720" s="488" t="s">
        <v>7871</v>
      </c>
      <c r="O720" s="483">
        <v>1988</v>
      </c>
      <c r="P720" s="483">
        <v>0.114</v>
      </c>
      <c r="Q720" s="486" t="s">
        <v>7268</v>
      </c>
      <c r="R720" s="486"/>
      <c r="S720" s="488"/>
      <c r="T720" s="483"/>
      <c r="U720" s="483"/>
      <c r="V720" s="486"/>
    </row>
    <row r="721" spans="1:22" x14ac:dyDescent="0.25">
      <c r="A721" s="487"/>
      <c r="B721" s="492"/>
      <c r="C721" s="493"/>
      <c r="D721" s="492"/>
      <c r="E721" s="492"/>
      <c r="F721" s="498"/>
      <c r="G721" s="489"/>
      <c r="H721" s="487"/>
      <c r="I721" s="488"/>
      <c r="J721" s="483"/>
      <c r="K721" s="484"/>
      <c r="L721" s="485"/>
      <c r="M721" s="690"/>
      <c r="N721" s="488" t="s">
        <v>7871</v>
      </c>
      <c r="O721" s="483">
        <v>1988</v>
      </c>
      <c r="P721" s="483">
        <v>0.11600000000000001</v>
      </c>
      <c r="Q721" s="486" t="s">
        <v>7268</v>
      </c>
      <c r="R721" s="486"/>
      <c r="S721" s="488"/>
      <c r="T721" s="483"/>
      <c r="U721" s="483"/>
      <c r="V721" s="486"/>
    </row>
    <row r="722" spans="1:22" x14ac:dyDescent="0.25">
      <c r="A722" s="487"/>
      <c r="B722" s="492"/>
      <c r="C722" s="493"/>
      <c r="D722" s="492"/>
      <c r="E722" s="492"/>
      <c r="F722" s="498"/>
      <c r="G722" s="489"/>
      <c r="H722" s="487"/>
      <c r="I722" s="488"/>
      <c r="J722" s="483"/>
      <c r="K722" s="484"/>
      <c r="L722" s="485"/>
      <c r="M722" s="690"/>
      <c r="N722" s="488"/>
      <c r="O722" s="483"/>
      <c r="P722" s="483"/>
      <c r="Q722" s="486"/>
      <c r="R722" s="486"/>
      <c r="S722" s="488"/>
      <c r="T722" s="483"/>
      <c r="U722" s="483"/>
      <c r="V722" s="486"/>
    </row>
    <row r="723" spans="1:22" x14ac:dyDescent="0.25">
      <c r="A723" s="487"/>
      <c r="B723" s="492"/>
      <c r="C723" s="493"/>
      <c r="D723" s="492"/>
      <c r="E723" s="492"/>
      <c r="F723" s="498"/>
      <c r="G723" s="489"/>
      <c r="H723" s="487"/>
      <c r="I723" s="488"/>
      <c r="J723" s="483"/>
      <c r="K723" s="484"/>
      <c r="L723" s="485"/>
      <c r="M723" s="690"/>
      <c r="N723" s="488" t="s">
        <v>7872</v>
      </c>
      <c r="O723" s="483">
        <v>1972</v>
      </c>
      <c r="P723" s="483">
        <v>0.183</v>
      </c>
      <c r="Q723" s="486" t="s">
        <v>7873</v>
      </c>
      <c r="R723" s="486"/>
      <c r="S723" s="488"/>
      <c r="T723" s="483"/>
      <c r="U723" s="483"/>
      <c r="V723" s="486"/>
    </row>
    <row r="724" spans="1:22" x14ac:dyDescent="0.25">
      <c r="A724" s="487"/>
      <c r="B724" s="492"/>
      <c r="C724" s="493"/>
      <c r="D724" s="492"/>
      <c r="E724" s="492"/>
      <c r="F724" s="498"/>
      <c r="G724" s="489"/>
      <c r="H724" s="487"/>
      <c r="I724" s="488"/>
      <c r="J724" s="483"/>
      <c r="K724" s="484"/>
      <c r="L724" s="485"/>
      <c r="M724" s="690"/>
      <c r="N724" s="488" t="s">
        <v>7872</v>
      </c>
      <c r="O724" s="483">
        <v>1972</v>
      </c>
      <c r="P724" s="483">
        <v>0.188</v>
      </c>
      <c r="Q724" s="486" t="s">
        <v>7873</v>
      </c>
      <c r="R724" s="486"/>
      <c r="S724" s="488"/>
      <c r="T724" s="483"/>
      <c r="U724" s="483"/>
      <c r="V724" s="486"/>
    </row>
    <row r="725" spans="1:22" x14ac:dyDescent="0.25">
      <c r="A725" s="487"/>
      <c r="B725" s="492"/>
      <c r="C725" s="493"/>
      <c r="D725" s="492"/>
      <c r="E725" s="492"/>
      <c r="F725" s="498"/>
      <c r="G725" s="489"/>
      <c r="H725" s="487"/>
      <c r="I725" s="488"/>
      <c r="J725" s="483"/>
      <c r="K725" s="484"/>
      <c r="L725" s="485"/>
      <c r="M725" s="690"/>
      <c r="N725" s="488" t="s">
        <v>7874</v>
      </c>
      <c r="O725" s="483">
        <v>1973</v>
      </c>
      <c r="P725" s="483">
        <v>0.11700000000000001</v>
      </c>
      <c r="Q725" s="486" t="s">
        <v>7470</v>
      </c>
      <c r="R725" s="486"/>
      <c r="S725" s="488"/>
      <c r="T725" s="483"/>
      <c r="U725" s="483"/>
      <c r="V725" s="486"/>
    </row>
    <row r="726" spans="1:22" x14ac:dyDescent="0.25">
      <c r="A726" s="487"/>
      <c r="B726" s="492"/>
      <c r="C726" s="493"/>
      <c r="D726" s="492"/>
      <c r="E726" s="492"/>
      <c r="F726" s="498"/>
      <c r="G726" s="489"/>
      <c r="H726" s="487"/>
      <c r="I726" s="488"/>
      <c r="J726" s="483"/>
      <c r="K726" s="484"/>
      <c r="L726" s="485"/>
      <c r="M726" s="690"/>
      <c r="N726" s="488" t="s">
        <v>7875</v>
      </c>
      <c r="O726" s="483">
        <v>1972</v>
      </c>
      <c r="P726" s="483">
        <v>0.16900000000000001</v>
      </c>
      <c r="Q726" s="486" t="s">
        <v>7876</v>
      </c>
      <c r="R726" s="486"/>
      <c r="S726" s="488"/>
      <c r="T726" s="483"/>
      <c r="U726" s="483"/>
      <c r="V726" s="486"/>
    </row>
    <row r="727" spans="1:22" x14ac:dyDescent="0.25">
      <c r="A727" s="487"/>
      <c r="B727" s="492"/>
      <c r="C727" s="493"/>
      <c r="D727" s="492"/>
      <c r="E727" s="492"/>
      <c r="F727" s="498"/>
      <c r="G727" s="489"/>
      <c r="H727" s="487"/>
      <c r="I727" s="488"/>
      <c r="J727" s="483"/>
      <c r="K727" s="484"/>
      <c r="L727" s="485"/>
      <c r="M727" s="690"/>
      <c r="N727" s="488" t="s">
        <v>7877</v>
      </c>
      <c r="O727" s="483">
        <v>1972</v>
      </c>
      <c r="P727" s="483">
        <v>0.23899999999999999</v>
      </c>
      <c r="Q727" s="486" t="s">
        <v>7169</v>
      </c>
      <c r="R727" s="486"/>
      <c r="S727" s="488"/>
      <c r="T727" s="483"/>
      <c r="U727" s="483"/>
      <c r="V727" s="486"/>
    </row>
    <row r="728" spans="1:22" x14ac:dyDescent="0.25">
      <c r="A728" s="487"/>
      <c r="B728" s="492"/>
      <c r="C728" s="493"/>
      <c r="D728" s="492"/>
      <c r="E728" s="492"/>
      <c r="F728" s="498"/>
      <c r="G728" s="489"/>
      <c r="H728" s="487"/>
      <c r="I728" s="488"/>
      <c r="J728" s="483"/>
      <c r="K728" s="484"/>
      <c r="L728" s="485"/>
      <c r="M728" s="690"/>
      <c r="N728" s="488" t="s">
        <v>7878</v>
      </c>
      <c r="O728" s="483">
        <v>1976</v>
      </c>
      <c r="P728" s="483">
        <v>5.2999999999999999E-2</v>
      </c>
      <c r="Q728" s="486" t="s">
        <v>7559</v>
      </c>
      <c r="R728" s="486"/>
      <c r="S728" s="488"/>
      <c r="T728" s="483"/>
      <c r="U728" s="483"/>
      <c r="V728" s="486"/>
    </row>
    <row r="729" spans="1:22" x14ac:dyDescent="0.25">
      <c r="A729" s="487"/>
      <c r="B729" s="492"/>
      <c r="C729" s="493"/>
      <c r="D729" s="492"/>
      <c r="E729" s="492"/>
      <c r="F729" s="498"/>
      <c r="G729" s="489"/>
      <c r="H729" s="487"/>
      <c r="I729" s="488"/>
      <c r="J729" s="483"/>
      <c r="K729" s="484"/>
      <c r="L729" s="485"/>
      <c r="M729" s="690"/>
      <c r="N729" s="488" t="s">
        <v>7878</v>
      </c>
      <c r="O729" s="483">
        <v>1976</v>
      </c>
      <c r="P729" s="483">
        <v>5.8000000000000003E-2</v>
      </c>
      <c r="Q729" s="486" t="s">
        <v>7559</v>
      </c>
      <c r="R729" s="486"/>
      <c r="S729" s="488"/>
      <c r="T729" s="483"/>
      <c r="U729" s="483"/>
      <c r="V729" s="486"/>
    </row>
    <row r="730" spans="1:22" x14ac:dyDescent="0.25">
      <c r="A730" s="487"/>
      <c r="B730" s="492"/>
      <c r="C730" s="493"/>
      <c r="D730" s="492"/>
      <c r="E730" s="492"/>
      <c r="F730" s="498"/>
      <c r="G730" s="489"/>
      <c r="H730" s="487"/>
      <c r="I730" s="488"/>
      <c r="J730" s="483"/>
      <c r="K730" s="484"/>
      <c r="L730" s="485"/>
      <c r="M730" s="690"/>
      <c r="N730" s="488" t="s">
        <v>7879</v>
      </c>
      <c r="O730" s="483">
        <v>1974</v>
      </c>
      <c r="P730" s="483">
        <v>0.12</v>
      </c>
      <c r="Q730" s="486" t="s">
        <v>7559</v>
      </c>
      <c r="R730" s="486"/>
      <c r="S730" s="488"/>
      <c r="T730" s="483"/>
      <c r="U730" s="483"/>
      <c r="V730" s="486"/>
    </row>
    <row r="731" spans="1:22" x14ac:dyDescent="0.25">
      <c r="A731" s="487"/>
      <c r="B731" s="492"/>
      <c r="C731" s="493"/>
      <c r="D731" s="492"/>
      <c r="E731" s="492"/>
      <c r="F731" s="498"/>
      <c r="G731" s="489"/>
      <c r="H731" s="487"/>
      <c r="I731" s="488"/>
      <c r="J731" s="483"/>
      <c r="K731" s="484"/>
      <c r="L731" s="485"/>
      <c r="M731" s="690"/>
      <c r="N731" s="488" t="s">
        <v>7879</v>
      </c>
      <c r="O731" s="483">
        <v>1979</v>
      </c>
      <c r="P731" s="483">
        <v>0.115</v>
      </c>
      <c r="Q731" s="486" t="s">
        <v>7559</v>
      </c>
      <c r="R731" s="486"/>
      <c r="S731" s="488"/>
      <c r="T731" s="483"/>
      <c r="U731" s="483"/>
      <c r="V731" s="486"/>
    </row>
    <row r="732" spans="1:22" x14ac:dyDescent="0.25">
      <c r="A732" s="487"/>
      <c r="B732" s="492"/>
      <c r="C732" s="493"/>
      <c r="D732" s="492"/>
      <c r="E732" s="492"/>
      <c r="F732" s="498"/>
      <c r="G732" s="489"/>
      <c r="H732" s="487"/>
      <c r="I732" s="488"/>
      <c r="J732" s="483"/>
      <c r="K732" s="484"/>
      <c r="L732" s="485"/>
      <c r="M732" s="690"/>
      <c r="N732" s="488" t="s">
        <v>7880</v>
      </c>
      <c r="O732" s="483">
        <v>1972</v>
      </c>
      <c r="P732" s="483">
        <v>7.5999999999999998E-2</v>
      </c>
      <c r="Q732" s="486" t="s">
        <v>7881</v>
      </c>
      <c r="R732" s="486"/>
      <c r="S732" s="488"/>
      <c r="T732" s="483"/>
      <c r="U732" s="483"/>
      <c r="V732" s="486"/>
    </row>
    <row r="733" spans="1:22" x14ac:dyDescent="0.25">
      <c r="A733" s="487"/>
      <c r="B733" s="492"/>
      <c r="C733" s="493"/>
      <c r="D733" s="492"/>
      <c r="E733" s="492"/>
      <c r="F733" s="498"/>
      <c r="G733" s="489"/>
      <c r="H733" s="487"/>
      <c r="I733" s="488"/>
      <c r="J733" s="483"/>
      <c r="K733" s="484"/>
      <c r="L733" s="485"/>
      <c r="M733" s="690"/>
      <c r="N733" s="488" t="s">
        <v>7882</v>
      </c>
      <c r="O733" s="483">
        <v>1973</v>
      </c>
      <c r="P733" s="483">
        <v>3.9E-2</v>
      </c>
      <c r="Q733" s="486" t="s">
        <v>7559</v>
      </c>
      <c r="R733" s="486"/>
      <c r="S733" s="488"/>
      <c r="T733" s="483"/>
      <c r="U733" s="483"/>
      <c r="V733" s="486"/>
    </row>
    <row r="734" spans="1:22" x14ac:dyDescent="0.25">
      <c r="A734" s="487"/>
      <c r="B734" s="492"/>
      <c r="C734" s="493"/>
      <c r="D734" s="492"/>
      <c r="E734" s="492"/>
      <c r="F734" s="498"/>
      <c r="G734" s="489"/>
      <c r="H734" s="487"/>
      <c r="I734" s="488"/>
      <c r="J734" s="483"/>
      <c r="K734" s="484"/>
      <c r="L734" s="485"/>
      <c r="M734" s="690"/>
      <c r="N734" s="488" t="s">
        <v>7882</v>
      </c>
      <c r="O734" s="483">
        <v>1973</v>
      </c>
      <c r="P734" s="483">
        <v>3.9E-2</v>
      </c>
      <c r="Q734" s="486" t="s">
        <v>7559</v>
      </c>
      <c r="R734" s="486"/>
      <c r="S734" s="488"/>
      <c r="T734" s="483"/>
      <c r="U734" s="483"/>
      <c r="V734" s="486"/>
    </row>
    <row r="735" spans="1:22" x14ac:dyDescent="0.25">
      <c r="A735" s="489"/>
      <c r="B735" s="488"/>
      <c r="C735" s="494"/>
      <c r="D735" s="488"/>
      <c r="E735" s="487"/>
      <c r="F735" s="488"/>
      <c r="G735" s="488"/>
      <c r="H735" s="499"/>
      <c r="I735" s="490"/>
      <c r="J735" s="483"/>
      <c r="K735" s="484"/>
      <c r="L735" s="485"/>
      <c r="M735" s="690"/>
      <c r="N735" s="488" t="s">
        <v>7883</v>
      </c>
      <c r="O735" s="483"/>
      <c r="P735" s="483">
        <v>0.158</v>
      </c>
      <c r="Q735" s="486" t="s">
        <v>7592</v>
      </c>
      <c r="R735" s="486"/>
      <c r="S735" s="488"/>
      <c r="T735" s="483"/>
      <c r="U735" s="483"/>
      <c r="V735" s="486"/>
    </row>
    <row r="736" spans="1:22" x14ac:dyDescent="0.25">
      <c r="A736" s="489"/>
      <c r="B736" s="492"/>
      <c r="C736" s="493"/>
      <c r="D736" s="492"/>
      <c r="E736" s="492"/>
      <c r="F736" s="498"/>
      <c r="G736" s="489"/>
      <c r="H736" s="499"/>
      <c r="I736" s="490"/>
      <c r="J736" s="483"/>
      <c r="K736" s="484"/>
      <c r="L736" s="485"/>
      <c r="M736" s="690"/>
      <c r="N736" s="490"/>
      <c r="O736" s="483"/>
      <c r="P736" s="760"/>
      <c r="Q736" s="686"/>
      <c r="R736" s="528"/>
      <c r="S736" s="490"/>
      <c r="T736" s="483"/>
      <c r="U736" s="483"/>
      <c r="V736" s="686"/>
    </row>
    <row r="737" spans="1:22" x14ac:dyDescent="0.25">
      <c r="A737" s="489"/>
      <c r="B737" s="492"/>
      <c r="C737" s="493"/>
      <c r="D737" s="492" t="s">
        <v>3825</v>
      </c>
      <c r="E737" s="492"/>
      <c r="F737" s="498" t="s">
        <v>22</v>
      </c>
      <c r="G737" s="489">
        <v>1981</v>
      </c>
      <c r="H737" s="499"/>
      <c r="I737" s="490"/>
      <c r="J737" s="483"/>
      <c r="K737" s="484"/>
      <c r="L737" s="485"/>
      <c r="M737" s="691"/>
      <c r="N737" s="490"/>
      <c r="O737" s="483"/>
      <c r="P737" s="760"/>
      <c r="Q737" s="686"/>
      <c r="R737" s="528"/>
      <c r="S737" s="490"/>
      <c r="T737" s="483"/>
      <c r="U737" s="483"/>
      <c r="V737" s="686"/>
    </row>
    <row r="738" spans="1:22" x14ac:dyDescent="0.25">
      <c r="A738" s="487"/>
      <c r="B738" s="492"/>
      <c r="C738" s="493"/>
      <c r="D738" s="492"/>
      <c r="E738" s="492"/>
      <c r="F738" s="498"/>
      <c r="G738" s="489"/>
      <c r="H738" s="487" t="s">
        <v>7700</v>
      </c>
      <c r="I738" s="492" t="s">
        <v>7884</v>
      </c>
      <c r="J738" s="483">
        <v>1976</v>
      </c>
      <c r="K738" s="484">
        <v>1.4610000000000001</v>
      </c>
      <c r="L738" s="485" t="s">
        <v>7245</v>
      </c>
      <c r="M738" s="496"/>
      <c r="N738" s="490"/>
      <c r="O738" s="483"/>
      <c r="P738" s="760"/>
      <c r="Q738" s="686"/>
      <c r="R738" s="528"/>
      <c r="S738" s="490"/>
      <c r="T738" s="483"/>
      <c r="U738" s="483"/>
      <c r="V738" s="686"/>
    </row>
    <row r="739" spans="1:22" x14ac:dyDescent="0.25">
      <c r="A739" s="487"/>
      <c r="B739" s="492"/>
      <c r="C739" s="493"/>
      <c r="D739" s="492"/>
      <c r="E739" s="492"/>
      <c r="F739" s="498"/>
      <c r="G739" s="489"/>
      <c r="H739" s="487" t="s">
        <v>7885</v>
      </c>
      <c r="I739" s="492" t="s">
        <v>7886</v>
      </c>
      <c r="J739" s="483">
        <v>1981</v>
      </c>
      <c r="K739" s="484">
        <v>0.66</v>
      </c>
      <c r="L739" s="485" t="s">
        <v>201</v>
      </c>
      <c r="M739" s="496"/>
      <c r="N739" s="492"/>
      <c r="O739" s="483"/>
      <c r="P739" s="483"/>
      <c r="Q739" s="486"/>
      <c r="R739" s="486"/>
      <c r="S739" s="492"/>
      <c r="T739" s="483"/>
      <c r="U739" s="483"/>
      <c r="V739" s="486"/>
    </row>
    <row r="740" spans="1:22" x14ac:dyDescent="0.25">
      <c r="A740" s="487"/>
      <c r="B740" s="492"/>
      <c r="C740" s="493"/>
      <c r="D740" s="492"/>
      <c r="E740" s="492"/>
      <c r="F740" s="498"/>
      <c r="G740" s="489"/>
      <c r="H740" s="487"/>
      <c r="I740" s="488"/>
      <c r="J740" s="483"/>
      <c r="K740" s="484"/>
      <c r="L740" s="485"/>
      <c r="M740" s="690" t="s">
        <v>7887</v>
      </c>
      <c r="N740" s="492"/>
      <c r="O740" s="483"/>
      <c r="P740" s="483"/>
      <c r="Q740" s="486"/>
      <c r="R740" s="486"/>
      <c r="S740" s="492"/>
      <c r="T740" s="483"/>
      <c r="U740" s="483"/>
      <c r="V740" s="486"/>
    </row>
    <row r="741" spans="1:22" x14ac:dyDescent="0.25">
      <c r="A741" s="487"/>
      <c r="B741" s="492"/>
      <c r="C741" s="493"/>
      <c r="D741" s="492"/>
      <c r="E741" s="492"/>
      <c r="F741" s="498"/>
      <c r="G741" s="489"/>
      <c r="H741" s="487"/>
      <c r="I741" s="488"/>
      <c r="J741" s="483"/>
      <c r="K741" s="484"/>
      <c r="L741" s="485"/>
      <c r="M741" s="690"/>
      <c r="N741" s="488" t="s">
        <v>7888</v>
      </c>
      <c r="O741" s="483">
        <v>1987</v>
      </c>
      <c r="P741" s="483">
        <v>5.2999999999999999E-2</v>
      </c>
      <c r="Q741" s="486" t="s">
        <v>7889</v>
      </c>
      <c r="R741" s="486"/>
      <c r="S741" s="488"/>
      <c r="T741" s="483"/>
      <c r="U741" s="483"/>
      <c r="V741" s="486"/>
    </row>
    <row r="742" spans="1:22" x14ac:dyDescent="0.25">
      <c r="A742" s="487"/>
      <c r="B742" s="492"/>
      <c r="C742" s="493"/>
      <c r="D742" s="492"/>
      <c r="E742" s="492"/>
      <c r="F742" s="498"/>
      <c r="G742" s="489"/>
      <c r="H742" s="487"/>
      <c r="I742" s="488"/>
      <c r="J742" s="483"/>
      <c r="K742" s="484"/>
      <c r="L742" s="485"/>
      <c r="M742" s="690"/>
      <c r="N742" s="488" t="s">
        <v>7888</v>
      </c>
      <c r="O742" s="483">
        <v>1987</v>
      </c>
      <c r="P742" s="483">
        <v>5.2999999999999999E-2</v>
      </c>
      <c r="Q742" s="486" t="s">
        <v>7889</v>
      </c>
      <c r="R742" s="486"/>
      <c r="S742" s="488"/>
      <c r="T742" s="483"/>
      <c r="U742" s="483"/>
      <c r="V742" s="486"/>
    </row>
    <row r="743" spans="1:22" x14ac:dyDescent="0.25">
      <c r="A743" s="487"/>
      <c r="B743" s="492"/>
      <c r="C743" s="493"/>
      <c r="D743" s="492"/>
      <c r="E743" s="492"/>
      <c r="F743" s="498"/>
      <c r="G743" s="489"/>
      <c r="H743" s="487"/>
      <c r="I743" s="488"/>
      <c r="J743" s="483"/>
      <c r="K743" s="484"/>
      <c r="L743" s="485"/>
      <c r="M743" s="690"/>
      <c r="N743" s="488" t="s">
        <v>7888</v>
      </c>
      <c r="O743" s="483">
        <v>1987</v>
      </c>
      <c r="P743" s="483">
        <v>6.2E-2</v>
      </c>
      <c r="Q743" s="486" t="s">
        <v>7890</v>
      </c>
      <c r="R743" s="486"/>
      <c r="S743" s="488"/>
      <c r="T743" s="483"/>
      <c r="U743" s="483"/>
      <c r="V743" s="486"/>
    </row>
    <row r="744" spans="1:22" x14ac:dyDescent="0.25">
      <c r="A744" s="487"/>
      <c r="B744" s="492"/>
      <c r="C744" s="493"/>
      <c r="D744" s="492"/>
      <c r="E744" s="492"/>
      <c r="F744" s="498"/>
      <c r="G744" s="489"/>
      <c r="H744" s="487"/>
      <c r="I744" s="488"/>
      <c r="J744" s="483"/>
      <c r="K744" s="484"/>
      <c r="L744" s="485"/>
      <c r="M744" s="690"/>
      <c r="N744" s="488" t="s">
        <v>7888</v>
      </c>
      <c r="O744" s="483">
        <v>1987</v>
      </c>
      <c r="P744" s="483">
        <v>6.2E-2</v>
      </c>
      <c r="Q744" s="486" t="s">
        <v>7890</v>
      </c>
      <c r="R744" s="486"/>
      <c r="S744" s="488"/>
      <c r="T744" s="483"/>
      <c r="U744" s="483"/>
      <c r="V744" s="486"/>
    </row>
    <row r="745" spans="1:22" x14ac:dyDescent="0.25">
      <c r="A745" s="487"/>
      <c r="B745" s="492"/>
      <c r="C745" s="493"/>
      <c r="D745" s="492"/>
      <c r="E745" s="492"/>
      <c r="F745" s="498"/>
      <c r="G745" s="489"/>
      <c r="H745" s="487"/>
      <c r="I745" s="488"/>
      <c r="J745" s="483"/>
      <c r="K745" s="484"/>
      <c r="L745" s="485"/>
      <c r="M745" s="690"/>
      <c r="N745" s="488" t="s">
        <v>7888</v>
      </c>
      <c r="O745" s="483">
        <v>1987</v>
      </c>
      <c r="P745" s="483">
        <v>5.2999999999999999E-2</v>
      </c>
      <c r="Q745" s="486" t="s">
        <v>7165</v>
      </c>
      <c r="R745" s="486"/>
      <c r="S745" s="488"/>
      <c r="T745" s="483"/>
      <c r="U745" s="483"/>
      <c r="V745" s="486"/>
    </row>
    <row r="746" spans="1:22" x14ac:dyDescent="0.25">
      <c r="A746" s="487"/>
      <c r="B746" s="492"/>
      <c r="C746" s="493"/>
      <c r="D746" s="492"/>
      <c r="E746" s="492"/>
      <c r="F746" s="498"/>
      <c r="G746" s="489"/>
      <c r="H746" s="487"/>
      <c r="I746" s="488"/>
      <c r="J746" s="483"/>
      <c r="K746" s="484"/>
      <c r="L746" s="485"/>
      <c r="M746" s="690"/>
      <c r="N746" s="488" t="s">
        <v>7888</v>
      </c>
      <c r="O746" s="483">
        <v>1987</v>
      </c>
      <c r="P746" s="483">
        <v>5.2999999999999999E-2</v>
      </c>
      <c r="Q746" s="486" t="s">
        <v>7165</v>
      </c>
      <c r="R746" s="486"/>
      <c r="S746" s="488"/>
      <c r="T746" s="483"/>
      <c r="U746" s="483"/>
      <c r="V746" s="486"/>
    </row>
    <row r="747" spans="1:22" x14ac:dyDescent="0.25">
      <c r="A747" s="487"/>
      <c r="B747" s="492"/>
      <c r="C747" s="493"/>
      <c r="D747" s="492"/>
      <c r="E747" s="492"/>
      <c r="F747" s="498"/>
      <c r="G747" s="489"/>
      <c r="H747" s="487"/>
      <c r="I747" s="488"/>
      <c r="J747" s="483"/>
      <c r="K747" s="484"/>
      <c r="L747" s="485"/>
      <c r="M747" s="690"/>
      <c r="N747" s="488" t="s">
        <v>7888</v>
      </c>
      <c r="O747" s="483">
        <v>1987</v>
      </c>
      <c r="P747" s="483">
        <v>5.2999999999999999E-2</v>
      </c>
      <c r="Q747" s="486" t="s">
        <v>7165</v>
      </c>
      <c r="R747" s="486"/>
      <c r="S747" s="488"/>
      <c r="T747" s="483"/>
      <c r="U747" s="483"/>
      <c r="V747" s="486"/>
    </row>
    <row r="748" spans="1:22" x14ac:dyDescent="0.25">
      <c r="A748" s="487"/>
      <c r="B748" s="492"/>
      <c r="C748" s="493"/>
      <c r="D748" s="492"/>
      <c r="E748" s="492"/>
      <c r="F748" s="498"/>
      <c r="G748" s="489"/>
      <c r="H748" s="487"/>
      <c r="I748" s="488"/>
      <c r="J748" s="483"/>
      <c r="K748" s="484"/>
      <c r="L748" s="485"/>
      <c r="M748" s="690"/>
      <c r="N748" s="488" t="s">
        <v>7888</v>
      </c>
      <c r="O748" s="483">
        <v>1987</v>
      </c>
      <c r="P748" s="483">
        <v>5.2999999999999999E-2</v>
      </c>
      <c r="Q748" s="486" t="s">
        <v>7165</v>
      </c>
      <c r="R748" s="486"/>
      <c r="S748" s="488"/>
      <c r="T748" s="483"/>
      <c r="U748" s="483"/>
      <c r="V748" s="486"/>
    </row>
    <row r="749" spans="1:22" x14ac:dyDescent="0.25">
      <c r="A749" s="487"/>
      <c r="B749" s="492"/>
      <c r="C749" s="493"/>
      <c r="D749" s="492"/>
      <c r="E749" s="492"/>
      <c r="F749" s="498"/>
      <c r="G749" s="489"/>
      <c r="H749" s="487"/>
      <c r="I749" s="488"/>
      <c r="J749" s="483"/>
      <c r="K749" s="484"/>
      <c r="L749" s="485"/>
      <c r="M749" s="690"/>
      <c r="N749" s="488" t="s">
        <v>7891</v>
      </c>
      <c r="O749" s="483">
        <v>1994</v>
      </c>
      <c r="P749" s="483">
        <v>0.26500000000000001</v>
      </c>
      <c r="Q749" s="486" t="s">
        <v>7337</v>
      </c>
      <c r="R749" s="486"/>
      <c r="S749" s="488"/>
      <c r="T749" s="483"/>
      <c r="U749" s="483"/>
      <c r="V749" s="486"/>
    </row>
    <row r="750" spans="1:22" x14ac:dyDescent="0.25">
      <c r="A750" s="487"/>
      <c r="B750" s="492"/>
      <c r="C750" s="493"/>
      <c r="D750" s="492" t="s">
        <v>4396</v>
      </c>
      <c r="E750" s="492" t="s">
        <v>2657</v>
      </c>
      <c r="F750" s="498" t="s">
        <v>22</v>
      </c>
      <c r="G750" s="489">
        <v>2006</v>
      </c>
      <c r="H750" s="487"/>
      <c r="I750" s="488"/>
      <c r="J750" s="483"/>
      <c r="K750" s="484"/>
      <c r="L750" s="485"/>
      <c r="M750" s="691"/>
      <c r="N750" s="488"/>
      <c r="O750" s="483"/>
      <c r="P750" s="483"/>
      <c r="Q750" s="486"/>
      <c r="R750" s="486"/>
      <c r="S750" s="488"/>
      <c r="T750" s="483"/>
      <c r="U750" s="483"/>
      <c r="V750" s="486"/>
    </row>
    <row r="751" spans="1:22" x14ac:dyDescent="0.25">
      <c r="A751" s="487"/>
      <c r="B751" s="492"/>
      <c r="C751" s="493"/>
      <c r="D751" s="492"/>
      <c r="E751" s="492"/>
      <c r="F751" s="498"/>
      <c r="G751" s="489"/>
      <c r="H751" s="487" t="s">
        <v>7818</v>
      </c>
      <c r="I751" s="497" t="s">
        <v>7892</v>
      </c>
      <c r="J751" s="483">
        <v>1977</v>
      </c>
      <c r="K751" s="484">
        <v>0.25900000000000001</v>
      </c>
      <c r="L751" s="485" t="s">
        <v>210</v>
      </c>
      <c r="M751" s="496"/>
      <c r="N751" s="488"/>
      <c r="O751" s="483"/>
      <c r="P751" s="483"/>
      <c r="Q751" s="486"/>
      <c r="R751" s="486"/>
      <c r="S751" s="488"/>
      <c r="T751" s="483"/>
      <c r="U751" s="483"/>
      <c r="V751" s="486"/>
    </row>
    <row r="752" spans="1:22" x14ac:dyDescent="0.25">
      <c r="A752" s="487"/>
      <c r="B752" s="492"/>
      <c r="C752" s="493"/>
      <c r="D752" s="492"/>
      <c r="E752" s="492"/>
      <c r="F752" s="498"/>
      <c r="G752" s="489"/>
      <c r="H752" s="487"/>
      <c r="I752" s="488"/>
      <c r="J752" s="483"/>
      <c r="K752" s="484"/>
      <c r="L752" s="485"/>
      <c r="M752" s="689"/>
      <c r="N752" s="497"/>
      <c r="O752" s="483"/>
      <c r="P752" s="483"/>
      <c r="Q752" s="486"/>
      <c r="R752" s="486"/>
      <c r="S752" s="497"/>
      <c r="T752" s="483"/>
      <c r="U752" s="483"/>
      <c r="V752" s="486"/>
    </row>
    <row r="753" spans="1:22" x14ac:dyDescent="0.25">
      <c r="A753" s="487"/>
      <c r="B753" s="492"/>
      <c r="C753" s="493"/>
      <c r="D753" s="492"/>
      <c r="E753" s="492"/>
      <c r="F753" s="498"/>
      <c r="G753" s="489"/>
      <c r="H753" s="487"/>
      <c r="I753" s="488"/>
      <c r="J753" s="483"/>
      <c r="K753" s="484"/>
      <c r="L753" s="485"/>
      <c r="M753" s="690"/>
      <c r="N753" s="488"/>
      <c r="O753" s="483"/>
      <c r="P753" s="483"/>
      <c r="Q753" s="486"/>
      <c r="R753" s="486"/>
      <c r="S753" s="488"/>
      <c r="T753" s="483"/>
      <c r="U753" s="483"/>
      <c r="V753" s="486"/>
    </row>
    <row r="754" spans="1:22" x14ac:dyDescent="0.25">
      <c r="A754" s="487"/>
      <c r="B754" s="492"/>
      <c r="C754" s="493"/>
      <c r="D754" s="492"/>
      <c r="E754" s="492"/>
      <c r="F754" s="498"/>
      <c r="G754" s="489"/>
      <c r="H754" s="487"/>
      <c r="I754" s="488"/>
      <c r="J754" s="483"/>
      <c r="K754" s="484"/>
      <c r="L754" s="485"/>
      <c r="M754" s="690"/>
      <c r="N754" s="488"/>
      <c r="O754" s="483"/>
      <c r="P754" s="483"/>
      <c r="Q754" s="486"/>
      <c r="R754" s="486"/>
      <c r="S754" s="488"/>
      <c r="T754" s="483"/>
      <c r="U754" s="483"/>
      <c r="V754" s="486"/>
    </row>
    <row r="755" spans="1:22" x14ac:dyDescent="0.25">
      <c r="A755" s="487"/>
      <c r="B755" s="492"/>
      <c r="C755" s="493"/>
      <c r="D755" s="492"/>
      <c r="E755" s="492"/>
      <c r="F755" s="498"/>
      <c r="G755" s="489"/>
      <c r="H755" s="487"/>
      <c r="I755" s="488"/>
      <c r="J755" s="483"/>
      <c r="K755" s="484"/>
      <c r="L755" s="485"/>
      <c r="M755" s="690"/>
      <c r="N755" s="488"/>
      <c r="O755" s="483"/>
      <c r="P755" s="483"/>
      <c r="Q755" s="486"/>
      <c r="R755" s="486"/>
      <c r="S755" s="488"/>
      <c r="T755" s="483"/>
      <c r="U755" s="483"/>
      <c r="V755" s="486"/>
    </row>
    <row r="756" spans="1:22" x14ac:dyDescent="0.25">
      <c r="A756" s="487"/>
      <c r="B756" s="492"/>
      <c r="C756" s="493" t="s">
        <v>7893</v>
      </c>
      <c r="D756" s="492" t="s">
        <v>2066</v>
      </c>
      <c r="E756" s="492"/>
      <c r="F756" s="498" t="s">
        <v>22</v>
      </c>
      <c r="G756" s="489">
        <v>1977</v>
      </c>
      <c r="H756" s="487"/>
      <c r="I756" s="488"/>
      <c r="J756" s="483"/>
      <c r="K756" s="484"/>
      <c r="L756" s="485"/>
      <c r="M756" s="690"/>
      <c r="N756" s="488"/>
      <c r="O756" s="483"/>
      <c r="P756" s="483"/>
      <c r="Q756" s="486"/>
      <c r="R756" s="486"/>
      <c r="S756" s="488"/>
      <c r="T756" s="483"/>
      <c r="U756" s="483"/>
      <c r="V756" s="486"/>
    </row>
    <row r="757" spans="1:22" x14ac:dyDescent="0.25">
      <c r="A757" s="487"/>
      <c r="B757" s="492"/>
      <c r="C757" s="493"/>
      <c r="D757" s="492"/>
      <c r="E757" s="492"/>
      <c r="F757" s="498"/>
      <c r="G757" s="489"/>
      <c r="H757" s="487"/>
      <c r="I757" s="488"/>
      <c r="J757" s="483"/>
      <c r="K757" s="484"/>
      <c r="L757" s="485"/>
      <c r="M757" s="691"/>
      <c r="N757" s="488"/>
      <c r="O757" s="483"/>
      <c r="P757" s="483"/>
      <c r="Q757" s="486"/>
      <c r="R757" s="486"/>
      <c r="S757" s="488"/>
      <c r="T757" s="483"/>
      <c r="U757" s="483"/>
      <c r="V757" s="486"/>
    </row>
    <row r="758" spans="1:22" x14ac:dyDescent="0.25">
      <c r="A758" s="487"/>
      <c r="B758" s="492"/>
      <c r="C758" s="493"/>
      <c r="D758" s="492"/>
      <c r="E758" s="492"/>
      <c r="F758" s="498"/>
      <c r="G758" s="489"/>
      <c r="H758" s="714" t="s">
        <v>7894</v>
      </c>
      <c r="I758" s="497" t="s">
        <v>7895</v>
      </c>
      <c r="J758" s="483">
        <v>1977</v>
      </c>
      <c r="K758" s="484">
        <v>9.8000000000000004E-2</v>
      </c>
      <c r="L758" s="485" t="s">
        <v>210</v>
      </c>
      <c r="M758" s="496"/>
      <c r="N758" s="488"/>
      <c r="O758" s="483"/>
      <c r="P758" s="483"/>
      <c r="Q758" s="486"/>
      <c r="R758" s="486"/>
      <c r="S758" s="488"/>
      <c r="T758" s="483"/>
      <c r="U758" s="483"/>
      <c r="V758" s="486"/>
    </row>
    <row r="759" spans="1:22" x14ac:dyDescent="0.25">
      <c r="A759" s="487"/>
      <c r="B759" s="492"/>
      <c r="C759" s="493"/>
      <c r="D759" s="492"/>
      <c r="E759" s="492"/>
      <c r="F759" s="498"/>
      <c r="G759" s="489"/>
      <c r="H759" s="715"/>
      <c r="I759" s="497" t="s">
        <v>7895</v>
      </c>
      <c r="J759" s="483">
        <v>1977</v>
      </c>
      <c r="K759" s="484">
        <v>9.9000000000000005E-2</v>
      </c>
      <c r="L759" s="485" t="s">
        <v>210</v>
      </c>
      <c r="M759" s="496"/>
      <c r="N759" s="497"/>
      <c r="O759" s="483"/>
      <c r="P759" s="483"/>
      <c r="Q759" s="486"/>
      <c r="R759" s="486"/>
      <c r="S759" s="497"/>
      <c r="T759" s="483"/>
      <c r="U759" s="483"/>
      <c r="V759" s="486"/>
    </row>
    <row r="760" spans="1:22" x14ac:dyDescent="0.25">
      <c r="A760" s="487"/>
      <c r="B760" s="492"/>
      <c r="C760" s="493"/>
      <c r="D760" s="492"/>
      <c r="E760" s="492"/>
      <c r="F760" s="498"/>
      <c r="G760" s="489"/>
      <c r="H760" s="487"/>
      <c r="I760" s="488"/>
      <c r="J760" s="483"/>
      <c r="K760" s="484"/>
      <c r="L760" s="485"/>
      <c r="M760" s="530"/>
      <c r="N760" s="497"/>
      <c r="O760" s="483"/>
      <c r="P760" s="483"/>
      <c r="Q760" s="486"/>
      <c r="R760" s="486"/>
      <c r="S760" s="497"/>
      <c r="T760" s="483"/>
      <c r="U760" s="483"/>
      <c r="V760" s="486"/>
    </row>
    <row r="761" spans="1:22" x14ac:dyDescent="0.25">
      <c r="A761" s="487"/>
      <c r="B761" s="492"/>
      <c r="C761" s="493"/>
      <c r="D761" s="492"/>
      <c r="E761" s="492"/>
      <c r="F761" s="498"/>
      <c r="G761" s="489"/>
      <c r="H761" s="487"/>
      <c r="I761" s="488"/>
      <c r="J761" s="483"/>
      <c r="K761" s="484"/>
      <c r="L761" s="485"/>
      <c r="M761" s="694" t="s">
        <v>7896</v>
      </c>
      <c r="N761" s="488" t="s">
        <v>7897</v>
      </c>
      <c r="O761" s="483">
        <v>1977</v>
      </c>
      <c r="P761" s="483">
        <v>0.10199999999999999</v>
      </c>
      <c r="Q761" s="486" t="s">
        <v>7171</v>
      </c>
      <c r="R761" s="486"/>
      <c r="S761" s="488"/>
      <c r="T761" s="483"/>
      <c r="U761" s="483"/>
      <c r="V761" s="486"/>
    </row>
    <row r="762" spans="1:22" x14ac:dyDescent="0.25">
      <c r="A762" s="487"/>
      <c r="B762" s="492"/>
      <c r="C762" s="493"/>
      <c r="D762" s="492"/>
      <c r="E762" s="492"/>
      <c r="F762" s="498"/>
      <c r="G762" s="489"/>
      <c r="H762" s="487"/>
      <c r="I762" s="488"/>
      <c r="J762" s="483"/>
      <c r="K762" s="484"/>
      <c r="L762" s="485"/>
      <c r="M762" s="763"/>
      <c r="N762" s="488" t="s">
        <v>7898</v>
      </c>
      <c r="O762" s="483">
        <v>1978</v>
      </c>
      <c r="P762" s="483">
        <v>8.3000000000000004E-2</v>
      </c>
      <c r="Q762" s="486" t="s">
        <v>7899</v>
      </c>
      <c r="R762" s="486"/>
      <c r="S762" s="488"/>
      <c r="T762" s="483"/>
      <c r="U762" s="483"/>
      <c r="V762" s="486"/>
    </row>
    <row r="763" spans="1:22" x14ac:dyDescent="0.25">
      <c r="A763" s="487"/>
      <c r="B763" s="492"/>
      <c r="C763" s="493"/>
      <c r="D763" s="492"/>
      <c r="E763" s="492"/>
      <c r="F763" s="498"/>
      <c r="G763" s="489"/>
      <c r="H763" s="487"/>
      <c r="I763" s="488"/>
      <c r="J763" s="483"/>
      <c r="K763" s="484"/>
      <c r="L763" s="485"/>
      <c r="M763" s="763"/>
      <c r="N763" s="488" t="s">
        <v>7900</v>
      </c>
      <c r="O763" s="483">
        <v>1977</v>
      </c>
      <c r="P763" s="483">
        <v>5.1999999999999998E-2</v>
      </c>
      <c r="Q763" s="486" t="s">
        <v>7171</v>
      </c>
      <c r="R763" s="486"/>
      <c r="S763" s="488"/>
      <c r="T763" s="483"/>
      <c r="U763" s="483"/>
      <c r="V763" s="486"/>
    </row>
    <row r="764" spans="1:22" x14ac:dyDescent="0.25">
      <c r="A764" s="487"/>
      <c r="B764" s="492"/>
      <c r="C764" s="493"/>
      <c r="D764" s="492"/>
      <c r="E764" s="492"/>
      <c r="F764" s="498"/>
      <c r="G764" s="489"/>
      <c r="H764" s="487"/>
      <c r="I764" s="488"/>
      <c r="J764" s="483"/>
      <c r="K764" s="484"/>
      <c r="L764" s="485"/>
      <c r="M764" s="763"/>
      <c r="N764" s="488" t="s">
        <v>7901</v>
      </c>
      <c r="O764" s="483">
        <v>1976</v>
      </c>
      <c r="P764" s="483">
        <v>0.115</v>
      </c>
      <c r="Q764" s="486" t="s">
        <v>7902</v>
      </c>
      <c r="R764" s="486"/>
      <c r="S764" s="488"/>
      <c r="T764" s="483"/>
      <c r="U764" s="483"/>
      <c r="V764" s="486"/>
    </row>
    <row r="765" spans="1:22" x14ac:dyDescent="0.25">
      <c r="A765" s="487"/>
      <c r="B765" s="492"/>
      <c r="C765" s="493"/>
      <c r="D765" s="492"/>
      <c r="E765" s="492"/>
      <c r="F765" s="498"/>
      <c r="G765" s="489"/>
      <c r="H765" s="487"/>
      <c r="I765" s="488"/>
      <c r="J765" s="483"/>
      <c r="K765" s="484"/>
      <c r="L765" s="485"/>
      <c r="M765" s="763"/>
      <c r="N765" s="488" t="s">
        <v>7901</v>
      </c>
      <c r="O765" s="483">
        <v>1976</v>
      </c>
      <c r="P765" s="483">
        <v>0.11700000000000001</v>
      </c>
      <c r="Q765" s="486" t="s">
        <v>7903</v>
      </c>
      <c r="R765" s="486"/>
      <c r="S765" s="488"/>
      <c r="T765" s="483"/>
      <c r="U765" s="483"/>
      <c r="V765" s="486"/>
    </row>
    <row r="766" spans="1:22" x14ac:dyDescent="0.25">
      <c r="A766" s="487"/>
      <c r="B766" s="492"/>
      <c r="C766" s="493"/>
      <c r="D766" s="492"/>
      <c r="E766" s="492"/>
      <c r="F766" s="498"/>
      <c r="G766" s="489"/>
      <c r="H766" s="487"/>
      <c r="I766" s="488"/>
      <c r="J766" s="483"/>
      <c r="K766" s="484"/>
      <c r="L766" s="485"/>
      <c r="M766" s="763"/>
      <c r="N766" s="488" t="s">
        <v>7904</v>
      </c>
      <c r="O766" s="483">
        <v>1993</v>
      </c>
      <c r="P766" s="483">
        <v>4.7E-2</v>
      </c>
      <c r="Q766" s="486" t="s">
        <v>7296</v>
      </c>
      <c r="R766" s="486"/>
      <c r="S766" s="488"/>
      <c r="T766" s="483"/>
      <c r="U766" s="483"/>
      <c r="V766" s="486"/>
    </row>
    <row r="767" spans="1:22" x14ac:dyDescent="0.25">
      <c r="A767" s="487"/>
      <c r="B767" s="492"/>
      <c r="C767" s="493"/>
      <c r="D767" s="492"/>
      <c r="E767" s="492"/>
      <c r="F767" s="498"/>
      <c r="G767" s="489"/>
      <c r="H767" s="487"/>
      <c r="I767" s="488"/>
      <c r="J767" s="483"/>
      <c r="K767" s="484"/>
      <c r="L767" s="485"/>
      <c r="M767" s="763"/>
      <c r="N767" s="488" t="s">
        <v>7904</v>
      </c>
      <c r="O767" s="483">
        <v>1993</v>
      </c>
      <c r="P767" s="483">
        <v>4.7E-2</v>
      </c>
      <c r="Q767" s="486" t="s">
        <v>7296</v>
      </c>
      <c r="R767" s="486"/>
      <c r="S767" s="488"/>
      <c r="T767" s="483"/>
      <c r="U767" s="483"/>
      <c r="V767" s="486"/>
    </row>
    <row r="768" spans="1:22" x14ac:dyDescent="0.25">
      <c r="A768" s="487"/>
      <c r="B768" s="488"/>
      <c r="C768" s="494"/>
      <c r="D768" s="488"/>
      <c r="E768" s="487"/>
      <c r="F768" s="488"/>
      <c r="G768" s="488"/>
      <c r="H768" s="487"/>
      <c r="I768" s="488"/>
      <c r="J768" s="483"/>
      <c r="K768" s="484"/>
      <c r="L768" s="485"/>
      <c r="M768" s="763"/>
      <c r="N768" s="488" t="s">
        <v>7905</v>
      </c>
      <c r="O768" s="483">
        <v>1993</v>
      </c>
      <c r="P768" s="483">
        <v>3.6999999999999998E-2</v>
      </c>
      <c r="Q768" s="486" t="s">
        <v>7470</v>
      </c>
      <c r="R768" s="486"/>
      <c r="S768" s="488"/>
      <c r="T768" s="483"/>
      <c r="U768" s="483"/>
      <c r="V768" s="486"/>
    </row>
    <row r="769" spans="1:22" x14ac:dyDescent="0.25">
      <c r="A769" s="487"/>
      <c r="B769" s="488"/>
      <c r="C769" s="494"/>
      <c r="D769" s="488"/>
      <c r="E769" s="487"/>
      <c r="F769" s="488"/>
      <c r="G769" s="488"/>
      <c r="H769" s="487"/>
      <c r="I769" s="488"/>
      <c r="J769" s="483"/>
      <c r="K769" s="484"/>
      <c r="L769" s="485"/>
      <c r="M769" s="763"/>
      <c r="N769" s="488" t="s">
        <v>7905</v>
      </c>
      <c r="O769" s="483">
        <v>1993</v>
      </c>
      <c r="P769" s="483">
        <v>3.6999999999999998E-2</v>
      </c>
      <c r="Q769" s="486" t="s">
        <v>7470</v>
      </c>
      <c r="R769" s="486"/>
      <c r="S769" s="488"/>
      <c r="T769" s="483"/>
      <c r="U769" s="483"/>
      <c r="V769" s="486"/>
    </row>
    <row r="770" spans="1:22" x14ac:dyDescent="0.25">
      <c r="A770" s="489"/>
      <c r="B770" s="488"/>
      <c r="C770" s="494"/>
      <c r="D770" s="488"/>
      <c r="E770" s="487"/>
      <c r="F770" s="488"/>
      <c r="G770" s="488"/>
      <c r="H770" s="499"/>
      <c r="I770" s="490"/>
      <c r="J770" s="483"/>
      <c r="K770" s="484"/>
      <c r="L770" s="485"/>
      <c r="M770" s="764"/>
      <c r="N770" s="488"/>
      <c r="O770" s="483"/>
      <c r="P770" s="483"/>
      <c r="Q770" s="486"/>
      <c r="R770" s="486"/>
      <c r="S770" s="488"/>
      <c r="T770" s="483"/>
      <c r="U770" s="483"/>
      <c r="V770" s="486"/>
    </row>
    <row r="771" spans="1:22" x14ac:dyDescent="0.25">
      <c r="A771" s="489"/>
      <c r="B771" s="492"/>
      <c r="C771" s="493" t="s">
        <v>7906</v>
      </c>
      <c r="D771" s="492" t="s">
        <v>1738</v>
      </c>
      <c r="E771" s="492" t="s">
        <v>7350</v>
      </c>
      <c r="F771" s="498"/>
      <c r="G771" s="489">
        <v>2014</v>
      </c>
      <c r="H771" s="499"/>
      <c r="I771" s="490"/>
      <c r="J771" s="483"/>
      <c r="K771" s="484"/>
      <c r="L771" s="485"/>
      <c r="M771" s="493"/>
      <c r="N771" s="490"/>
      <c r="O771" s="483"/>
      <c r="P771" s="765"/>
      <c r="Q771" s="486"/>
      <c r="R771" s="528"/>
      <c r="S771" s="490"/>
      <c r="T771" s="483"/>
      <c r="U771" s="483"/>
      <c r="V771" s="486"/>
    </row>
    <row r="772" spans="1:22" x14ac:dyDescent="0.25">
      <c r="A772" s="489"/>
      <c r="B772" s="492"/>
      <c r="C772" s="493" t="s">
        <v>7907</v>
      </c>
      <c r="D772" s="492" t="s">
        <v>1738</v>
      </c>
      <c r="E772" s="492" t="s">
        <v>7350</v>
      </c>
      <c r="F772" s="498" t="s">
        <v>28</v>
      </c>
      <c r="G772" s="489">
        <v>2014</v>
      </c>
      <c r="H772" s="499"/>
      <c r="I772" s="490"/>
      <c r="J772" s="483"/>
      <c r="K772" s="484"/>
      <c r="L772" s="485"/>
      <c r="M772" s="493"/>
      <c r="N772" s="490"/>
      <c r="O772" s="483"/>
      <c r="P772" s="765"/>
      <c r="Q772" s="486"/>
      <c r="R772" s="528"/>
      <c r="S772" s="490"/>
      <c r="T772" s="483"/>
      <c r="U772" s="483"/>
      <c r="V772" s="486"/>
    </row>
    <row r="773" spans="1:22" x14ac:dyDescent="0.25">
      <c r="A773" s="489"/>
      <c r="B773" s="492"/>
      <c r="C773" s="493"/>
      <c r="D773" s="492"/>
      <c r="E773" s="492"/>
      <c r="F773" s="498"/>
      <c r="G773" s="489"/>
      <c r="H773" s="499"/>
      <c r="I773" s="490"/>
      <c r="J773" s="483"/>
      <c r="K773" s="484"/>
      <c r="L773" s="485"/>
      <c r="M773" s="493"/>
      <c r="N773" s="490"/>
      <c r="O773" s="483"/>
      <c r="P773" s="765"/>
      <c r="Q773" s="486"/>
      <c r="R773" s="528"/>
      <c r="S773" s="490"/>
      <c r="T773" s="483"/>
      <c r="U773" s="483"/>
      <c r="V773" s="486"/>
    </row>
    <row r="774" spans="1:22" x14ac:dyDescent="0.25">
      <c r="A774" s="489"/>
      <c r="B774" s="492"/>
      <c r="C774" s="493"/>
      <c r="D774" s="492"/>
      <c r="E774" s="492"/>
      <c r="F774" s="498"/>
      <c r="G774" s="489"/>
      <c r="H774" s="487" t="s">
        <v>7894</v>
      </c>
      <c r="I774" s="492" t="s">
        <v>7908</v>
      </c>
      <c r="J774" s="483">
        <v>1977</v>
      </c>
      <c r="K774" s="484">
        <v>0.18099999999999999</v>
      </c>
      <c r="L774" s="485" t="s">
        <v>7909</v>
      </c>
      <c r="M774" s="531"/>
      <c r="N774" s="490"/>
      <c r="O774" s="483"/>
      <c r="P774" s="765"/>
      <c r="Q774" s="486"/>
      <c r="R774" s="528"/>
      <c r="S774" s="490"/>
      <c r="T774" s="483"/>
      <c r="U774" s="483"/>
      <c r="V774" s="486"/>
    </row>
    <row r="775" spans="1:22" x14ac:dyDescent="0.25">
      <c r="A775" s="487"/>
      <c r="B775" s="492"/>
      <c r="C775" s="493"/>
      <c r="D775" s="492"/>
      <c r="E775" s="492"/>
      <c r="F775" s="498"/>
      <c r="G775" s="489"/>
      <c r="H775" s="487" t="s">
        <v>7910</v>
      </c>
      <c r="I775" s="492" t="s">
        <v>7911</v>
      </c>
      <c r="J775" s="483">
        <v>2014</v>
      </c>
      <c r="K775" s="484">
        <v>0.38100000000000001</v>
      </c>
      <c r="L775" s="485" t="s">
        <v>210</v>
      </c>
      <c r="M775" s="496"/>
      <c r="N775" s="490"/>
      <c r="O775" s="483"/>
      <c r="P775" s="760"/>
      <c r="Q775" s="528"/>
      <c r="R775" s="528"/>
      <c r="S775" s="490"/>
      <c r="T775" s="483"/>
      <c r="U775" s="483"/>
      <c r="V775" s="528"/>
    </row>
    <row r="776" spans="1:22" x14ac:dyDescent="0.25">
      <c r="A776" s="487"/>
      <c r="B776" s="492"/>
      <c r="C776" s="493"/>
      <c r="D776" s="492"/>
      <c r="E776" s="492"/>
      <c r="F776" s="498"/>
      <c r="G776" s="489"/>
      <c r="H776" s="487"/>
      <c r="I776" s="488"/>
      <c r="J776" s="483"/>
      <c r="K776" s="484"/>
      <c r="L776" s="485"/>
      <c r="M776" s="689" t="s">
        <v>7912</v>
      </c>
      <c r="N776" s="492"/>
      <c r="O776" s="483"/>
      <c r="P776" s="483"/>
      <c r="Q776" s="486"/>
      <c r="R776" s="486"/>
      <c r="S776" s="492"/>
      <c r="T776" s="483"/>
      <c r="U776" s="483"/>
      <c r="V776" s="486"/>
    </row>
    <row r="777" spans="1:22" x14ac:dyDescent="0.25">
      <c r="A777" s="487"/>
      <c r="B777" s="492"/>
      <c r="C777" s="493"/>
      <c r="D777" s="492"/>
      <c r="E777" s="492"/>
      <c r="F777" s="498"/>
      <c r="G777" s="489"/>
      <c r="H777" s="487"/>
      <c r="I777" s="488"/>
      <c r="J777" s="483"/>
      <c r="K777" s="484"/>
      <c r="L777" s="485"/>
      <c r="M777" s="690"/>
      <c r="N777" s="488" t="s">
        <v>7913</v>
      </c>
      <c r="O777" s="483">
        <v>1987</v>
      </c>
      <c r="P777" s="483">
        <v>0.13500000000000001</v>
      </c>
      <c r="Q777" s="486" t="s">
        <v>7914</v>
      </c>
      <c r="R777" s="486"/>
      <c r="S777" s="488"/>
      <c r="T777" s="483"/>
      <c r="U777" s="483"/>
      <c r="V777" s="486"/>
    </row>
    <row r="778" spans="1:22" x14ac:dyDescent="0.25">
      <c r="A778" s="487"/>
      <c r="B778" s="492"/>
      <c r="C778" s="493"/>
      <c r="D778" s="492"/>
      <c r="E778" s="492"/>
      <c r="F778" s="498"/>
      <c r="G778" s="489"/>
      <c r="H778" s="487"/>
      <c r="I778" s="488"/>
      <c r="J778" s="483"/>
      <c r="K778" s="484"/>
      <c r="L778" s="485"/>
      <c r="M778" s="690"/>
      <c r="N778" s="488" t="s">
        <v>7913</v>
      </c>
      <c r="O778" s="483">
        <v>1987</v>
      </c>
      <c r="P778" s="483">
        <v>0.13500000000000001</v>
      </c>
      <c r="Q778" s="486" t="s">
        <v>7914</v>
      </c>
      <c r="R778" s="486"/>
      <c r="S778" s="488"/>
      <c r="T778" s="483"/>
      <c r="U778" s="483"/>
      <c r="V778" s="486"/>
    </row>
    <row r="779" spans="1:22" x14ac:dyDescent="0.25">
      <c r="A779" s="487"/>
      <c r="B779" s="492"/>
      <c r="C779" s="493"/>
      <c r="D779" s="492"/>
      <c r="E779" s="492"/>
      <c r="F779" s="498"/>
      <c r="G779" s="489"/>
      <c r="H779" s="487"/>
      <c r="I779" s="488"/>
      <c r="J779" s="483"/>
      <c r="K779" s="484"/>
      <c r="L779" s="485"/>
      <c r="M779" s="690"/>
      <c r="N779" s="488" t="s">
        <v>7915</v>
      </c>
      <c r="O779" s="483">
        <v>2006</v>
      </c>
      <c r="P779" s="483">
        <v>0.13900000000000001</v>
      </c>
      <c r="Q779" s="486" t="s">
        <v>7391</v>
      </c>
      <c r="R779" s="486"/>
      <c r="S779" s="488"/>
      <c r="T779" s="483"/>
      <c r="U779" s="483"/>
      <c r="V779" s="486"/>
    </row>
    <row r="780" spans="1:22" x14ac:dyDescent="0.25">
      <c r="A780" s="487"/>
      <c r="B780" s="492"/>
      <c r="C780" s="493"/>
      <c r="D780" s="492"/>
      <c r="E780" s="492"/>
      <c r="F780" s="498"/>
      <c r="G780" s="489"/>
      <c r="H780" s="487"/>
      <c r="I780" s="488"/>
      <c r="J780" s="483"/>
      <c r="K780" s="484"/>
      <c r="L780" s="485"/>
      <c r="M780" s="690"/>
      <c r="N780" s="488" t="s">
        <v>7915</v>
      </c>
      <c r="O780" s="483">
        <v>2006</v>
      </c>
      <c r="P780" s="483">
        <v>0.13900000000000001</v>
      </c>
      <c r="Q780" s="486" t="s">
        <v>7391</v>
      </c>
      <c r="R780" s="486"/>
      <c r="S780" s="488"/>
      <c r="T780" s="483"/>
      <c r="U780" s="483"/>
      <c r="V780" s="486"/>
    </row>
    <row r="781" spans="1:22" x14ac:dyDescent="0.25">
      <c r="A781" s="487"/>
      <c r="B781" s="492"/>
      <c r="C781" s="493"/>
      <c r="D781" s="492"/>
      <c r="E781" s="492"/>
      <c r="F781" s="498"/>
      <c r="G781" s="489"/>
      <c r="H781" s="487"/>
      <c r="I781" s="488"/>
      <c r="J781" s="483"/>
      <c r="K781" s="484"/>
      <c r="L781" s="485"/>
      <c r="M781" s="690"/>
      <c r="N781" s="488" t="s">
        <v>7916</v>
      </c>
      <c r="O781" s="483">
        <v>1977</v>
      </c>
      <c r="P781" s="483">
        <v>4.7E-2</v>
      </c>
      <c r="Q781" s="486" t="s">
        <v>7899</v>
      </c>
      <c r="R781" s="486"/>
      <c r="S781" s="488"/>
      <c r="T781" s="483"/>
      <c r="U781" s="483"/>
      <c r="V781" s="486"/>
    </row>
    <row r="782" spans="1:22" x14ac:dyDescent="0.25">
      <c r="A782" s="487"/>
      <c r="B782" s="492"/>
      <c r="C782" s="493"/>
      <c r="D782" s="492"/>
      <c r="E782" s="492"/>
      <c r="F782" s="498"/>
      <c r="G782" s="489"/>
      <c r="H782" s="487"/>
      <c r="I782" s="488"/>
      <c r="J782" s="483"/>
      <c r="K782" s="484"/>
      <c r="L782" s="485"/>
      <c r="M782" s="690"/>
      <c r="N782" s="488" t="s">
        <v>7916</v>
      </c>
      <c r="O782" s="483">
        <v>1977</v>
      </c>
      <c r="P782" s="483">
        <v>4.7E-2</v>
      </c>
      <c r="Q782" s="486" t="s">
        <v>7899</v>
      </c>
      <c r="R782" s="486"/>
      <c r="S782" s="488"/>
      <c r="T782" s="483"/>
      <c r="U782" s="483"/>
      <c r="V782" s="486"/>
    </row>
    <row r="783" spans="1:22" x14ac:dyDescent="0.25">
      <c r="A783" s="487"/>
      <c r="B783" s="492"/>
      <c r="C783" s="493"/>
      <c r="D783" s="492"/>
      <c r="E783" s="492"/>
      <c r="F783" s="498"/>
      <c r="G783" s="489"/>
      <c r="H783" s="487"/>
      <c r="I783" s="488"/>
      <c r="J783" s="483"/>
      <c r="K783" s="484"/>
      <c r="L783" s="485"/>
      <c r="M783" s="690"/>
      <c r="N783" s="488" t="s">
        <v>7917</v>
      </c>
      <c r="O783" s="483">
        <v>1977</v>
      </c>
      <c r="P783" s="483">
        <v>6.4000000000000001E-2</v>
      </c>
      <c r="Q783" s="486" t="s">
        <v>7521</v>
      </c>
      <c r="R783" s="486"/>
      <c r="S783" s="488"/>
      <c r="T783" s="483"/>
      <c r="U783" s="483"/>
      <c r="V783" s="486"/>
    </row>
    <row r="784" spans="1:22" x14ac:dyDescent="0.25">
      <c r="A784" s="487"/>
      <c r="B784" s="492"/>
      <c r="C784" s="493"/>
      <c r="D784" s="492"/>
      <c r="E784" s="492"/>
      <c r="F784" s="498"/>
      <c r="G784" s="489"/>
      <c r="H784" s="487"/>
      <c r="I784" s="488"/>
      <c r="J784" s="483"/>
      <c r="K784" s="484"/>
      <c r="L784" s="485"/>
      <c r="M784" s="690"/>
      <c r="N784" s="488" t="s">
        <v>7918</v>
      </c>
      <c r="O784" s="483">
        <v>1973</v>
      </c>
      <c r="P784" s="483">
        <v>0.124</v>
      </c>
      <c r="Q784" s="486" t="s">
        <v>7521</v>
      </c>
      <c r="R784" s="486"/>
      <c r="S784" s="488"/>
      <c r="T784" s="483"/>
      <c r="U784" s="483"/>
      <c r="V784" s="486"/>
    </row>
    <row r="785" spans="1:22" x14ac:dyDescent="0.25">
      <c r="A785" s="487"/>
      <c r="B785" s="492"/>
      <c r="C785" s="493"/>
      <c r="D785" s="492"/>
      <c r="E785" s="492"/>
      <c r="F785" s="498"/>
      <c r="G785" s="489"/>
      <c r="H785" s="487"/>
      <c r="I785" s="488"/>
      <c r="J785" s="483"/>
      <c r="K785" s="484"/>
      <c r="L785" s="485"/>
      <c r="M785" s="690"/>
      <c r="N785" s="488" t="s">
        <v>7919</v>
      </c>
      <c r="O785" s="483">
        <v>1977</v>
      </c>
      <c r="P785" s="483">
        <v>6.8000000000000005E-2</v>
      </c>
      <c r="Q785" s="486" t="s">
        <v>7521</v>
      </c>
      <c r="R785" s="486"/>
      <c r="S785" s="488"/>
      <c r="T785" s="483"/>
      <c r="U785" s="483"/>
      <c r="V785" s="486"/>
    </row>
    <row r="786" spans="1:22" x14ac:dyDescent="0.25">
      <c r="A786" s="487"/>
      <c r="B786" s="492"/>
      <c r="C786" s="493"/>
      <c r="D786" s="492"/>
      <c r="E786" s="492"/>
      <c r="F786" s="498"/>
      <c r="G786" s="489"/>
      <c r="H786" s="487"/>
      <c r="I786" s="488"/>
      <c r="J786" s="483"/>
      <c r="K786" s="484"/>
      <c r="L786" s="485"/>
      <c r="M786" s="690"/>
      <c r="N786" s="488" t="s">
        <v>7913</v>
      </c>
      <c r="O786" s="483">
        <v>1987</v>
      </c>
      <c r="P786" s="483">
        <v>0.13600000000000001</v>
      </c>
      <c r="Q786" s="486" t="s">
        <v>7920</v>
      </c>
      <c r="R786" s="486"/>
      <c r="S786" s="488"/>
      <c r="T786" s="483"/>
      <c r="U786" s="483"/>
      <c r="V786" s="486"/>
    </row>
    <row r="787" spans="1:22" x14ac:dyDescent="0.25">
      <c r="A787" s="487"/>
      <c r="B787" s="488"/>
      <c r="C787" s="494"/>
      <c r="D787" s="488"/>
      <c r="E787" s="487"/>
      <c r="F787" s="488"/>
      <c r="G787" s="488"/>
      <c r="H787" s="487"/>
      <c r="I787" s="488"/>
      <c r="J787" s="483"/>
      <c r="K787" s="484"/>
      <c r="L787" s="485"/>
      <c r="M787" s="690"/>
      <c r="N787" s="488" t="s">
        <v>7913</v>
      </c>
      <c r="O787" s="483">
        <v>1987</v>
      </c>
      <c r="P787" s="483">
        <v>0.13700000000000001</v>
      </c>
      <c r="Q787" s="486" t="s">
        <v>7921</v>
      </c>
      <c r="R787" s="486"/>
      <c r="S787" s="488"/>
      <c r="T787" s="483"/>
      <c r="U787" s="483"/>
      <c r="V787" s="486"/>
    </row>
    <row r="788" spans="1:22" x14ac:dyDescent="0.25">
      <c r="A788" s="487"/>
      <c r="B788" s="488"/>
      <c r="C788" s="494"/>
      <c r="D788" s="488"/>
      <c r="E788" s="487"/>
      <c r="F788" s="488"/>
      <c r="G788" s="488"/>
      <c r="H788" s="487"/>
      <c r="I788" s="488"/>
      <c r="J788" s="483"/>
      <c r="K788" s="484"/>
      <c r="L788" s="485"/>
      <c r="M788" s="690"/>
      <c r="N788" s="488" t="s">
        <v>7922</v>
      </c>
      <c r="O788" s="483">
        <v>1993</v>
      </c>
      <c r="P788" s="483">
        <v>0.18099999999999999</v>
      </c>
      <c r="Q788" s="486" t="s">
        <v>7208</v>
      </c>
      <c r="R788" s="486"/>
      <c r="S788" s="488"/>
      <c r="T788" s="483"/>
      <c r="U788" s="483"/>
      <c r="V788" s="486"/>
    </row>
    <row r="789" spans="1:22" x14ac:dyDescent="0.25">
      <c r="A789" s="489"/>
      <c r="B789" s="488"/>
      <c r="C789" s="494"/>
      <c r="D789" s="488"/>
      <c r="E789" s="487"/>
      <c r="F789" s="488"/>
      <c r="G789" s="488"/>
      <c r="H789" s="499"/>
      <c r="I789" s="490"/>
      <c r="J789" s="483"/>
      <c r="K789" s="484"/>
      <c r="L789" s="485"/>
      <c r="M789" s="690"/>
      <c r="N789" s="488" t="s">
        <v>7923</v>
      </c>
      <c r="O789" s="483">
        <v>1993</v>
      </c>
      <c r="P789" s="483">
        <v>0.13200000000000001</v>
      </c>
      <c r="Q789" s="486" t="s">
        <v>7211</v>
      </c>
      <c r="R789" s="486"/>
      <c r="S789" s="488"/>
      <c r="T789" s="483"/>
      <c r="U789" s="483"/>
      <c r="V789" s="486"/>
    </row>
    <row r="790" spans="1:22" x14ac:dyDescent="0.25">
      <c r="A790" s="489"/>
      <c r="B790" s="492"/>
      <c r="C790" s="493" t="s">
        <v>7924</v>
      </c>
      <c r="D790" s="492" t="s">
        <v>1681</v>
      </c>
      <c r="E790" s="492"/>
      <c r="F790" s="498" t="s">
        <v>22</v>
      </c>
      <c r="G790" s="489">
        <v>1977</v>
      </c>
      <c r="H790" s="499"/>
      <c r="I790" s="490"/>
      <c r="J790" s="483"/>
      <c r="K790" s="484"/>
      <c r="L790" s="485"/>
      <c r="M790" s="690"/>
      <c r="N790" s="490"/>
      <c r="O790" s="483"/>
      <c r="P790" s="760"/>
      <c r="Q790" s="717"/>
      <c r="R790" s="528"/>
      <c r="S790" s="490"/>
      <c r="T790" s="483"/>
      <c r="U790" s="483"/>
      <c r="V790" s="686"/>
    </row>
    <row r="791" spans="1:22" x14ac:dyDescent="0.25">
      <c r="A791" s="489"/>
      <c r="B791" s="492"/>
      <c r="C791" s="493"/>
      <c r="D791" s="492"/>
      <c r="E791" s="492"/>
      <c r="F791" s="498"/>
      <c r="G791" s="489"/>
      <c r="H791" s="499"/>
      <c r="I791" s="490"/>
      <c r="J791" s="483"/>
      <c r="K791" s="484"/>
      <c r="L791" s="485"/>
      <c r="M791" s="691"/>
      <c r="N791" s="490"/>
      <c r="O791" s="483"/>
      <c r="P791" s="760"/>
      <c r="Q791" s="718"/>
      <c r="R791" s="528"/>
      <c r="S791" s="490"/>
      <c r="T791" s="483"/>
      <c r="U791" s="483"/>
      <c r="V791" s="686"/>
    </row>
    <row r="792" spans="1:22" x14ac:dyDescent="0.25">
      <c r="A792" s="487"/>
      <c r="B792" s="492"/>
      <c r="C792" s="493"/>
      <c r="D792" s="492"/>
      <c r="E792" s="492"/>
      <c r="F792" s="498"/>
      <c r="G792" s="489"/>
      <c r="H792" s="487" t="s">
        <v>7925</v>
      </c>
      <c r="I792" s="497" t="s">
        <v>7926</v>
      </c>
      <c r="J792" s="483">
        <v>1977</v>
      </c>
      <c r="K792" s="484">
        <v>0.45400000000000001</v>
      </c>
      <c r="L792" s="485" t="s">
        <v>201</v>
      </c>
      <c r="M792" s="496"/>
      <c r="N792" s="490"/>
      <c r="O792" s="483"/>
      <c r="P792" s="760"/>
      <c r="Q792" s="719"/>
      <c r="R792" s="528"/>
      <c r="S792" s="490"/>
      <c r="T792" s="483"/>
      <c r="U792" s="483"/>
      <c r="V792" s="686"/>
    </row>
    <row r="793" spans="1:22" x14ac:dyDescent="0.25">
      <c r="A793" s="487"/>
      <c r="B793" s="492"/>
      <c r="C793" s="493"/>
      <c r="D793" s="492"/>
      <c r="E793" s="492"/>
      <c r="F793" s="498"/>
      <c r="G793" s="489"/>
      <c r="H793" s="487"/>
      <c r="I793" s="488"/>
      <c r="J793" s="483"/>
      <c r="K793" s="484"/>
      <c r="L793" s="485"/>
      <c r="M793" s="689" t="s">
        <v>7927</v>
      </c>
      <c r="N793" s="497"/>
      <c r="O793" s="483"/>
      <c r="P793" s="483"/>
      <c r="Q793" s="486"/>
      <c r="R793" s="486"/>
      <c r="S793" s="497"/>
      <c r="T793" s="483"/>
      <c r="U793" s="483"/>
      <c r="V793" s="486"/>
    </row>
    <row r="794" spans="1:22" x14ac:dyDescent="0.25">
      <c r="A794" s="487"/>
      <c r="B794" s="492"/>
      <c r="C794" s="493"/>
      <c r="D794" s="492"/>
      <c r="E794" s="492"/>
      <c r="F794" s="498"/>
      <c r="G794" s="489"/>
      <c r="H794" s="487"/>
      <c r="I794" s="488"/>
      <c r="J794" s="483"/>
      <c r="K794" s="484"/>
      <c r="L794" s="485"/>
      <c r="M794" s="690"/>
      <c r="N794" s="488" t="s">
        <v>7928</v>
      </c>
      <c r="O794" s="483">
        <v>1979</v>
      </c>
      <c r="P794" s="483">
        <v>0.05</v>
      </c>
      <c r="Q794" s="486" t="s">
        <v>7401</v>
      </c>
      <c r="R794" s="486"/>
      <c r="S794" s="488"/>
      <c r="T794" s="483"/>
      <c r="U794" s="483"/>
      <c r="V794" s="486"/>
    </row>
    <row r="795" spans="1:22" x14ac:dyDescent="0.25">
      <c r="A795" s="487"/>
      <c r="B795" s="492"/>
      <c r="C795" s="493"/>
      <c r="D795" s="492"/>
      <c r="E795" s="492"/>
      <c r="F795" s="498"/>
      <c r="G795" s="489"/>
      <c r="H795" s="487"/>
      <c r="I795" s="488"/>
      <c r="J795" s="483"/>
      <c r="K795" s="484"/>
      <c r="L795" s="485"/>
      <c r="M795" s="690"/>
      <c r="N795" s="488" t="s">
        <v>7929</v>
      </c>
      <c r="O795" s="483">
        <v>1978</v>
      </c>
      <c r="P795" s="483">
        <v>6.0999999999999999E-2</v>
      </c>
      <c r="Q795" s="486" t="s">
        <v>7272</v>
      </c>
      <c r="R795" s="486"/>
      <c r="S795" s="488"/>
      <c r="T795" s="483"/>
      <c r="U795" s="483"/>
      <c r="V795" s="486"/>
    </row>
    <row r="796" spans="1:22" x14ac:dyDescent="0.25">
      <c r="A796" s="487"/>
      <c r="B796" s="492"/>
      <c r="C796" s="493"/>
      <c r="D796" s="492"/>
      <c r="E796" s="492"/>
      <c r="F796" s="498"/>
      <c r="G796" s="489"/>
      <c r="H796" s="487"/>
      <c r="I796" s="488"/>
      <c r="J796" s="483"/>
      <c r="K796" s="484"/>
      <c r="L796" s="485"/>
      <c r="M796" s="690"/>
      <c r="N796" s="488" t="s">
        <v>7930</v>
      </c>
      <c r="O796" s="483">
        <v>1977</v>
      </c>
      <c r="P796" s="483">
        <v>1.5900000000000001E-2</v>
      </c>
      <c r="Q796" s="486" t="s">
        <v>7931</v>
      </c>
      <c r="R796" s="486"/>
      <c r="S796" s="488"/>
      <c r="T796" s="483"/>
      <c r="U796" s="483"/>
      <c r="V796" s="486"/>
    </row>
    <row r="797" spans="1:22" x14ac:dyDescent="0.25">
      <c r="A797" s="487"/>
      <c r="B797" s="492"/>
      <c r="C797" s="493"/>
      <c r="D797" s="492"/>
      <c r="E797" s="492"/>
      <c r="F797" s="498"/>
      <c r="G797" s="489"/>
      <c r="H797" s="487"/>
      <c r="I797" s="488"/>
      <c r="J797" s="483"/>
      <c r="K797" s="484"/>
      <c r="L797" s="485"/>
      <c r="M797" s="690"/>
      <c r="N797" s="488" t="s">
        <v>7932</v>
      </c>
      <c r="O797" s="483">
        <v>1973</v>
      </c>
      <c r="P797" s="483">
        <v>8.5000000000000006E-2</v>
      </c>
      <c r="Q797" s="486" t="s">
        <v>7272</v>
      </c>
      <c r="R797" s="486"/>
      <c r="S797" s="488"/>
      <c r="T797" s="483"/>
      <c r="U797" s="483"/>
      <c r="V797" s="486"/>
    </row>
    <row r="798" spans="1:22" x14ac:dyDescent="0.25">
      <c r="A798" s="487"/>
      <c r="B798" s="492"/>
      <c r="C798" s="493"/>
      <c r="D798" s="492"/>
      <c r="E798" s="492"/>
      <c r="F798" s="498"/>
      <c r="G798" s="489"/>
      <c r="H798" s="487"/>
      <c r="I798" s="488"/>
      <c r="J798" s="483"/>
      <c r="K798" s="484"/>
      <c r="L798" s="485"/>
      <c r="M798" s="690"/>
      <c r="N798" s="488" t="s">
        <v>7933</v>
      </c>
      <c r="O798" s="483">
        <v>1978</v>
      </c>
      <c r="P798" s="483">
        <v>0.14599999999999999</v>
      </c>
      <c r="Q798" s="486" t="s">
        <v>7934</v>
      </c>
      <c r="R798" s="486"/>
      <c r="S798" s="488"/>
      <c r="T798" s="483"/>
      <c r="U798" s="483"/>
      <c r="V798" s="486"/>
    </row>
    <row r="799" spans="1:22" x14ac:dyDescent="0.25">
      <c r="A799" s="487"/>
      <c r="B799" s="492"/>
      <c r="C799" s="493"/>
      <c r="D799" s="492"/>
      <c r="E799" s="492"/>
      <c r="F799" s="498"/>
      <c r="G799" s="489"/>
      <c r="H799" s="487"/>
      <c r="I799" s="488"/>
      <c r="J799" s="483"/>
      <c r="K799" s="484"/>
      <c r="L799" s="485"/>
      <c r="M799" s="690"/>
      <c r="N799" s="488" t="s">
        <v>7933</v>
      </c>
      <c r="O799" s="483">
        <v>1978</v>
      </c>
      <c r="P799" s="483">
        <v>6.9000000000000006E-2</v>
      </c>
      <c r="Q799" s="486" t="s">
        <v>7268</v>
      </c>
      <c r="R799" s="486"/>
      <c r="S799" s="488"/>
      <c r="T799" s="483"/>
      <c r="U799" s="483"/>
      <c r="V799" s="486"/>
    </row>
    <row r="800" spans="1:22" x14ac:dyDescent="0.25">
      <c r="A800" s="487"/>
      <c r="B800" s="492"/>
      <c r="C800" s="493"/>
      <c r="D800" s="492"/>
      <c r="E800" s="492"/>
      <c r="F800" s="498"/>
      <c r="G800" s="489"/>
      <c r="H800" s="487"/>
      <c r="I800" s="488"/>
      <c r="J800" s="483"/>
      <c r="K800" s="484"/>
      <c r="L800" s="485"/>
      <c r="M800" s="690"/>
      <c r="N800" s="488" t="s">
        <v>7928</v>
      </c>
      <c r="O800" s="483">
        <v>1978</v>
      </c>
      <c r="P800" s="483">
        <v>0.106</v>
      </c>
      <c r="Q800" s="486" t="s">
        <v>7268</v>
      </c>
      <c r="R800" s="486"/>
      <c r="S800" s="488"/>
      <c r="T800" s="483"/>
      <c r="U800" s="483"/>
      <c r="V800" s="486"/>
    </row>
    <row r="801" spans="1:22" x14ac:dyDescent="0.25">
      <c r="A801" s="487"/>
      <c r="B801" s="492"/>
      <c r="C801" s="493"/>
      <c r="D801" s="492"/>
      <c r="E801" s="492"/>
      <c r="F801" s="498"/>
      <c r="G801" s="489"/>
      <c r="H801" s="487"/>
      <c r="I801" s="488"/>
      <c r="J801" s="483"/>
      <c r="K801" s="484"/>
      <c r="L801" s="485"/>
      <c r="M801" s="690"/>
      <c r="N801" s="488" t="s">
        <v>7935</v>
      </c>
      <c r="O801" s="483">
        <v>1979</v>
      </c>
      <c r="P801" s="483">
        <v>9.7000000000000003E-2</v>
      </c>
      <c r="Q801" s="486" t="s">
        <v>7936</v>
      </c>
      <c r="R801" s="486"/>
      <c r="S801" s="488"/>
      <c r="T801" s="483"/>
      <c r="U801" s="483"/>
      <c r="V801" s="486"/>
    </row>
    <row r="802" spans="1:22" x14ac:dyDescent="0.25">
      <c r="A802" s="487"/>
      <c r="B802" s="492"/>
      <c r="C802" s="493"/>
      <c r="D802" s="492"/>
      <c r="E802" s="492"/>
      <c r="F802" s="498"/>
      <c r="G802" s="489"/>
      <c r="H802" s="487"/>
      <c r="I802" s="488"/>
      <c r="J802" s="483"/>
      <c r="K802" s="484"/>
      <c r="L802" s="485"/>
      <c r="M802" s="690"/>
      <c r="N802" s="488" t="s">
        <v>7935</v>
      </c>
      <c r="O802" s="483">
        <v>1979</v>
      </c>
      <c r="P802" s="483">
        <v>9.7000000000000003E-2</v>
      </c>
      <c r="Q802" s="486" t="s">
        <v>7936</v>
      </c>
      <c r="R802" s="486"/>
      <c r="S802" s="488"/>
      <c r="T802" s="483"/>
      <c r="U802" s="483"/>
      <c r="V802" s="486"/>
    </row>
    <row r="803" spans="1:22" x14ac:dyDescent="0.25">
      <c r="A803" s="487"/>
      <c r="B803" s="492"/>
      <c r="C803" s="493"/>
      <c r="D803" s="492"/>
      <c r="E803" s="492"/>
      <c r="F803" s="498"/>
      <c r="G803" s="489"/>
      <c r="H803" s="487"/>
      <c r="I803" s="488"/>
      <c r="J803" s="483"/>
      <c r="K803" s="484"/>
      <c r="L803" s="485"/>
      <c r="M803" s="690"/>
      <c r="N803" s="488" t="s">
        <v>7937</v>
      </c>
      <c r="O803" s="483">
        <v>1985</v>
      </c>
      <c r="P803" s="483">
        <v>0.19800000000000001</v>
      </c>
      <c r="Q803" s="486" t="s">
        <v>7938</v>
      </c>
      <c r="R803" s="486"/>
      <c r="S803" s="488"/>
      <c r="T803" s="483"/>
      <c r="U803" s="483"/>
      <c r="V803" s="486"/>
    </row>
    <row r="804" spans="1:22" x14ac:dyDescent="0.25">
      <c r="A804" s="487"/>
      <c r="B804" s="492"/>
      <c r="C804" s="493"/>
      <c r="D804" s="492"/>
      <c r="E804" s="492"/>
      <c r="F804" s="498"/>
      <c r="G804" s="489"/>
      <c r="H804" s="487"/>
      <c r="I804" s="488"/>
      <c r="J804" s="483"/>
      <c r="K804" s="484"/>
      <c r="L804" s="485"/>
      <c r="M804" s="690"/>
      <c r="N804" s="488" t="s">
        <v>7937</v>
      </c>
      <c r="O804" s="483">
        <v>1985</v>
      </c>
      <c r="P804" s="483">
        <v>0.19800000000000001</v>
      </c>
      <c r="Q804" s="486" t="s">
        <v>7938</v>
      </c>
      <c r="R804" s="486"/>
      <c r="S804" s="488"/>
      <c r="T804" s="483"/>
      <c r="U804" s="483"/>
      <c r="V804" s="486"/>
    </row>
    <row r="805" spans="1:22" x14ac:dyDescent="0.25">
      <c r="A805" s="489"/>
      <c r="B805" s="492"/>
      <c r="C805" s="493"/>
      <c r="D805" s="492"/>
      <c r="E805" s="492"/>
      <c r="F805" s="498"/>
      <c r="G805" s="489"/>
      <c r="H805" s="487"/>
      <c r="I805" s="488"/>
      <c r="J805" s="483"/>
      <c r="K805" s="484"/>
      <c r="L805" s="485"/>
      <c r="M805" s="690"/>
      <c r="N805" s="488" t="s">
        <v>7939</v>
      </c>
      <c r="O805" s="483">
        <v>1970</v>
      </c>
      <c r="P805" s="483">
        <v>6.8000000000000005E-2</v>
      </c>
      <c r="Q805" s="486" t="s">
        <v>7541</v>
      </c>
      <c r="R805" s="486"/>
      <c r="S805" s="488"/>
      <c r="T805" s="483"/>
      <c r="U805" s="483"/>
      <c r="V805" s="486"/>
    </row>
    <row r="806" spans="1:22" x14ac:dyDescent="0.25">
      <c r="A806" s="487"/>
      <c r="B806" s="492"/>
      <c r="C806" s="493"/>
      <c r="D806" s="492"/>
      <c r="E806" s="492"/>
      <c r="F806" s="498"/>
      <c r="G806" s="489"/>
      <c r="H806" s="487"/>
      <c r="I806" s="488"/>
      <c r="J806" s="483"/>
      <c r="K806" s="484"/>
      <c r="L806" s="485"/>
      <c r="M806" s="690"/>
      <c r="N806" s="488" t="s">
        <v>7939</v>
      </c>
      <c r="O806" s="483">
        <v>1970</v>
      </c>
      <c r="P806" s="483">
        <v>6.8000000000000005E-2</v>
      </c>
      <c r="Q806" s="486" t="s">
        <v>7541</v>
      </c>
      <c r="R806" s="486"/>
      <c r="S806" s="488"/>
      <c r="T806" s="483"/>
      <c r="U806" s="483"/>
      <c r="V806" s="486"/>
    </row>
    <row r="807" spans="1:22" x14ac:dyDescent="0.25">
      <c r="A807" s="487"/>
      <c r="B807" s="492"/>
      <c r="C807" s="493"/>
      <c r="D807" s="492"/>
      <c r="E807" s="492"/>
      <c r="F807" s="498"/>
      <c r="G807" s="489"/>
      <c r="H807" s="487"/>
      <c r="I807" s="488"/>
      <c r="J807" s="483"/>
      <c r="K807" s="484"/>
      <c r="L807" s="485"/>
      <c r="M807" s="690"/>
      <c r="N807" s="488" t="s">
        <v>7939</v>
      </c>
      <c r="O807" s="483">
        <v>1983</v>
      </c>
      <c r="P807" s="483">
        <v>0.14699999999999999</v>
      </c>
      <c r="Q807" s="486" t="s">
        <v>7940</v>
      </c>
      <c r="R807" s="486"/>
      <c r="S807" s="488"/>
      <c r="T807" s="483"/>
      <c r="U807" s="483"/>
      <c r="V807" s="486"/>
    </row>
    <row r="808" spans="1:22" x14ac:dyDescent="0.25">
      <c r="A808" s="487"/>
      <c r="B808" s="488"/>
      <c r="C808" s="494"/>
      <c r="D808" s="488"/>
      <c r="E808" s="487"/>
      <c r="F808" s="488"/>
      <c r="G808" s="488"/>
      <c r="H808" s="487"/>
      <c r="I808" s="488"/>
      <c r="J808" s="483"/>
      <c r="K808" s="484"/>
      <c r="L808" s="485"/>
      <c r="M808" s="690"/>
      <c r="N808" s="488" t="s">
        <v>7939</v>
      </c>
      <c r="O808" s="483">
        <v>1983</v>
      </c>
      <c r="P808" s="483">
        <v>0.14699999999999999</v>
      </c>
      <c r="Q808" s="486" t="s">
        <v>7940</v>
      </c>
      <c r="R808" s="486"/>
      <c r="S808" s="488"/>
      <c r="T808" s="483"/>
      <c r="U808" s="483"/>
      <c r="V808" s="486"/>
    </row>
    <row r="809" spans="1:22" x14ac:dyDescent="0.25">
      <c r="A809" s="487"/>
      <c r="B809" s="488"/>
      <c r="C809" s="494"/>
      <c r="D809" s="488"/>
      <c r="E809" s="487"/>
      <c r="F809" s="488"/>
      <c r="G809" s="488"/>
      <c r="H809" s="487"/>
      <c r="I809" s="488"/>
      <c r="J809" s="483"/>
      <c r="K809" s="484"/>
      <c r="L809" s="485"/>
      <c r="M809" s="690"/>
      <c r="N809" s="488" t="s">
        <v>7941</v>
      </c>
      <c r="O809" s="483">
        <v>1991</v>
      </c>
      <c r="P809" s="483">
        <v>2.1000000000000001E-2</v>
      </c>
      <c r="Q809" s="486" t="s">
        <v>7942</v>
      </c>
      <c r="R809" s="486"/>
      <c r="S809" s="488"/>
      <c r="T809" s="483"/>
      <c r="U809" s="483"/>
      <c r="V809" s="486"/>
    </row>
    <row r="810" spans="1:22" x14ac:dyDescent="0.25">
      <c r="A810" s="489"/>
      <c r="B810" s="488"/>
      <c r="C810" s="494"/>
      <c r="D810" s="488"/>
      <c r="E810" s="487"/>
      <c r="F810" s="488"/>
      <c r="G810" s="488"/>
      <c r="H810" s="499"/>
      <c r="I810" s="490"/>
      <c r="J810" s="483"/>
      <c r="K810" s="484"/>
      <c r="L810" s="485"/>
      <c r="M810" s="690"/>
      <c r="N810" s="488" t="s">
        <v>7941</v>
      </c>
      <c r="O810" s="483">
        <v>1991</v>
      </c>
      <c r="P810" s="483">
        <v>2.1000000000000001E-2</v>
      </c>
      <c r="Q810" s="486" t="s">
        <v>7942</v>
      </c>
      <c r="R810" s="486"/>
      <c r="S810" s="488"/>
      <c r="T810" s="483"/>
      <c r="U810" s="483"/>
      <c r="V810" s="486"/>
    </row>
    <row r="811" spans="1:22" x14ac:dyDescent="0.25">
      <c r="A811" s="489"/>
      <c r="B811" s="492"/>
      <c r="C811" s="493" t="s">
        <v>7943</v>
      </c>
      <c r="D811" s="492" t="s">
        <v>3815</v>
      </c>
      <c r="E811" s="492"/>
      <c r="F811" s="498" t="s">
        <v>22</v>
      </c>
      <c r="G811" s="489">
        <v>1987</v>
      </c>
      <c r="H811" s="499"/>
      <c r="I811" s="490"/>
      <c r="J811" s="483"/>
      <c r="K811" s="484"/>
      <c r="L811" s="485"/>
      <c r="M811" s="690"/>
      <c r="N811" s="490" t="s">
        <v>7944</v>
      </c>
      <c r="O811" s="483">
        <v>2017</v>
      </c>
      <c r="P811" s="483">
        <v>0.28000000000000003</v>
      </c>
      <c r="Q811" s="528"/>
      <c r="R811" s="528"/>
      <c r="S811" s="490"/>
      <c r="T811" s="483"/>
      <c r="U811" s="483"/>
      <c r="V811" s="686"/>
    </row>
    <row r="812" spans="1:22" x14ac:dyDescent="0.25">
      <c r="A812" s="489"/>
      <c r="B812" s="492"/>
      <c r="C812" s="493"/>
      <c r="D812" s="492"/>
      <c r="E812" s="492"/>
      <c r="F812" s="498"/>
      <c r="G812" s="489"/>
      <c r="H812" s="499"/>
      <c r="I812" s="490"/>
      <c r="J812" s="483"/>
      <c r="K812" s="484"/>
      <c r="L812" s="485"/>
      <c r="M812" s="691"/>
      <c r="N812" s="490"/>
      <c r="O812" s="483"/>
      <c r="P812" s="483"/>
      <c r="Q812" s="528"/>
      <c r="R812" s="528"/>
      <c r="S812" s="490"/>
      <c r="T812" s="483"/>
      <c r="U812" s="483"/>
      <c r="V812" s="686"/>
    </row>
    <row r="813" spans="1:22" x14ac:dyDescent="0.25">
      <c r="A813" s="487"/>
      <c r="B813" s="492"/>
      <c r="C813" s="493"/>
      <c r="D813" s="492"/>
      <c r="E813" s="492"/>
      <c r="F813" s="498"/>
      <c r="G813" s="489"/>
      <c r="H813" s="487" t="s">
        <v>7818</v>
      </c>
      <c r="I813" s="492" t="s">
        <v>7945</v>
      </c>
      <c r="J813" s="483">
        <v>1987</v>
      </c>
      <c r="K813" s="484">
        <v>0.14899999999999999</v>
      </c>
      <c r="L813" s="485" t="s">
        <v>210</v>
      </c>
      <c r="M813" s="496"/>
      <c r="N813" s="490"/>
      <c r="O813" s="483"/>
      <c r="P813" s="483"/>
      <c r="Q813" s="528"/>
      <c r="R813" s="528"/>
      <c r="S813" s="490"/>
      <c r="T813" s="483"/>
      <c r="U813" s="483"/>
      <c r="V813" s="686"/>
    </row>
    <row r="814" spans="1:22" x14ac:dyDescent="0.25">
      <c r="A814" s="487"/>
      <c r="B814" s="492"/>
      <c r="C814" s="493"/>
      <c r="D814" s="492"/>
      <c r="E814" s="492"/>
      <c r="F814" s="498"/>
      <c r="G814" s="489"/>
      <c r="H814" s="487"/>
      <c r="I814" s="488"/>
      <c r="J814" s="483"/>
      <c r="K814" s="484"/>
      <c r="L814" s="485"/>
      <c r="M814" s="689" t="s">
        <v>7946</v>
      </c>
      <c r="N814" s="492"/>
      <c r="O814" s="483"/>
      <c r="P814" s="483"/>
      <c r="Q814" s="486"/>
      <c r="R814" s="486"/>
      <c r="S814" s="492"/>
      <c r="T814" s="483"/>
      <c r="U814" s="483"/>
      <c r="V814" s="486"/>
    </row>
    <row r="815" spans="1:22" x14ac:dyDescent="0.25">
      <c r="A815" s="487"/>
      <c r="B815" s="492"/>
      <c r="C815" s="493"/>
      <c r="D815" s="492"/>
      <c r="E815" s="492"/>
      <c r="F815" s="498"/>
      <c r="G815" s="489"/>
      <c r="H815" s="487"/>
      <c r="I815" s="488"/>
      <c r="J815" s="483"/>
      <c r="K815" s="484"/>
      <c r="L815" s="485"/>
      <c r="M815" s="690"/>
      <c r="N815" s="488" t="s">
        <v>7947</v>
      </c>
      <c r="O815" s="483">
        <v>1989</v>
      </c>
      <c r="P815" s="483">
        <v>0.20399999999999999</v>
      </c>
      <c r="Q815" s="486" t="s">
        <v>7322</v>
      </c>
      <c r="R815" s="486"/>
      <c r="S815" s="488"/>
      <c r="T815" s="483"/>
      <c r="U815" s="483"/>
      <c r="V815" s="486"/>
    </row>
    <row r="816" spans="1:22" x14ac:dyDescent="0.25">
      <c r="A816" s="487"/>
      <c r="B816" s="492"/>
      <c r="C816" s="493"/>
      <c r="D816" s="492"/>
      <c r="E816" s="492"/>
      <c r="F816" s="498"/>
      <c r="G816" s="489"/>
      <c r="H816" s="487"/>
      <c r="I816" s="488"/>
      <c r="J816" s="483"/>
      <c r="K816" s="484"/>
      <c r="L816" s="485"/>
      <c r="M816" s="690"/>
      <c r="N816" s="488" t="s">
        <v>7947</v>
      </c>
      <c r="O816" s="483">
        <v>1989</v>
      </c>
      <c r="P816" s="483">
        <v>0.20399999999999999</v>
      </c>
      <c r="Q816" s="486" t="s">
        <v>7322</v>
      </c>
      <c r="R816" s="486"/>
      <c r="S816" s="488"/>
      <c r="T816" s="483"/>
      <c r="U816" s="483"/>
      <c r="V816" s="486"/>
    </row>
    <row r="817" spans="1:22" x14ac:dyDescent="0.25">
      <c r="A817" s="487"/>
      <c r="B817" s="492"/>
      <c r="C817" s="493"/>
      <c r="D817" s="492"/>
      <c r="E817" s="492"/>
      <c r="F817" s="498"/>
      <c r="G817" s="489"/>
      <c r="H817" s="487"/>
      <c r="I817" s="488"/>
      <c r="J817" s="483"/>
      <c r="K817" s="484"/>
      <c r="L817" s="485"/>
      <c r="M817" s="690"/>
      <c r="N817" s="488" t="s">
        <v>7948</v>
      </c>
      <c r="O817" s="483">
        <v>1989</v>
      </c>
      <c r="P817" s="483">
        <v>0.108</v>
      </c>
      <c r="Q817" s="486" t="s">
        <v>7949</v>
      </c>
      <c r="R817" s="486"/>
      <c r="S817" s="488"/>
      <c r="T817" s="483"/>
      <c r="U817" s="483"/>
      <c r="V817" s="486"/>
    </row>
    <row r="818" spans="1:22" x14ac:dyDescent="0.25">
      <c r="A818" s="487"/>
      <c r="B818" s="492"/>
      <c r="C818" s="493"/>
      <c r="D818" s="492"/>
      <c r="E818" s="492"/>
      <c r="F818" s="498"/>
      <c r="G818" s="489"/>
      <c r="H818" s="487"/>
      <c r="I818" s="488"/>
      <c r="J818" s="483"/>
      <c r="K818" s="484"/>
      <c r="L818" s="485"/>
      <c r="M818" s="690"/>
      <c r="N818" s="488" t="s">
        <v>7948</v>
      </c>
      <c r="O818" s="483">
        <v>1989</v>
      </c>
      <c r="P818" s="483">
        <v>0.108</v>
      </c>
      <c r="Q818" s="486" t="s">
        <v>7949</v>
      </c>
      <c r="R818" s="486"/>
      <c r="S818" s="488"/>
      <c r="T818" s="483"/>
      <c r="U818" s="483"/>
      <c r="V818" s="486"/>
    </row>
    <row r="819" spans="1:22" x14ac:dyDescent="0.25">
      <c r="A819" s="487"/>
      <c r="B819" s="492"/>
      <c r="C819" s="493"/>
      <c r="D819" s="492"/>
      <c r="E819" s="492"/>
      <c r="F819" s="498"/>
      <c r="G819" s="489"/>
      <c r="H819" s="487"/>
      <c r="I819" s="488"/>
      <c r="J819" s="483"/>
      <c r="K819" s="484"/>
      <c r="L819" s="485"/>
      <c r="M819" s="690"/>
      <c r="N819" s="488" t="s">
        <v>7950</v>
      </c>
      <c r="O819" s="483">
        <v>1994</v>
      </c>
      <c r="P819" s="483">
        <v>0.03</v>
      </c>
      <c r="Q819" s="486" t="s">
        <v>7513</v>
      </c>
      <c r="R819" s="486"/>
      <c r="S819" s="488"/>
      <c r="T819" s="483"/>
      <c r="U819" s="483"/>
      <c r="V819" s="486"/>
    </row>
    <row r="820" spans="1:22" x14ac:dyDescent="0.25">
      <c r="A820" s="487"/>
      <c r="B820" s="492"/>
      <c r="C820" s="493"/>
      <c r="D820" s="492"/>
      <c r="E820" s="492"/>
      <c r="F820" s="498"/>
      <c r="G820" s="489"/>
      <c r="H820" s="487"/>
      <c r="I820" s="488"/>
      <c r="J820" s="483"/>
      <c r="K820" s="484"/>
      <c r="L820" s="485"/>
      <c r="M820" s="690"/>
      <c r="N820" s="488" t="s">
        <v>7950</v>
      </c>
      <c r="O820" s="483">
        <v>1994</v>
      </c>
      <c r="P820" s="483">
        <v>0.03</v>
      </c>
      <c r="Q820" s="486" t="s">
        <v>7513</v>
      </c>
      <c r="R820" s="486"/>
      <c r="S820" s="488"/>
      <c r="T820" s="483"/>
      <c r="U820" s="483"/>
      <c r="V820" s="486"/>
    </row>
    <row r="821" spans="1:22" x14ac:dyDescent="0.25">
      <c r="A821" s="487"/>
      <c r="B821" s="492"/>
      <c r="C821" s="493"/>
      <c r="D821" s="492"/>
      <c r="E821" s="492"/>
      <c r="F821" s="498"/>
      <c r="G821" s="489"/>
      <c r="H821" s="487"/>
      <c r="I821" s="488"/>
      <c r="J821" s="483"/>
      <c r="K821" s="484"/>
      <c r="L821" s="485"/>
      <c r="M821" s="690"/>
      <c r="N821" s="488" t="s">
        <v>7951</v>
      </c>
      <c r="O821" s="483">
        <v>1991</v>
      </c>
      <c r="P821" s="483">
        <v>6.6000000000000003E-2</v>
      </c>
      <c r="Q821" s="486" t="s">
        <v>7592</v>
      </c>
      <c r="R821" s="486"/>
      <c r="S821" s="488"/>
      <c r="T821" s="483"/>
      <c r="U821" s="483"/>
      <c r="V821" s="486"/>
    </row>
    <row r="822" spans="1:22" x14ac:dyDescent="0.25">
      <c r="A822" s="487"/>
      <c r="B822" s="492"/>
      <c r="C822" s="493"/>
      <c r="D822" s="492"/>
      <c r="E822" s="492"/>
      <c r="F822" s="498"/>
      <c r="G822" s="489"/>
      <c r="H822" s="487"/>
      <c r="I822" s="488"/>
      <c r="J822" s="483"/>
      <c r="K822" s="484"/>
      <c r="L822" s="485"/>
      <c r="M822" s="690"/>
      <c r="N822" s="488" t="s">
        <v>7952</v>
      </c>
      <c r="O822" s="483">
        <v>1983</v>
      </c>
      <c r="P822" s="483">
        <v>6.0999999999999999E-2</v>
      </c>
      <c r="Q822" s="486" t="s">
        <v>7953</v>
      </c>
      <c r="R822" s="486"/>
      <c r="S822" s="488"/>
      <c r="T822" s="483"/>
      <c r="U822" s="483"/>
      <c r="V822" s="486"/>
    </row>
    <row r="823" spans="1:22" x14ac:dyDescent="0.25">
      <c r="A823" s="487"/>
      <c r="B823" s="492"/>
      <c r="C823" s="493"/>
      <c r="D823" s="492"/>
      <c r="E823" s="492"/>
      <c r="F823" s="498"/>
      <c r="G823" s="489"/>
      <c r="H823" s="487"/>
      <c r="I823" s="488"/>
      <c r="J823" s="483"/>
      <c r="K823" s="484"/>
      <c r="L823" s="485"/>
      <c r="M823" s="690"/>
      <c r="N823" s="488" t="s">
        <v>7952</v>
      </c>
      <c r="O823" s="483">
        <v>1983</v>
      </c>
      <c r="P823" s="483">
        <v>6.0999999999999999E-2</v>
      </c>
      <c r="Q823" s="486" t="s">
        <v>7953</v>
      </c>
      <c r="R823" s="486"/>
      <c r="S823" s="488"/>
      <c r="T823" s="483"/>
      <c r="U823" s="483"/>
      <c r="V823" s="486"/>
    </row>
    <row r="824" spans="1:22" x14ac:dyDescent="0.25">
      <c r="A824" s="487"/>
      <c r="B824" s="488"/>
      <c r="C824" s="494"/>
      <c r="D824" s="488"/>
      <c r="E824" s="487"/>
      <c r="F824" s="488"/>
      <c r="G824" s="488"/>
      <c r="H824" s="487"/>
      <c r="I824" s="488"/>
      <c r="J824" s="483"/>
      <c r="K824" s="484"/>
      <c r="L824" s="485"/>
      <c r="M824" s="690"/>
      <c r="N824" s="488" t="s">
        <v>7950</v>
      </c>
      <c r="O824" s="483">
        <v>1994</v>
      </c>
      <c r="P824" s="483">
        <v>1.6E-2</v>
      </c>
      <c r="Q824" s="486" t="s">
        <v>7954</v>
      </c>
      <c r="R824" s="486"/>
      <c r="S824" s="488"/>
      <c r="T824" s="483"/>
      <c r="U824" s="483"/>
      <c r="V824" s="486"/>
    </row>
    <row r="825" spans="1:22" x14ac:dyDescent="0.25">
      <c r="A825" s="489"/>
      <c r="B825" s="492"/>
      <c r="C825" s="493" t="s">
        <v>7955</v>
      </c>
      <c r="D825" s="492" t="s">
        <v>1815</v>
      </c>
      <c r="E825" s="492"/>
      <c r="F825" s="498" t="s">
        <v>22</v>
      </c>
      <c r="G825" s="489">
        <v>1977</v>
      </c>
      <c r="H825" s="499"/>
      <c r="I825" s="490"/>
      <c r="J825" s="483"/>
      <c r="K825" s="484"/>
      <c r="L825" s="485"/>
      <c r="M825" s="690"/>
      <c r="N825" s="488"/>
      <c r="O825" s="483"/>
      <c r="P825" s="483"/>
      <c r="Q825" s="486"/>
      <c r="R825" s="486"/>
      <c r="S825" s="488"/>
      <c r="T825" s="483"/>
      <c r="U825" s="483"/>
      <c r="V825" s="486"/>
    </row>
    <row r="826" spans="1:22" x14ac:dyDescent="0.25">
      <c r="A826" s="489"/>
      <c r="B826" s="492"/>
      <c r="C826" s="493"/>
      <c r="D826" s="492"/>
      <c r="E826" s="492"/>
      <c r="F826" s="498"/>
      <c r="G826" s="489"/>
      <c r="H826" s="499"/>
      <c r="I826" s="490"/>
      <c r="J826" s="483"/>
      <c r="K826" s="484"/>
      <c r="L826" s="485"/>
      <c r="M826" s="691"/>
      <c r="N826" s="490"/>
      <c r="O826" s="483"/>
      <c r="P826" s="483"/>
      <c r="Q826" s="486"/>
      <c r="R826" s="486"/>
      <c r="S826" s="490"/>
      <c r="T826" s="483"/>
      <c r="U826" s="483"/>
      <c r="V826" s="486"/>
    </row>
    <row r="827" spans="1:22" x14ac:dyDescent="0.25">
      <c r="A827" s="487"/>
      <c r="B827" s="492"/>
      <c r="C827" s="493"/>
      <c r="D827" s="492"/>
      <c r="E827" s="492"/>
      <c r="F827" s="498"/>
      <c r="G827" s="489"/>
      <c r="H827" s="487" t="s">
        <v>7956</v>
      </c>
      <c r="I827" s="492" t="s">
        <v>7957</v>
      </c>
      <c r="J827" s="483">
        <v>1986</v>
      </c>
      <c r="K827" s="484">
        <v>0.27600000000000002</v>
      </c>
      <c r="L827" s="485" t="s">
        <v>7958</v>
      </c>
      <c r="M827" s="496"/>
      <c r="N827" s="490"/>
      <c r="O827" s="483"/>
      <c r="P827" s="483"/>
      <c r="Q827" s="486"/>
      <c r="R827" s="486"/>
      <c r="S827" s="490"/>
      <c r="T827" s="483"/>
      <c r="U827" s="483"/>
      <c r="V827" s="486"/>
    </row>
    <row r="828" spans="1:22" x14ac:dyDescent="0.25">
      <c r="A828" s="487"/>
      <c r="B828" s="492"/>
      <c r="C828" s="493"/>
      <c r="D828" s="492"/>
      <c r="E828" s="492"/>
      <c r="F828" s="498"/>
      <c r="G828" s="489"/>
      <c r="H828" s="487"/>
      <c r="I828" s="488"/>
      <c r="J828" s="483"/>
      <c r="K828" s="484"/>
      <c r="L828" s="485"/>
      <c r="M828" s="689" t="s">
        <v>7959</v>
      </c>
      <c r="N828" s="492"/>
      <c r="O828" s="483"/>
      <c r="P828" s="483"/>
      <c r="Q828" s="486"/>
      <c r="R828" s="486"/>
      <c r="S828" s="492"/>
      <c r="T828" s="483"/>
      <c r="U828" s="483"/>
      <c r="V828" s="486"/>
    </row>
    <row r="829" spans="1:22" x14ac:dyDescent="0.25">
      <c r="A829" s="487"/>
      <c r="B829" s="492"/>
      <c r="C829" s="493"/>
      <c r="D829" s="492"/>
      <c r="E829" s="492"/>
      <c r="F829" s="498"/>
      <c r="G829" s="489"/>
      <c r="H829" s="487"/>
      <c r="I829" s="488"/>
      <c r="J829" s="483"/>
      <c r="K829" s="484"/>
      <c r="L829" s="485"/>
      <c r="M829" s="690"/>
      <c r="N829" s="488" t="s">
        <v>7960</v>
      </c>
      <c r="O829" s="483">
        <v>1977</v>
      </c>
      <c r="P829" s="483">
        <v>5.2999999999999999E-2</v>
      </c>
      <c r="Q829" s="486" t="s">
        <v>7266</v>
      </c>
      <c r="R829" s="486"/>
      <c r="S829" s="488"/>
      <c r="T829" s="483"/>
      <c r="U829" s="483"/>
      <c r="V829" s="486"/>
    </row>
    <row r="830" spans="1:22" x14ac:dyDescent="0.25">
      <c r="A830" s="487"/>
      <c r="B830" s="492"/>
      <c r="C830" s="493"/>
      <c r="D830" s="492"/>
      <c r="E830" s="492"/>
      <c r="F830" s="498"/>
      <c r="G830" s="489"/>
      <c r="H830" s="487"/>
      <c r="I830" s="488"/>
      <c r="J830" s="483"/>
      <c r="K830" s="484"/>
      <c r="L830" s="485"/>
      <c r="M830" s="690"/>
      <c r="N830" s="488" t="s">
        <v>7961</v>
      </c>
      <c r="O830" s="483">
        <v>1977</v>
      </c>
      <c r="P830" s="483">
        <v>0.125</v>
      </c>
      <c r="Q830" s="486" t="s">
        <v>7211</v>
      </c>
      <c r="R830" s="486"/>
      <c r="S830" s="488"/>
      <c r="T830" s="483"/>
      <c r="U830" s="483"/>
      <c r="V830" s="486"/>
    </row>
    <row r="831" spans="1:22" x14ac:dyDescent="0.25">
      <c r="A831" s="487"/>
      <c r="B831" s="492"/>
      <c r="C831" s="493"/>
      <c r="D831" s="492"/>
      <c r="E831" s="492"/>
      <c r="F831" s="498"/>
      <c r="G831" s="489"/>
      <c r="H831" s="487"/>
      <c r="I831" s="488"/>
      <c r="J831" s="483"/>
      <c r="K831" s="484"/>
      <c r="L831" s="485"/>
      <c r="M831" s="690"/>
      <c r="N831" s="488" t="s">
        <v>7961</v>
      </c>
      <c r="O831" s="483">
        <v>1977</v>
      </c>
      <c r="P831" s="483">
        <v>0.125</v>
      </c>
      <c r="Q831" s="486" t="s">
        <v>7211</v>
      </c>
      <c r="R831" s="486"/>
      <c r="S831" s="488"/>
      <c r="T831" s="483"/>
      <c r="U831" s="483"/>
      <c r="V831" s="486"/>
    </row>
    <row r="832" spans="1:22" x14ac:dyDescent="0.25">
      <c r="A832" s="487"/>
      <c r="B832" s="492"/>
      <c r="C832" s="493"/>
      <c r="D832" s="492"/>
      <c r="E832" s="492"/>
      <c r="F832" s="498"/>
      <c r="G832" s="489"/>
      <c r="H832" s="487"/>
      <c r="I832" s="488"/>
      <c r="J832" s="483"/>
      <c r="K832" s="484"/>
      <c r="L832" s="485"/>
      <c r="M832" s="690"/>
      <c r="N832" s="488" t="s">
        <v>7962</v>
      </c>
      <c r="O832" s="483">
        <v>1989</v>
      </c>
      <c r="P832" s="483">
        <v>8.7999999999999995E-2</v>
      </c>
      <c r="Q832" s="486" t="s">
        <v>7873</v>
      </c>
      <c r="R832" s="486"/>
      <c r="S832" s="488"/>
      <c r="T832" s="483"/>
      <c r="U832" s="483"/>
      <c r="V832" s="486"/>
    </row>
    <row r="833" spans="1:22" x14ac:dyDescent="0.25">
      <c r="A833" s="487"/>
      <c r="B833" s="492"/>
      <c r="C833" s="493"/>
      <c r="D833" s="492"/>
      <c r="E833" s="492"/>
      <c r="F833" s="498"/>
      <c r="G833" s="489"/>
      <c r="H833" s="487"/>
      <c r="I833" s="488"/>
      <c r="J833" s="483"/>
      <c r="K833" s="484"/>
      <c r="L833" s="485"/>
      <c r="M833" s="690"/>
      <c r="N833" s="488" t="s">
        <v>7963</v>
      </c>
      <c r="O833" s="483">
        <v>1977</v>
      </c>
      <c r="P833" s="483">
        <v>1.7999999999999999E-2</v>
      </c>
      <c r="Q833" s="486" t="s">
        <v>7964</v>
      </c>
      <c r="R833" s="486"/>
      <c r="S833" s="488"/>
      <c r="T833" s="483"/>
      <c r="U833" s="483"/>
      <c r="V833" s="486"/>
    </row>
    <row r="834" spans="1:22" x14ac:dyDescent="0.25">
      <c r="A834" s="487"/>
      <c r="B834" s="492"/>
      <c r="C834" s="493"/>
      <c r="D834" s="492"/>
      <c r="E834" s="492"/>
      <c r="F834" s="498"/>
      <c r="G834" s="489"/>
      <c r="H834" s="487"/>
      <c r="I834" s="488"/>
      <c r="J834" s="483"/>
      <c r="K834" s="484"/>
      <c r="L834" s="485"/>
      <c r="M834" s="690"/>
      <c r="N834" s="488" t="s">
        <v>7963</v>
      </c>
      <c r="O834" s="483">
        <v>1977</v>
      </c>
      <c r="P834" s="483">
        <v>1.7999999999999999E-2</v>
      </c>
      <c r="Q834" s="486" t="s">
        <v>7559</v>
      </c>
      <c r="R834" s="486"/>
      <c r="S834" s="488"/>
      <c r="T834" s="483"/>
      <c r="U834" s="483"/>
      <c r="V834" s="486"/>
    </row>
    <row r="835" spans="1:22" x14ac:dyDescent="0.25">
      <c r="A835" s="487"/>
      <c r="B835" s="492"/>
      <c r="C835" s="493"/>
      <c r="D835" s="492"/>
      <c r="E835" s="492"/>
      <c r="F835" s="498"/>
      <c r="G835" s="489"/>
      <c r="H835" s="487"/>
      <c r="I835" s="488"/>
      <c r="J835" s="483"/>
      <c r="K835" s="484"/>
      <c r="L835" s="485"/>
      <c r="M835" s="690"/>
      <c r="N835" s="488" t="s">
        <v>7965</v>
      </c>
      <c r="O835" s="483">
        <v>1974</v>
      </c>
      <c r="P835" s="483">
        <v>4.2999999999999997E-2</v>
      </c>
      <c r="Q835" s="486" t="s">
        <v>7966</v>
      </c>
      <c r="R835" s="486"/>
      <c r="S835" s="488"/>
      <c r="T835" s="483"/>
      <c r="U835" s="483"/>
      <c r="V835" s="486"/>
    </row>
    <row r="836" spans="1:22" x14ac:dyDescent="0.25">
      <c r="A836" s="487"/>
      <c r="B836" s="492"/>
      <c r="C836" s="493"/>
      <c r="D836" s="492"/>
      <c r="E836" s="492"/>
      <c r="F836" s="498"/>
      <c r="G836" s="489"/>
      <c r="H836" s="487"/>
      <c r="I836" s="488"/>
      <c r="J836" s="483"/>
      <c r="K836" s="484"/>
      <c r="L836" s="485"/>
      <c r="M836" s="690"/>
      <c r="N836" s="488" t="s">
        <v>7967</v>
      </c>
      <c r="O836" s="483">
        <v>1977</v>
      </c>
      <c r="P836" s="483">
        <v>5.6000000000000001E-2</v>
      </c>
      <c r="Q836" s="486" t="s">
        <v>7966</v>
      </c>
      <c r="R836" s="486"/>
      <c r="S836" s="488"/>
      <c r="T836" s="483"/>
      <c r="U836" s="483"/>
      <c r="V836" s="486"/>
    </row>
    <row r="837" spans="1:22" x14ac:dyDescent="0.25">
      <c r="A837" s="487"/>
      <c r="B837" s="492"/>
      <c r="C837" s="493"/>
      <c r="D837" s="492"/>
      <c r="E837" s="492"/>
      <c r="F837" s="498"/>
      <c r="G837" s="489"/>
      <c r="H837" s="487"/>
      <c r="I837" s="488"/>
      <c r="J837" s="483"/>
      <c r="K837" s="484"/>
      <c r="L837" s="485"/>
      <c r="M837" s="690"/>
      <c r="N837" s="488" t="s">
        <v>7965</v>
      </c>
      <c r="O837" s="483">
        <v>1974</v>
      </c>
      <c r="P837" s="483">
        <v>0.03</v>
      </c>
      <c r="Q837" s="486" t="s">
        <v>7966</v>
      </c>
      <c r="R837" s="486"/>
      <c r="S837" s="488"/>
      <c r="T837" s="483"/>
      <c r="U837" s="483"/>
      <c r="V837" s="486"/>
    </row>
    <row r="838" spans="1:22" x14ac:dyDescent="0.25">
      <c r="A838" s="487"/>
      <c r="B838" s="492"/>
      <c r="C838" s="493"/>
      <c r="D838" s="492"/>
      <c r="E838" s="492"/>
      <c r="F838" s="498"/>
      <c r="G838" s="489"/>
      <c r="H838" s="487"/>
      <c r="I838" s="488"/>
      <c r="J838" s="483"/>
      <c r="K838" s="484"/>
      <c r="L838" s="485"/>
      <c r="M838" s="690"/>
      <c r="N838" s="488" t="s">
        <v>7968</v>
      </c>
      <c r="O838" s="483">
        <v>1977</v>
      </c>
      <c r="P838" s="483">
        <v>0.06</v>
      </c>
      <c r="Q838" s="486" t="s">
        <v>7966</v>
      </c>
      <c r="R838" s="486"/>
      <c r="S838" s="488"/>
      <c r="T838" s="483"/>
      <c r="U838" s="483"/>
      <c r="V838" s="486"/>
    </row>
    <row r="839" spans="1:22" x14ac:dyDescent="0.25">
      <c r="A839" s="487"/>
      <c r="B839" s="492"/>
      <c r="C839" s="493"/>
      <c r="D839" s="492"/>
      <c r="E839" s="492"/>
      <c r="F839" s="498"/>
      <c r="G839" s="489"/>
      <c r="H839" s="487"/>
      <c r="I839" s="488"/>
      <c r="J839" s="483"/>
      <c r="K839" s="484"/>
      <c r="L839" s="485"/>
      <c r="M839" s="690"/>
      <c r="N839" s="488" t="s">
        <v>7969</v>
      </c>
      <c r="O839" s="483">
        <v>1972</v>
      </c>
      <c r="P839" s="483">
        <v>0.1</v>
      </c>
      <c r="Q839" s="486" t="s">
        <v>7970</v>
      </c>
      <c r="R839" s="486"/>
      <c r="S839" s="488"/>
      <c r="T839" s="483"/>
      <c r="U839" s="483"/>
      <c r="V839" s="486"/>
    </row>
    <row r="840" spans="1:22" x14ac:dyDescent="0.25">
      <c r="A840" s="487"/>
      <c r="B840" s="488"/>
      <c r="C840" s="494"/>
      <c r="D840" s="488"/>
      <c r="E840" s="487"/>
      <c r="F840" s="488"/>
      <c r="G840" s="488"/>
      <c r="H840" s="487"/>
      <c r="I840" s="488"/>
      <c r="J840" s="483"/>
      <c r="K840" s="484"/>
      <c r="L840" s="485"/>
      <c r="M840" s="690"/>
      <c r="N840" s="488" t="s">
        <v>7969</v>
      </c>
      <c r="O840" s="483">
        <v>1972</v>
      </c>
      <c r="P840" s="483">
        <v>0.1</v>
      </c>
      <c r="Q840" s="486" t="s">
        <v>7970</v>
      </c>
      <c r="R840" s="486"/>
      <c r="S840" s="488"/>
      <c r="T840" s="483"/>
      <c r="U840" s="483"/>
      <c r="V840" s="486"/>
    </row>
    <row r="841" spans="1:22" x14ac:dyDescent="0.25">
      <c r="A841" s="487"/>
      <c r="B841" s="488"/>
      <c r="C841" s="494"/>
      <c r="D841" s="488"/>
      <c r="E841" s="487"/>
      <c r="F841" s="488"/>
      <c r="G841" s="488"/>
      <c r="H841" s="487"/>
      <c r="I841" s="488"/>
      <c r="J841" s="483"/>
      <c r="K841" s="484"/>
      <c r="L841" s="485"/>
      <c r="M841" s="690"/>
      <c r="N841" s="488" t="s">
        <v>7962</v>
      </c>
      <c r="O841" s="483">
        <v>1989</v>
      </c>
      <c r="P841" s="483">
        <v>8.7999999999999995E-2</v>
      </c>
      <c r="Q841" s="486" t="s">
        <v>7902</v>
      </c>
      <c r="R841" s="486"/>
      <c r="S841" s="488"/>
      <c r="T841" s="483"/>
      <c r="U841" s="483"/>
      <c r="V841" s="486"/>
    </row>
    <row r="842" spans="1:22" x14ac:dyDescent="0.25">
      <c r="A842" s="489"/>
      <c r="B842" s="488"/>
      <c r="C842" s="494"/>
      <c r="D842" s="488"/>
      <c r="E842" s="487"/>
      <c r="F842" s="488"/>
      <c r="G842" s="488"/>
      <c r="H842" s="499"/>
      <c r="I842" s="490"/>
      <c r="J842" s="483"/>
      <c r="K842" s="484"/>
      <c r="L842" s="485"/>
      <c r="M842" s="690"/>
      <c r="N842" s="488" t="s">
        <v>7971</v>
      </c>
      <c r="O842" s="483">
        <v>1989</v>
      </c>
      <c r="P842" s="483">
        <v>0.06</v>
      </c>
      <c r="Q842" s="486" t="s">
        <v>7966</v>
      </c>
      <c r="R842" s="486"/>
      <c r="S842" s="488"/>
      <c r="T842" s="483"/>
      <c r="U842" s="483"/>
      <c r="V842" s="486"/>
    </row>
    <row r="843" spans="1:22" x14ac:dyDescent="0.25">
      <c r="A843" s="489"/>
      <c r="B843" s="488"/>
      <c r="C843" s="494"/>
      <c r="D843" s="488"/>
      <c r="E843" s="487"/>
      <c r="F843" s="488"/>
      <c r="G843" s="488"/>
      <c r="H843" s="499"/>
      <c r="I843" s="490"/>
      <c r="J843" s="483"/>
      <c r="K843" s="484"/>
      <c r="L843" s="485"/>
      <c r="M843" s="690"/>
      <c r="N843" s="490"/>
      <c r="O843" s="483"/>
      <c r="P843" s="760"/>
      <c r="Q843" s="686"/>
      <c r="R843" s="528"/>
      <c r="S843" s="490"/>
      <c r="T843" s="483"/>
      <c r="U843" s="483"/>
      <c r="V843" s="686"/>
    </row>
    <row r="844" spans="1:22" x14ac:dyDescent="0.25">
      <c r="A844" s="489"/>
      <c r="B844" s="488"/>
      <c r="C844" s="494"/>
      <c r="D844" s="488"/>
      <c r="E844" s="487"/>
      <c r="F844" s="488"/>
      <c r="G844" s="488"/>
      <c r="H844" s="499"/>
      <c r="I844" s="490"/>
      <c r="J844" s="483"/>
      <c r="K844" s="484"/>
      <c r="L844" s="485"/>
      <c r="M844" s="690"/>
      <c r="N844" s="490"/>
      <c r="O844" s="483"/>
      <c r="P844" s="760"/>
      <c r="Q844" s="686"/>
      <c r="R844" s="528"/>
      <c r="S844" s="490"/>
      <c r="T844" s="483"/>
      <c r="U844" s="483"/>
      <c r="V844" s="686"/>
    </row>
    <row r="845" spans="1:22" x14ac:dyDescent="0.25">
      <c r="A845" s="489"/>
      <c r="B845" s="492"/>
      <c r="C845" s="493" t="s">
        <v>7972</v>
      </c>
      <c r="D845" s="492" t="s">
        <v>3807</v>
      </c>
      <c r="E845" s="492"/>
      <c r="F845" s="498" t="s">
        <v>22</v>
      </c>
      <c r="G845" s="489">
        <v>1984</v>
      </c>
      <c r="H845" s="499"/>
      <c r="I845" s="490"/>
      <c r="J845" s="483"/>
      <c r="K845" s="484"/>
      <c r="L845" s="485"/>
      <c r="M845" s="690"/>
      <c r="N845" s="490"/>
      <c r="O845" s="483"/>
      <c r="P845" s="760"/>
      <c r="Q845" s="686"/>
      <c r="R845" s="528"/>
      <c r="S845" s="490"/>
      <c r="T845" s="483"/>
      <c r="U845" s="483"/>
      <c r="V845" s="686"/>
    </row>
    <row r="846" spans="1:22" x14ac:dyDescent="0.25">
      <c r="A846" s="489"/>
      <c r="B846" s="492"/>
      <c r="C846" s="493"/>
      <c r="D846" s="492"/>
      <c r="E846" s="492"/>
      <c r="F846" s="498"/>
      <c r="G846" s="489"/>
      <c r="H846" s="499"/>
      <c r="I846" s="490"/>
      <c r="J846" s="483"/>
      <c r="K846" s="484"/>
      <c r="L846" s="485"/>
      <c r="M846" s="691"/>
      <c r="N846" s="490"/>
      <c r="O846" s="483"/>
      <c r="P846" s="760"/>
      <c r="Q846" s="686"/>
      <c r="R846" s="528"/>
      <c r="S846" s="490"/>
      <c r="T846" s="483"/>
      <c r="U846" s="483"/>
      <c r="V846" s="686"/>
    </row>
    <row r="847" spans="1:22" x14ac:dyDescent="0.25">
      <c r="A847" s="487"/>
      <c r="B847" s="492"/>
      <c r="C847" s="493"/>
      <c r="D847" s="492"/>
      <c r="E847" s="492"/>
      <c r="F847" s="498"/>
      <c r="G847" s="489"/>
      <c r="H847" s="487" t="s">
        <v>7973</v>
      </c>
      <c r="I847" s="492" t="s">
        <v>7974</v>
      </c>
      <c r="J847" s="483">
        <v>1984</v>
      </c>
      <c r="K847" s="484">
        <v>0.51500000000000001</v>
      </c>
      <c r="L847" s="485" t="s">
        <v>210</v>
      </c>
      <c r="M847" s="496"/>
      <c r="N847" s="490"/>
      <c r="O847" s="483"/>
      <c r="P847" s="760"/>
      <c r="Q847" s="686"/>
      <c r="R847" s="528"/>
      <c r="S847" s="490"/>
      <c r="T847" s="483"/>
      <c r="U847" s="483"/>
      <c r="V847" s="686"/>
    </row>
    <row r="848" spans="1:22" x14ac:dyDescent="0.25">
      <c r="A848" s="487"/>
      <c r="B848" s="492"/>
      <c r="C848" s="493"/>
      <c r="D848" s="492"/>
      <c r="E848" s="492"/>
      <c r="F848" s="498"/>
      <c r="G848" s="489"/>
      <c r="H848" s="487"/>
      <c r="I848" s="488"/>
      <c r="J848" s="483"/>
      <c r="K848" s="484"/>
      <c r="L848" s="485"/>
      <c r="M848" s="689" t="s">
        <v>7975</v>
      </c>
      <c r="N848" s="492"/>
      <c r="O848" s="483"/>
      <c r="P848" s="483"/>
      <c r="Q848" s="486"/>
      <c r="R848" s="486"/>
      <c r="S848" s="492"/>
      <c r="T848" s="483"/>
      <c r="U848" s="483"/>
      <c r="V848" s="486"/>
    </row>
    <row r="849" spans="1:22" x14ac:dyDescent="0.25">
      <c r="A849" s="487"/>
      <c r="B849" s="492"/>
      <c r="C849" s="493"/>
      <c r="D849" s="492"/>
      <c r="E849" s="492"/>
      <c r="F849" s="498"/>
      <c r="G849" s="489"/>
      <c r="H849" s="487"/>
      <c r="I849" s="488"/>
      <c r="J849" s="483"/>
      <c r="K849" s="484"/>
      <c r="L849" s="485"/>
      <c r="M849" s="690"/>
      <c r="N849" s="488" t="s">
        <v>7976</v>
      </c>
      <c r="O849" s="483">
        <v>1996</v>
      </c>
      <c r="P849" s="483">
        <v>0.19400000000000001</v>
      </c>
      <c r="Q849" s="486" t="s">
        <v>7977</v>
      </c>
      <c r="R849" s="486"/>
      <c r="S849" s="488"/>
      <c r="T849" s="483"/>
      <c r="U849" s="483"/>
      <c r="V849" s="486"/>
    </row>
    <row r="850" spans="1:22" x14ac:dyDescent="0.25">
      <c r="A850" s="487"/>
      <c r="B850" s="492"/>
      <c r="C850" s="493"/>
      <c r="D850" s="492"/>
      <c r="E850" s="492"/>
      <c r="F850" s="498"/>
      <c r="G850" s="489"/>
      <c r="H850" s="487"/>
      <c r="I850" s="488"/>
      <c r="J850" s="483"/>
      <c r="K850" s="484"/>
      <c r="L850" s="485"/>
      <c r="M850" s="690"/>
      <c r="N850" s="488" t="s">
        <v>7976</v>
      </c>
      <c r="O850" s="483">
        <v>1984</v>
      </c>
      <c r="P850" s="483">
        <v>0.19400000000000001</v>
      </c>
      <c r="Q850" s="486" t="s">
        <v>7977</v>
      </c>
      <c r="R850" s="486"/>
      <c r="S850" s="488"/>
      <c r="T850" s="483"/>
      <c r="U850" s="483"/>
      <c r="V850" s="486"/>
    </row>
    <row r="851" spans="1:22" x14ac:dyDescent="0.25">
      <c r="A851" s="487"/>
      <c r="B851" s="492"/>
      <c r="C851" s="493"/>
      <c r="D851" s="492"/>
      <c r="E851" s="492"/>
      <c r="F851" s="498"/>
      <c r="G851" s="489"/>
      <c r="H851" s="487"/>
      <c r="I851" s="488"/>
      <c r="J851" s="483"/>
      <c r="K851" s="484"/>
      <c r="L851" s="485"/>
      <c r="M851" s="690"/>
      <c r="N851" s="488" t="s">
        <v>7978</v>
      </c>
      <c r="O851" s="483">
        <v>1986</v>
      </c>
      <c r="P851" s="483">
        <v>0.217</v>
      </c>
      <c r="Q851" s="486" t="s">
        <v>7213</v>
      </c>
      <c r="R851" s="486"/>
      <c r="S851" s="488"/>
      <c r="T851" s="483"/>
      <c r="U851" s="483"/>
      <c r="V851" s="486"/>
    </row>
    <row r="852" spans="1:22" x14ac:dyDescent="0.25">
      <c r="A852" s="487"/>
      <c r="B852" s="492"/>
      <c r="C852" s="493"/>
      <c r="D852" s="492"/>
      <c r="E852" s="492"/>
      <c r="F852" s="498"/>
      <c r="G852" s="489"/>
      <c r="H852" s="487"/>
      <c r="I852" s="488"/>
      <c r="J852" s="483"/>
      <c r="K852" s="484"/>
      <c r="L852" s="485"/>
      <c r="M852" s="690"/>
      <c r="N852" s="488" t="s">
        <v>7978</v>
      </c>
      <c r="O852" s="483">
        <v>1986</v>
      </c>
      <c r="P852" s="483">
        <v>0.20399999999999999</v>
      </c>
      <c r="Q852" s="486" t="s">
        <v>7213</v>
      </c>
      <c r="R852" s="486"/>
      <c r="S852" s="488"/>
      <c r="T852" s="483"/>
      <c r="U852" s="483"/>
      <c r="V852" s="486"/>
    </row>
    <row r="853" spans="1:22" x14ac:dyDescent="0.25">
      <c r="A853" s="487"/>
      <c r="B853" s="492"/>
      <c r="C853" s="493"/>
      <c r="D853" s="492"/>
      <c r="E853" s="492"/>
      <c r="F853" s="498"/>
      <c r="G853" s="489"/>
      <c r="H853" s="487"/>
      <c r="I853" s="488"/>
      <c r="J853" s="483"/>
      <c r="K853" s="484"/>
      <c r="L853" s="485"/>
      <c r="M853" s="690"/>
      <c r="N853" s="488" t="s">
        <v>7979</v>
      </c>
      <c r="O853" s="483">
        <v>1985</v>
      </c>
      <c r="P853" s="483">
        <v>0.16700000000000001</v>
      </c>
      <c r="Q853" s="486" t="s">
        <v>7174</v>
      </c>
      <c r="R853" s="486"/>
      <c r="S853" s="488"/>
      <c r="T853" s="483"/>
      <c r="U853" s="483"/>
      <c r="V853" s="486"/>
    </row>
    <row r="854" spans="1:22" x14ac:dyDescent="0.25">
      <c r="A854" s="487"/>
      <c r="B854" s="492"/>
      <c r="C854" s="493"/>
      <c r="D854" s="492"/>
      <c r="E854" s="492"/>
      <c r="F854" s="498"/>
      <c r="G854" s="489"/>
      <c r="H854" s="487"/>
      <c r="I854" s="488"/>
      <c r="J854" s="483"/>
      <c r="K854" s="484"/>
      <c r="L854" s="485"/>
      <c r="M854" s="690"/>
      <c r="N854" s="488" t="s">
        <v>7980</v>
      </c>
      <c r="O854" s="483">
        <v>1985</v>
      </c>
      <c r="P854" s="483">
        <v>8.2000000000000003E-2</v>
      </c>
      <c r="Q854" s="486" t="s">
        <v>7174</v>
      </c>
      <c r="R854" s="486"/>
      <c r="S854" s="488"/>
      <c r="T854" s="483"/>
      <c r="U854" s="483"/>
      <c r="V854" s="486"/>
    </row>
    <row r="855" spans="1:22" x14ac:dyDescent="0.25">
      <c r="A855" s="487"/>
      <c r="B855" s="492"/>
      <c r="C855" s="493"/>
      <c r="D855" s="492"/>
      <c r="E855" s="492"/>
      <c r="F855" s="498"/>
      <c r="G855" s="489"/>
      <c r="H855" s="487"/>
      <c r="I855" s="488"/>
      <c r="J855" s="483"/>
      <c r="K855" s="484"/>
      <c r="L855" s="485"/>
      <c r="M855" s="690"/>
      <c r="N855" s="488" t="s">
        <v>7981</v>
      </c>
      <c r="O855" s="483">
        <v>1985</v>
      </c>
      <c r="P855" s="483">
        <v>0.108</v>
      </c>
      <c r="Q855" s="486" t="s">
        <v>7337</v>
      </c>
      <c r="R855" s="486"/>
      <c r="S855" s="488"/>
      <c r="T855" s="483"/>
      <c r="U855" s="483"/>
      <c r="V855" s="486"/>
    </row>
    <row r="856" spans="1:22" x14ac:dyDescent="0.25">
      <c r="A856" s="487"/>
      <c r="B856" s="492"/>
      <c r="C856" s="493"/>
      <c r="D856" s="492"/>
      <c r="E856" s="492"/>
      <c r="F856" s="498"/>
      <c r="G856" s="489"/>
      <c r="H856" s="487"/>
      <c r="I856" s="488"/>
      <c r="J856" s="483"/>
      <c r="K856" s="484"/>
      <c r="L856" s="485"/>
      <c r="M856" s="690"/>
      <c r="N856" s="488" t="s">
        <v>7980</v>
      </c>
      <c r="O856" s="483">
        <v>1985</v>
      </c>
      <c r="P856" s="483">
        <v>4.1000000000000002E-2</v>
      </c>
      <c r="Q856" s="486" t="s">
        <v>7174</v>
      </c>
      <c r="R856" s="486"/>
      <c r="S856" s="488"/>
      <c r="T856" s="483"/>
      <c r="U856" s="483"/>
      <c r="V856" s="486"/>
    </row>
    <row r="857" spans="1:22" x14ac:dyDescent="0.25">
      <c r="A857" s="487"/>
      <c r="B857" s="492"/>
      <c r="C857" s="493"/>
      <c r="D857" s="492"/>
      <c r="E857" s="492"/>
      <c r="F857" s="498"/>
      <c r="G857" s="489"/>
      <c r="H857" s="487"/>
      <c r="I857" s="488"/>
      <c r="J857" s="483"/>
      <c r="K857" s="484"/>
      <c r="L857" s="485"/>
      <c r="M857" s="690"/>
      <c r="N857" s="488" t="s">
        <v>7980</v>
      </c>
      <c r="O857" s="483">
        <v>1985</v>
      </c>
      <c r="P857" s="483">
        <v>4.1000000000000002E-2</v>
      </c>
      <c r="Q857" s="486" t="s">
        <v>7337</v>
      </c>
      <c r="R857" s="486"/>
      <c r="S857" s="488"/>
      <c r="T857" s="483"/>
      <c r="U857" s="483"/>
      <c r="V857" s="486"/>
    </row>
    <row r="858" spans="1:22" x14ac:dyDescent="0.25">
      <c r="A858" s="487"/>
      <c r="B858" s="492"/>
      <c r="C858" s="493"/>
      <c r="D858" s="492"/>
      <c r="E858" s="492"/>
      <c r="F858" s="498"/>
      <c r="G858" s="489"/>
      <c r="H858" s="487"/>
      <c r="I858" s="488"/>
      <c r="J858" s="483"/>
      <c r="K858" s="484"/>
      <c r="L858" s="485"/>
      <c r="M858" s="691"/>
      <c r="N858" s="765"/>
      <c r="O858" s="483"/>
      <c r="P858" s="483"/>
      <c r="Q858" s="486"/>
      <c r="R858" s="486"/>
      <c r="S858" s="488"/>
      <c r="T858" s="483"/>
      <c r="U858" s="483"/>
      <c r="V858" s="486"/>
    </row>
    <row r="859" spans="1:22" x14ac:dyDescent="0.25">
      <c r="A859" s="487"/>
      <c r="B859" s="492"/>
      <c r="C859" s="493"/>
      <c r="D859" s="492"/>
      <c r="E859" s="492"/>
      <c r="F859" s="498"/>
      <c r="G859" s="489"/>
      <c r="H859" s="487"/>
      <c r="I859" s="492" t="s">
        <v>7982</v>
      </c>
      <c r="J859" s="483">
        <v>2009</v>
      </c>
      <c r="K859" s="484">
        <v>3.9E-2</v>
      </c>
      <c r="L859" s="485" t="s">
        <v>1191</v>
      </c>
      <c r="M859" s="531"/>
      <c r="N859" s="760"/>
      <c r="O859" s="483"/>
      <c r="P859" s="483"/>
      <c r="Q859" s="486"/>
      <c r="R859" s="486"/>
      <c r="S859" s="488"/>
      <c r="T859" s="483"/>
      <c r="U859" s="483"/>
      <c r="V859" s="486"/>
    </row>
    <row r="860" spans="1:22" x14ac:dyDescent="0.25">
      <c r="A860" s="487"/>
      <c r="B860" s="492"/>
      <c r="C860" s="493"/>
      <c r="D860" s="492"/>
      <c r="E860" s="492"/>
      <c r="F860" s="498"/>
      <c r="G860" s="489"/>
      <c r="H860" s="487"/>
      <c r="I860" s="488"/>
      <c r="J860" s="483"/>
      <c r="K860" s="484"/>
      <c r="L860" s="485"/>
      <c r="M860" s="531"/>
      <c r="N860" s="488"/>
      <c r="O860" s="483"/>
      <c r="P860" s="483"/>
      <c r="Q860" s="486"/>
      <c r="R860" s="486"/>
      <c r="S860" s="488"/>
      <c r="T860" s="483"/>
      <c r="U860" s="483"/>
      <c r="V860" s="486"/>
    </row>
    <row r="861" spans="1:22" x14ac:dyDescent="0.25">
      <c r="A861" s="487"/>
      <c r="B861" s="492"/>
      <c r="C861" s="493"/>
      <c r="D861" s="492"/>
      <c r="E861" s="492"/>
      <c r="F861" s="498"/>
      <c r="G861" s="489"/>
      <c r="H861" s="487"/>
      <c r="I861" s="488"/>
      <c r="J861" s="483"/>
      <c r="K861" s="484"/>
      <c r="L861" s="485"/>
      <c r="M861" s="531"/>
      <c r="N861" s="488"/>
      <c r="O861" s="483"/>
      <c r="P861" s="483"/>
      <c r="Q861" s="486"/>
      <c r="R861" s="486"/>
      <c r="S861" s="488"/>
      <c r="T861" s="483"/>
      <c r="U861" s="483"/>
      <c r="V861" s="486"/>
    </row>
    <row r="862" spans="1:22" x14ac:dyDescent="0.25">
      <c r="A862" s="487"/>
      <c r="B862" s="492"/>
      <c r="C862" s="493" t="s">
        <v>7983</v>
      </c>
      <c r="D862" s="492" t="s">
        <v>1834</v>
      </c>
      <c r="E862" s="492"/>
      <c r="F862" s="498" t="s">
        <v>22</v>
      </c>
      <c r="G862" s="489">
        <v>1974</v>
      </c>
      <c r="H862" s="487"/>
      <c r="I862" s="488"/>
      <c r="J862" s="483"/>
      <c r="K862" s="484"/>
      <c r="L862" s="485"/>
      <c r="M862" s="531"/>
      <c r="N862" s="488"/>
      <c r="O862" s="483"/>
      <c r="P862" s="483"/>
      <c r="Q862" s="486"/>
      <c r="R862" s="486"/>
      <c r="S862" s="488"/>
      <c r="T862" s="483"/>
      <c r="U862" s="483"/>
      <c r="V862" s="486"/>
    </row>
    <row r="863" spans="1:22" x14ac:dyDescent="0.25">
      <c r="A863" s="487"/>
      <c r="B863" s="492"/>
      <c r="C863" s="493"/>
      <c r="D863" s="492"/>
      <c r="E863" s="492"/>
      <c r="F863" s="498"/>
      <c r="G863" s="489"/>
      <c r="H863" s="487"/>
      <c r="I863" s="488"/>
      <c r="J863" s="483"/>
      <c r="K863" s="484"/>
      <c r="L863" s="485"/>
      <c r="M863" s="496"/>
      <c r="N863" s="488"/>
      <c r="O863" s="483"/>
      <c r="P863" s="483"/>
      <c r="Q863" s="486"/>
      <c r="R863" s="486"/>
      <c r="S863" s="488"/>
      <c r="T863" s="483"/>
      <c r="U863" s="483"/>
      <c r="V863" s="486"/>
    </row>
    <row r="864" spans="1:22" x14ac:dyDescent="0.25">
      <c r="A864" s="487"/>
      <c r="B864" s="492"/>
      <c r="C864" s="493"/>
      <c r="D864" s="492"/>
      <c r="E864" s="492"/>
      <c r="F864" s="498"/>
      <c r="G864" s="489"/>
      <c r="H864" s="487" t="s">
        <v>7984</v>
      </c>
      <c r="I864" s="497" t="s">
        <v>7985</v>
      </c>
      <c r="J864" s="483">
        <v>1974</v>
      </c>
      <c r="K864" s="484">
        <v>0.216</v>
      </c>
      <c r="L864" s="485" t="s">
        <v>220</v>
      </c>
      <c r="M864" s="689" t="s">
        <v>7986</v>
      </c>
      <c r="N864" s="488"/>
      <c r="O864" s="483"/>
      <c r="P864" s="483"/>
      <c r="Q864" s="486"/>
      <c r="R864" s="486"/>
      <c r="S864" s="488"/>
      <c r="T864" s="483"/>
      <c r="U864" s="483"/>
      <c r="V864" s="486"/>
    </row>
    <row r="865" spans="1:22" x14ac:dyDescent="0.25">
      <c r="A865" s="487"/>
      <c r="B865" s="492"/>
      <c r="C865" s="493"/>
      <c r="D865" s="492"/>
      <c r="E865" s="492"/>
      <c r="F865" s="498"/>
      <c r="G865" s="489"/>
      <c r="H865" s="487"/>
      <c r="I865" s="488"/>
      <c r="J865" s="483"/>
      <c r="K865" s="484"/>
      <c r="L865" s="485"/>
      <c r="M865" s="690"/>
      <c r="N865" s="488"/>
      <c r="O865" s="483"/>
      <c r="P865" s="483"/>
      <c r="Q865" s="486"/>
      <c r="R865" s="486"/>
      <c r="S865" s="497"/>
      <c r="T865" s="483"/>
      <c r="U865" s="483"/>
      <c r="V865" s="486"/>
    </row>
    <row r="866" spans="1:22" x14ac:dyDescent="0.25">
      <c r="A866" s="487"/>
      <c r="B866" s="492"/>
      <c r="C866" s="493"/>
      <c r="D866" s="492"/>
      <c r="E866" s="492"/>
      <c r="F866" s="498"/>
      <c r="G866" s="489"/>
      <c r="H866" s="487"/>
      <c r="I866" s="488"/>
      <c r="J866" s="483"/>
      <c r="K866" s="484"/>
      <c r="L866" s="485"/>
      <c r="M866" s="690"/>
      <c r="N866" s="488" t="s">
        <v>7987</v>
      </c>
      <c r="O866" s="483">
        <v>1978</v>
      </c>
      <c r="P866" s="483">
        <v>0.14299999999999999</v>
      </c>
      <c r="Q866" s="486" t="s">
        <v>7988</v>
      </c>
      <c r="R866" s="486"/>
      <c r="S866" s="488"/>
      <c r="T866" s="483"/>
      <c r="U866" s="483"/>
      <c r="V866" s="486"/>
    </row>
    <row r="867" spans="1:22" x14ac:dyDescent="0.25">
      <c r="A867" s="487"/>
      <c r="B867" s="492"/>
      <c r="C867" s="493"/>
      <c r="D867" s="492"/>
      <c r="E867" s="492"/>
      <c r="F867" s="498"/>
      <c r="G867" s="489"/>
      <c r="H867" s="487"/>
      <c r="I867" s="488"/>
      <c r="J867" s="483"/>
      <c r="K867" s="484"/>
      <c r="L867" s="485"/>
      <c r="M867" s="690"/>
      <c r="N867" s="488" t="s">
        <v>7989</v>
      </c>
      <c r="O867" s="483">
        <v>1997</v>
      </c>
      <c r="P867" s="483">
        <v>3.4000000000000002E-2</v>
      </c>
      <c r="Q867" s="486" t="s">
        <v>7990</v>
      </c>
      <c r="R867" s="486"/>
      <c r="S867" s="488"/>
      <c r="T867" s="483"/>
      <c r="U867" s="483"/>
      <c r="V867" s="486"/>
    </row>
    <row r="868" spans="1:22" x14ac:dyDescent="0.25">
      <c r="A868" s="487"/>
      <c r="B868" s="492"/>
      <c r="C868" s="493"/>
      <c r="D868" s="492"/>
      <c r="E868" s="492"/>
      <c r="F868" s="498"/>
      <c r="G868" s="489"/>
      <c r="H868" s="487"/>
      <c r="I868" s="488"/>
      <c r="J868" s="483"/>
      <c r="K868" s="484"/>
      <c r="L868" s="485"/>
      <c r="M868" s="690"/>
      <c r="N868" s="488" t="s">
        <v>7989</v>
      </c>
      <c r="O868" s="483">
        <v>1978</v>
      </c>
      <c r="P868" s="483">
        <v>3.5000000000000003E-2</v>
      </c>
      <c r="Q868" s="486" t="s">
        <v>7767</v>
      </c>
      <c r="R868" s="486"/>
      <c r="S868" s="488"/>
      <c r="T868" s="483"/>
      <c r="U868" s="483"/>
      <c r="V868" s="486"/>
    </row>
    <row r="869" spans="1:22" x14ac:dyDescent="0.25">
      <c r="A869" s="487"/>
      <c r="B869" s="492"/>
      <c r="C869" s="493"/>
      <c r="D869" s="492"/>
      <c r="E869" s="492"/>
      <c r="F869" s="498"/>
      <c r="G869" s="489"/>
      <c r="H869" s="487"/>
      <c r="I869" s="488"/>
      <c r="J869" s="483"/>
      <c r="K869" s="484"/>
      <c r="L869" s="485"/>
      <c r="M869" s="690"/>
      <c r="N869" s="488" t="s">
        <v>7991</v>
      </c>
      <c r="O869" s="483">
        <v>1977</v>
      </c>
      <c r="P869" s="483">
        <v>6.9000000000000006E-2</v>
      </c>
      <c r="Q869" s="486" t="s">
        <v>7992</v>
      </c>
      <c r="R869" s="486"/>
      <c r="S869" s="488"/>
      <c r="T869" s="483"/>
      <c r="U869" s="483"/>
      <c r="V869" s="486"/>
    </row>
    <row r="870" spans="1:22" x14ac:dyDescent="0.25">
      <c r="A870" s="487"/>
      <c r="B870" s="492"/>
      <c r="C870" s="493"/>
      <c r="D870" s="492"/>
      <c r="E870" s="492"/>
      <c r="F870" s="498"/>
      <c r="G870" s="489"/>
      <c r="H870" s="487"/>
      <c r="I870" s="488"/>
      <c r="J870" s="483"/>
      <c r="K870" s="484"/>
      <c r="L870" s="485"/>
      <c r="M870" s="690"/>
      <c r="N870" s="488" t="s">
        <v>7993</v>
      </c>
      <c r="O870" s="483">
        <v>1977</v>
      </c>
      <c r="P870" s="483">
        <v>1.7000000000000001E-2</v>
      </c>
      <c r="Q870" s="486" t="s">
        <v>7994</v>
      </c>
      <c r="R870" s="486"/>
      <c r="S870" s="488"/>
      <c r="T870" s="483"/>
      <c r="U870" s="483"/>
      <c r="V870" s="486"/>
    </row>
    <row r="871" spans="1:22" x14ac:dyDescent="0.25">
      <c r="A871" s="489"/>
      <c r="B871" s="492"/>
      <c r="C871" s="493"/>
      <c r="D871" s="492"/>
      <c r="E871" s="492"/>
      <c r="F871" s="498"/>
      <c r="G871" s="489"/>
      <c r="H871" s="487"/>
      <c r="I871" s="488"/>
      <c r="J871" s="483"/>
      <c r="K871" s="484"/>
      <c r="L871" s="485"/>
      <c r="M871" s="690"/>
      <c r="N871" s="488" t="s">
        <v>7995</v>
      </c>
      <c r="O871" s="483">
        <v>1975</v>
      </c>
      <c r="P871" s="483">
        <v>0.13100000000000001</v>
      </c>
      <c r="Q871" s="486" t="s">
        <v>7559</v>
      </c>
      <c r="R871" s="486"/>
      <c r="S871" s="488"/>
      <c r="T871" s="483"/>
      <c r="U871" s="483"/>
      <c r="V871" s="486"/>
    </row>
    <row r="872" spans="1:22" x14ac:dyDescent="0.25">
      <c r="A872" s="487"/>
      <c r="B872" s="492"/>
      <c r="C872" s="493"/>
      <c r="D872" s="492"/>
      <c r="E872" s="492"/>
      <c r="F872" s="498"/>
      <c r="G872" s="489"/>
      <c r="H872" s="487"/>
      <c r="I872" s="488"/>
      <c r="J872" s="483"/>
      <c r="K872" s="484"/>
      <c r="L872" s="485"/>
      <c r="M872" s="690"/>
      <c r="N872" s="488" t="s">
        <v>7996</v>
      </c>
      <c r="O872" s="483">
        <v>1975</v>
      </c>
      <c r="P872" s="483">
        <v>0.10299999999999999</v>
      </c>
      <c r="Q872" s="486" t="s">
        <v>7992</v>
      </c>
      <c r="R872" s="486"/>
      <c r="S872" s="488"/>
      <c r="T872" s="483"/>
      <c r="U872" s="483"/>
      <c r="V872" s="486"/>
    </row>
    <row r="873" spans="1:22" x14ac:dyDescent="0.25">
      <c r="A873" s="487"/>
      <c r="B873" s="492"/>
      <c r="C873" s="493"/>
      <c r="D873" s="492"/>
      <c r="E873" s="492"/>
      <c r="F873" s="498"/>
      <c r="G873" s="489"/>
      <c r="H873" s="487"/>
      <c r="I873" s="488"/>
      <c r="J873" s="483"/>
      <c r="K873" s="484"/>
      <c r="L873" s="485"/>
      <c r="M873" s="690"/>
      <c r="N873" s="488" t="s">
        <v>7997</v>
      </c>
      <c r="O873" s="483">
        <v>1974</v>
      </c>
      <c r="P873" s="483">
        <v>6.6000000000000003E-2</v>
      </c>
      <c r="Q873" s="486" t="s">
        <v>7992</v>
      </c>
      <c r="R873" s="486"/>
      <c r="S873" s="488"/>
      <c r="T873" s="483"/>
      <c r="U873" s="483"/>
      <c r="V873" s="486"/>
    </row>
    <row r="874" spans="1:22" x14ac:dyDescent="0.25">
      <c r="A874" s="487"/>
      <c r="B874" s="492"/>
      <c r="C874" s="493"/>
      <c r="D874" s="492"/>
      <c r="E874" s="492"/>
      <c r="F874" s="498"/>
      <c r="G874" s="489"/>
      <c r="H874" s="487"/>
      <c r="I874" s="488"/>
      <c r="J874" s="483"/>
      <c r="K874" s="484"/>
      <c r="L874" s="485"/>
      <c r="M874" s="690"/>
      <c r="N874" s="488" t="s">
        <v>7998</v>
      </c>
      <c r="O874" s="483">
        <v>1974</v>
      </c>
      <c r="P874" s="483">
        <v>4.7E-2</v>
      </c>
      <c r="Q874" s="486" t="s">
        <v>7211</v>
      </c>
      <c r="R874" s="486"/>
      <c r="S874" s="488"/>
      <c r="T874" s="483"/>
      <c r="U874" s="483"/>
      <c r="V874" s="486"/>
    </row>
    <row r="875" spans="1:22" x14ac:dyDescent="0.25">
      <c r="A875" s="487"/>
      <c r="B875" s="488"/>
      <c r="C875" s="494"/>
      <c r="D875" s="488"/>
      <c r="E875" s="487"/>
      <c r="F875" s="488"/>
      <c r="G875" s="488"/>
      <c r="H875" s="487"/>
      <c r="I875" s="488"/>
      <c r="J875" s="483"/>
      <c r="K875" s="484"/>
      <c r="L875" s="485"/>
      <c r="M875" s="690"/>
      <c r="N875" s="488" t="s">
        <v>7998</v>
      </c>
      <c r="O875" s="483">
        <v>1974</v>
      </c>
      <c r="P875" s="483">
        <v>4.7E-2</v>
      </c>
      <c r="Q875" s="486" t="s">
        <v>7211</v>
      </c>
      <c r="R875" s="486"/>
      <c r="S875" s="488"/>
      <c r="T875" s="483"/>
      <c r="U875" s="483"/>
      <c r="V875" s="486"/>
    </row>
    <row r="876" spans="1:22" x14ac:dyDescent="0.25">
      <c r="A876" s="487"/>
      <c r="B876" s="488"/>
      <c r="C876" s="494"/>
      <c r="D876" s="488"/>
      <c r="E876" s="487"/>
      <c r="F876" s="488"/>
      <c r="G876" s="488"/>
      <c r="H876" s="487" t="s">
        <v>7999</v>
      </c>
      <c r="I876" s="492" t="s">
        <v>8000</v>
      </c>
      <c r="J876" s="483">
        <v>1984</v>
      </c>
      <c r="K876" s="484">
        <v>0.14699999999999999</v>
      </c>
      <c r="L876" s="485" t="s">
        <v>8001</v>
      </c>
      <c r="M876" s="496"/>
      <c r="N876" s="488"/>
      <c r="O876" s="483"/>
      <c r="P876" s="483"/>
      <c r="Q876" s="486"/>
      <c r="R876" s="486"/>
      <c r="S876" s="488"/>
      <c r="T876" s="483"/>
      <c r="U876" s="483"/>
      <c r="V876" s="486"/>
    </row>
    <row r="877" spans="1:22" x14ac:dyDescent="0.25">
      <c r="A877" s="489"/>
      <c r="B877" s="488"/>
      <c r="C877" s="494"/>
      <c r="D877" s="488"/>
      <c r="E877" s="487"/>
      <c r="F877" s="488"/>
      <c r="G877" s="488"/>
      <c r="H877" s="499"/>
      <c r="I877" s="490"/>
      <c r="J877" s="483"/>
      <c r="K877" s="484"/>
      <c r="L877" s="485"/>
      <c r="M877" s="692"/>
      <c r="N877" s="492"/>
      <c r="O877" s="483"/>
      <c r="P877" s="483"/>
      <c r="Q877" s="486"/>
      <c r="R877" s="486"/>
      <c r="S877" s="492"/>
      <c r="T877" s="483"/>
      <c r="U877" s="483"/>
      <c r="V877" s="486"/>
    </row>
    <row r="878" spans="1:22" x14ac:dyDescent="0.25">
      <c r="A878" s="489"/>
      <c r="B878" s="488"/>
      <c r="C878" s="494"/>
      <c r="D878" s="488"/>
      <c r="E878" s="487"/>
      <c r="F878" s="488"/>
      <c r="G878" s="488"/>
      <c r="H878" s="499"/>
      <c r="I878" s="490"/>
      <c r="J878" s="483"/>
      <c r="K878" s="484"/>
      <c r="L878" s="485"/>
      <c r="M878" s="694"/>
      <c r="N878" s="490"/>
      <c r="O878" s="483"/>
      <c r="P878" s="760"/>
      <c r="Q878" s="686"/>
      <c r="R878" s="528"/>
      <c r="S878" s="490"/>
      <c r="T878" s="483"/>
      <c r="U878" s="483"/>
      <c r="V878" s="686"/>
    </row>
    <row r="879" spans="1:22" x14ac:dyDescent="0.25">
      <c r="A879" s="489"/>
      <c r="B879" s="492"/>
      <c r="C879" s="493" t="s">
        <v>7812</v>
      </c>
      <c r="D879" s="492" t="s">
        <v>3861</v>
      </c>
      <c r="E879" s="492"/>
      <c r="F879" s="498" t="s">
        <v>23</v>
      </c>
      <c r="G879" s="489">
        <v>1977</v>
      </c>
      <c r="H879" s="499"/>
      <c r="I879" s="490"/>
      <c r="J879" s="483"/>
      <c r="K879" s="484"/>
      <c r="L879" s="485"/>
      <c r="M879" s="694"/>
      <c r="N879" s="490"/>
      <c r="O879" s="483"/>
      <c r="P879" s="760"/>
      <c r="Q879" s="686"/>
      <c r="R879" s="528"/>
      <c r="S879" s="490"/>
      <c r="T879" s="483"/>
      <c r="U879" s="483"/>
      <c r="V879" s="686"/>
    </row>
    <row r="880" spans="1:22" x14ac:dyDescent="0.25">
      <c r="A880" s="489"/>
      <c r="B880" s="492"/>
      <c r="C880" s="493"/>
      <c r="D880" s="492"/>
      <c r="E880" s="492"/>
      <c r="F880" s="498"/>
      <c r="G880" s="489"/>
      <c r="H880" s="499"/>
      <c r="I880" s="490"/>
      <c r="J880" s="483"/>
      <c r="K880" s="484"/>
      <c r="L880" s="485"/>
      <c r="M880" s="716"/>
      <c r="N880" s="490"/>
      <c r="O880" s="483"/>
      <c r="P880" s="760"/>
      <c r="Q880" s="686"/>
      <c r="R880" s="528"/>
      <c r="S880" s="490"/>
      <c r="T880" s="483"/>
      <c r="U880" s="483"/>
      <c r="V880" s="686"/>
    </row>
    <row r="881" spans="1:22" x14ac:dyDescent="0.25">
      <c r="A881" s="487"/>
      <c r="B881" s="492"/>
      <c r="C881" s="493"/>
      <c r="D881" s="492"/>
      <c r="E881" s="492"/>
      <c r="F881" s="498"/>
      <c r="G881" s="489"/>
      <c r="H881" s="487" t="s">
        <v>8002</v>
      </c>
      <c r="I881" s="492" t="s">
        <v>8003</v>
      </c>
      <c r="J881" s="483">
        <v>1977</v>
      </c>
      <c r="K881" s="484">
        <v>2.1000000000000001E-2</v>
      </c>
      <c r="L881" s="485" t="s">
        <v>8004</v>
      </c>
      <c r="M881" s="720"/>
      <c r="N881" s="490"/>
      <c r="O881" s="483"/>
      <c r="P881" s="760"/>
      <c r="Q881" s="686"/>
      <c r="R881" s="528"/>
      <c r="S881" s="490"/>
      <c r="T881" s="483"/>
      <c r="U881" s="483"/>
      <c r="V881" s="686"/>
    </row>
    <row r="882" spans="1:22" x14ac:dyDescent="0.25">
      <c r="A882" s="487"/>
      <c r="B882" s="492"/>
      <c r="C882" s="493"/>
      <c r="D882" s="492"/>
      <c r="E882" s="492"/>
      <c r="F882" s="498"/>
      <c r="G882" s="489"/>
      <c r="H882" s="487"/>
      <c r="I882" s="488"/>
      <c r="J882" s="483"/>
      <c r="K882" s="484"/>
      <c r="L882" s="485"/>
      <c r="M882" s="496"/>
      <c r="N882" s="492"/>
      <c r="O882" s="483"/>
      <c r="P882" s="483"/>
      <c r="Q882" s="486"/>
      <c r="R882" s="486"/>
      <c r="S882" s="492"/>
      <c r="T882" s="483"/>
      <c r="U882" s="483"/>
      <c r="V882" s="486"/>
    </row>
    <row r="883" spans="1:22" x14ac:dyDescent="0.25">
      <c r="A883" s="487"/>
      <c r="B883" s="492"/>
      <c r="C883" s="493"/>
      <c r="D883" s="492"/>
      <c r="E883" s="492"/>
      <c r="F883" s="498"/>
      <c r="G883" s="489"/>
      <c r="H883" s="487"/>
      <c r="I883" s="488"/>
      <c r="J883" s="483"/>
      <c r="K883" s="484"/>
      <c r="L883" s="485"/>
      <c r="M883" s="689" t="s">
        <v>8002</v>
      </c>
      <c r="N883" s="488"/>
      <c r="O883" s="483"/>
      <c r="P883" s="483"/>
      <c r="Q883" s="486"/>
      <c r="R883" s="486"/>
      <c r="S883" s="488"/>
      <c r="T883" s="483"/>
      <c r="U883" s="483"/>
      <c r="V883" s="486"/>
    </row>
    <row r="884" spans="1:22" x14ac:dyDescent="0.25">
      <c r="A884" s="487"/>
      <c r="B884" s="492"/>
      <c r="C884" s="493"/>
      <c r="D884" s="492"/>
      <c r="E884" s="492"/>
      <c r="F884" s="498"/>
      <c r="G884" s="489"/>
      <c r="H884" s="487"/>
      <c r="I884" s="488"/>
      <c r="J884" s="483"/>
      <c r="K884" s="484"/>
      <c r="L884" s="485"/>
      <c r="M884" s="690"/>
      <c r="N884" s="488" t="s">
        <v>8005</v>
      </c>
      <c r="O884" s="483">
        <v>1975</v>
      </c>
      <c r="P884" s="483">
        <v>2.5000000000000001E-2</v>
      </c>
      <c r="Q884" s="486" t="s">
        <v>7559</v>
      </c>
      <c r="R884" s="486"/>
      <c r="S884" s="488"/>
      <c r="T884" s="483"/>
      <c r="U884" s="483"/>
      <c r="V884" s="486"/>
    </row>
    <row r="885" spans="1:22" x14ac:dyDescent="0.25">
      <c r="A885" s="487"/>
      <c r="B885" s="492"/>
      <c r="C885" s="493"/>
      <c r="D885" s="492"/>
      <c r="E885" s="492"/>
      <c r="F885" s="498"/>
      <c r="G885" s="489"/>
      <c r="H885" s="487"/>
      <c r="I885" s="488"/>
      <c r="J885" s="483"/>
      <c r="K885" s="484"/>
      <c r="L885" s="485"/>
      <c r="M885" s="690"/>
      <c r="N885" s="488" t="s">
        <v>8006</v>
      </c>
      <c r="O885" s="483">
        <v>1978</v>
      </c>
      <c r="P885" s="483">
        <v>0.107</v>
      </c>
      <c r="Q885" s="486" t="s">
        <v>7559</v>
      </c>
      <c r="R885" s="486"/>
      <c r="S885" s="488"/>
      <c r="T885" s="483"/>
      <c r="U885" s="483"/>
      <c r="V885" s="486"/>
    </row>
    <row r="886" spans="1:22" x14ac:dyDescent="0.25">
      <c r="A886" s="489"/>
      <c r="B886" s="492"/>
      <c r="C886" s="493"/>
      <c r="D886" s="492"/>
      <c r="E886" s="492"/>
      <c r="F886" s="498"/>
      <c r="G886" s="489"/>
      <c r="H886" s="487"/>
      <c r="I886" s="488"/>
      <c r="J886" s="483"/>
      <c r="K886" s="484"/>
      <c r="L886" s="485"/>
      <c r="M886" s="690"/>
      <c r="N886" s="488" t="s">
        <v>8007</v>
      </c>
      <c r="O886" s="483">
        <v>1978</v>
      </c>
      <c r="P886" s="483">
        <v>4.2000000000000003E-2</v>
      </c>
      <c r="Q886" s="486" t="s">
        <v>7559</v>
      </c>
      <c r="R886" s="486"/>
      <c r="S886" s="488"/>
      <c r="T886" s="483"/>
      <c r="U886" s="483"/>
      <c r="V886" s="486"/>
    </row>
    <row r="887" spans="1:22" x14ac:dyDescent="0.25">
      <c r="A887" s="489" t="s">
        <v>5823</v>
      </c>
      <c r="B887" s="492" t="s">
        <v>8008</v>
      </c>
      <c r="C887" s="493"/>
      <c r="D887" s="492"/>
      <c r="E887" s="492"/>
      <c r="F887" s="498"/>
      <c r="G887" s="489"/>
      <c r="H887" s="487"/>
      <c r="I887" s="488"/>
      <c r="J887" s="483"/>
      <c r="K887" s="484"/>
      <c r="L887" s="485"/>
      <c r="M887" s="690"/>
      <c r="N887" s="488" t="s">
        <v>8009</v>
      </c>
      <c r="O887" s="483">
        <v>1978</v>
      </c>
      <c r="P887" s="483">
        <v>0.14899999999999999</v>
      </c>
      <c r="Q887" s="486" t="s">
        <v>7559</v>
      </c>
      <c r="R887" s="486"/>
      <c r="S887" s="488"/>
      <c r="T887" s="483"/>
      <c r="U887" s="483"/>
      <c r="V887" s="486"/>
    </row>
    <row r="888" spans="1:22" x14ac:dyDescent="0.25">
      <c r="A888" s="489"/>
      <c r="B888" s="492"/>
      <c r="C888" s="493" t="s">
        <v>8010</v>
      </c>
      <c r="D888" s="492" t="s">
        <v>2362</v>
      </c>
      <c r="E888" s="492"/>
      <c r="F888" s="498" t="s">
        <v>22</v>
      </c>
      <c r="G888" s="489">
        <v>1968</v>
      </c>
      <c r="H888" s="499"/>
      <c r="I888" s="490"/>
      <c r="J888" s="483"/>
      <c r="K888" s="484"/>
      <c r="L888" s="532"/>
      <c r="M888" s="690"/>
      <c r="N888" s="488"/>
      <c r="O888" s="483"/>
      <c r="P888" s="483"/>
      <c r="Q888" s="486"/>
      <c r="R888" s="486"/>
      <c r="S888" s="488"/>
      <c r="T888" s="483"/>
      <c r="U888" s="483"/>
      <c r="V888" s="486"/>
    </row>
    <row r="889" spans="1:22" x14ac:dyDescent="0.25">
      <c r="A889" s="498"/>
      <c r="B889" s="492"/>
      <c r="C889" s="493"/>
      <c r="D889" s="492"/>
      <c r="E889" s="492"/>
      <c r="F889" s="498"/>
      <c r="G889" s="489"/>
      <c r="H889" s="487" t="s">
        <v>8011</v>
      </c>
      <c r="I889" s="492" t="s">
        <v>8012</v>
      </c>
      <c r="J889" s="483">
        <v>1967</v>
      </c>
      <c r="K889" s="484">
        <v>1.153</v>
      </c>
      <c r="L889" s="485" t="s">
        <v>8013</v>
      </c>
      <c r="M889" s="496"/>
      <c r="N889" s="490"/>
      <c r="O889" s="483"/>
      <c r="P889" s="483"/>
      <c r="Q889" s="528"/>
      <c r="R889" s="528"/>
      <c r="S889" s="490"/>
      <c r="T889" s="483"/>
      <c r="U889" s="483"/>
      <c r="V889" s="528"/>
    </row>
    <row r="890" spans="1:22" x14ac:dyDescent="0.25">
      <c r="A890" s="489"/>
      <c r="B890" s="492"/>
      <c r="C890" s="493"/>
      <c r="D890" s="492"/>
      <c r="E890" s="492"/>
      <c r="F890" s="498"/>
      <c r="G890" s="489"/>
      <c r="H890" s="487" t="s">
        <v>7721</v>
      </c>
      <c r="I890" s="492" t="s">
        <v>8014</v>
      </c>
      <c r="J890" s="483">
        <v>1967</v>
      </c>
      <c r="K890" s="484">
        <v>0.312</v>
      </c>
      <c r="L890" s="485" t="s">
        <v>8013</v>
      </c>
      <c r="M890" s="496"/>
      <c r="N890" s="492"/>
      <c r="O890" s="483"/>
      <c r="P890" s="483"/>
      <c r="Q890" s="486"/>
      <c r="R890" s="486"/>
      <c r="S890" s="492"/>
      <c r="T890" s="483"/>
      <c r="U890" s="483"/>
      <c r="V890" s="486"/>
    </row>
    <row r="891" spans="1:22" x14ac:dyDescent="0.25">
      <c r="A891" s="487"/>
      <c r="B891" s="492"/>
      <c r="C891" s="493"/>
      <c r="D891" s="492"/>
      <c r="E891" s="492"/>
      <c r="F891" s="498"/>
      <c r="G891" s="489"/>
      <c r="H891" s="487"/>
      <c r="I891" s="488"/>
      <c r="J891" s="483"/>
      <c r="K891" s="484"/>
      <c r="L891" s="485"/>
      <c r="M891" s="689" t="s">
        <v>8015</v>
      </c>
      <c r="N891" s="492"/>
      <c r="O891" s="483"/>
      <c r="P891" s="483"/>
      <c r="Q891" s="486"/>
      <c r="R891" s="486"/>
      <c r="S891" s="492"/>
      <c r="T891" s="483"/>
      <c r="U891" s="483"/>
      <c r="V891" s="486"/>
    </row>
    <row r="892" spans="1:22" x14ac:dyDescent="0.25">
      <c r="A892" s="487"/>
      <c r="B892" s="492"/>
      <c r="C892" s="493"/>
      <c r="D892" s="492"/>
      <c r="E892" s="492"/>
      <c r="F892" s="498"/>
      <c r="G892" s="489"/>
      <c r="H892" s="487"/>
      <c r="I892" s="488"/>
      <c r="J892" s="483"/>
      <c r="K892" s="484"/>
      <c r="L892" s="485"/>
      <c r="M892" s="690"/>
      <c r="N892" s="488" t="s">
        <v>8016</v>
      </c>
      <c r="O892" s="483">
        <v>1967</v>
      </c>
      <c r="P892" s="483">
        <v>5.5E-2</v>
      </c>
      <c r="Q892" s="486" t="s">
        <v>7341</v>
      </c>
      <c r="R892" s="486"/>
      <c r="S892" s="488"/>
      <c r="T892" s="483"/>
      <c r="U892" s="483"/>
      <c r="V892" s="486"/>
    </row>
    <row r="893" spans="1:22" x14ac:dyDescent="0.25">
      <c r="A893" s="487"/>
      <c r="B893" s="492"/>
      <c r="C893" s="493"/>
      <c r="D893" s="492"/>
      <c r="E893" s="492"/>
      <c r="F893" s="498"/>
      <c r="G893" s="489"/>
      <c r="H893" s="487"/>
      <c r="I893" s="488"/>
      <c r="J893" s="483"/>
      <c r="K893" s="484"/>
      <c r="L893" s="485"/>
      <c r="M893" s="690"/>
      <c r="N893" s="488" t="s">
        <v>8017</v>
      </c>
      <c r="O893" s="483">
        <v>2015</v>
      </c>
      <c r="P893" s="483">
        <v>0.14599999999999999</v>
      </c>
      <c r="Q893" s="486" t="s">
        <v>7193</v>
      </c>
      <c r="R893" s="486"/>
      <c r="S893" s="488"/>
      <c r="T893" s="483"/>
      <c r="U893" s="483"/>
      <c r="V893" s="486"/>
    </row>
    <row r="894" spans="1:22" x14ac:dyDescent="0.25">
      <c r="A894" s="487"/>
      <c r="B894" s="492"/>
      <c r="C894" s="493"/>
      <c r="D894" s="492"/>
      <c r="E894" s="492"/>
      <c r="F894" s="498"/>
      <c r="G894" s="489"/>
      <c r="H894" s="487"/>
      <c r="I894" s="488"/>
      <c r="J894" s="483"/>
      <c r="K894" s="484"/>
      <c r="L894" s="485"/>
      <c r="M894" s="690"/>
      <c r="N894" s="488" t="s">
        <v>8018</v>
      </c>
      <c r="O894" s="483">
        <v>1968</v>
      </c>
      <c r="P894" s="483">
        <v>0.06</v>
      </c>
      <c r="Q894" s="486" t="s">
        <v>7341</v>
      </c>
      <c r="R894" s="486"/>
      <c r="S894" s="488"/>
      <c r="T894" s="483"/>
      <c r="U894" s="483"/>
      <c r="V894" s="486"/>
    </row>
    <row r="895" spans="1:22" x14ac:dyDescent="0.25">
      <c r="A895" s="487"/>
      <c r="B895" s="492"/>
      <c r="C895" s="493"/>
      <c r="D895" s="492"/>
      <c r="E895" s="492"/>
      <c r="F895" s="498"/>
      <c r="G895" s="489"/>
      <c r="H895" s="487"/>
      <c r="I895" s="488"/>
      <c r="J895" s="483"/>
      <c r="K895" s="484"/>
      <c r="L895" s="485"/>
      <c r="M895" s="690"/>
      <c r="N895" s="488" t="s">
        <v>8017</v>
      </c>
      <c r="O895" s="483">
        <v>1970</v>
      </c>
      <c r="P895" s="483">
        <v>0.151</v>
      </c>
      <c r="Q895" s="486" t="s">
        <v>7780</v>
      </c>
      <c r="R895" s="486"/>
      <c r="S895" s="488"/>
      <c r="T895" s="483"/>
      <c r="U895" s="483"/>
      <c r="V895" s="486"/>
    </row>
    <row r="896" spans="1:22" x14ac:dyDescent="0.25">
      <c r="A896" s="487"/>
      <c r="B896" s="492"/>
      <c r="C896" s="493"/>
      <c r="D896" s="492"/>
      <c r="E896" s="492"/>
      <c r="F896" s="498"/>
      <c r="G896" s="489"/>
      <c r="H896" s="487"/>
      <c r="I896" s="488"/>
      <c r="J896" s="483"/>
      <c r="K896" s="484"/>
      <c r="L896" s="485"/>
      <c r="M896" s="690"/>
      <c r="N896" s="488" t="s">
        <v>8017</v>
      </c>
      <c r="O896" s="483">
        <v>2015</v>
      </c>
      <c r="P896" s="483">
        <v>0.14599999999999999</v>
      </c>
      <c r="Q896" s="486" t="s">
        <v>7193</v>
      </c>
      <c r="R896" s="486"/>
      <c r="S896" s="488"/>
      <c r="T896" s="483"/>
      <c r="U896" s="483"/>
      <c r="V896" s="486"/>
    </row>
    <row r="897" spans="1:22" x14ac:dyDescent="0.25">
      <c r="A897" s="487"/>
      <c r="B897" s="492"/>
      <c r="C897" s="493"/>
      <c r="D897" s="492"/>
      <c r="E897" s="492"/>
      <c r="F897" s="498"/>
      <c r="G897" s="489"/>
      <c r="H897" s="487"/>
      <c r="I897" s="488"/>
      <c r="J897" s="483"/>
      <c r="K897" s="484"/>
      <c r="L897" s="485"/>
      <c r="M897" s="690"/>
      <c r="N897" s="488" t="s">
        <v>8019</v>
      </c>
      <c r="O897" s="483">
        <v>1971</v>
      </c>
      <c r="P897" s="483">
        <v>0.19800000000000001</v>
      </c>
      <c r="Q897" s="486" t="s">
        <v>7176</v>
      </c>
      <c r="R897" s="486"/>
      <c r="S897" s="488"/>
      <c r="T897" s="483"/>
      <c r="U897" s="483"/>
      <c r="V897" s="486"/>
    </row>
    <row r="898" spans="1:22" x14ac:dyDescent="0.25">
      <c r="A898" s="487"/>
      <c r="B898" s="492"/>
      <c r="C898" s="493"/>
      <c r="D898" s="492"/>
      <c r="E898" s="492"/>
      <c r="F898" s="498"/>
      <c r="G898" s="489"/>
      <c r="H898" s="487"/>
      <c r="I898" s="488"/>
      <c r="J898" s="483"/>
      <c r="K898" s="484"/>
      <c r="L898" s="485"/>
      <c r="M898" s="690"/>
      <c r="N898" s="488" t="s">
        <v>8016</v>
      </c>
      <c r="O898" s="483">
        <v>1967</v>
      </c>
      <c r="P898" s="483">
        <v>3.9E-2</v>
      </c>
      <c r="Q898" s="486" t="s">
        <v>8020</v>
      </c>
      <c r="R898" s="486"/>
      <c r="S898" s="488"/>
      <c r="T898" s="483"/>
      <c r="U898" s="483"/>
      <c r="V898" s="486"/>
    </row>
    <row r="899" spans="1:22" x14ac:dyDescent="0.25">
      <c r="A899" s="487"/>
      <c r="B899" s="492"/>
      <c r="C899" s="493"/>
      <c r="D899" s="492"/>
      <c r="E899" s="492"/>
      <c r="F899" s="498"/>
      <c r="G899" s="489"/>
      <c r="H899" s="487"/>
      <c r="I899" s="488"/>
      <c r="J899" s="483"/>
      <c r="K899" s="484"/>
      <c r="L899" s="485"/>
      <c r="M899" s="690"/>
      <c r="N899" s="488" t="s">
        <v>8021</v>
      </c>
      <c r="O899" s="483">
        <v>1969</v>
      </c>
      <c r="P899" s="483">
        <v>8.8999999999999996E-2</v>
      </c>
      <c r="Q899" s="486" t="s">
        <v>7176</v>
      </c>
      <c r="R899" s="486"/>
      <c r="S899" s="488"/>
      <c r="T899" s="483"/>
      <c r="U899" s="483"/>
      <c r="V899" s="486"/>
    </row>
    <row r="900" spans="1:22" x14ac:dyDescent="0.25">
      <c r="A900" s="487"/>
      <c r="B900" s="492"/>
      <c r="C900" s="493"/>
      <c r="D900" s="492"/>
      <c r="E900" s="492"/>
      <c r="F900" s="498"/>
      <c r="G900" s="489"/>
      <c r="H900" s="487"/>
      <c r="I900" s="488"/>
      <c r="J900" s="483"/>
      <c r="K900" s="484"/>
      <c r="L900" s="485"/>
      <c r="M900" s="690"/>
      <c r="N900" s="488" t="s">
        <v>8022</v>
      </c>
      <c r="O900" s="483">
        <v>1969</v>
      </c>
      <c r="P900" s="483">
        <v>0.10100000000000001</v>
      </c>
      <c r="Q900" s="486" t="s">
        <v>7176</v>
      </c>
      <c r="R900" s="486"/>
      <c r="S900" s="488"/>
      <c r="T900" s="483"/>
      <c r="U900" s="483"/>
      <c r="V900" s="486"/>
    </row>
    <row r="901" spans="1:22" x14ac:dyDescent="0.25">
      <c r="A901" s="487"/>
      <c r="B901" s="492"/>
      <c r="C901" s="493"/>
      <c r="D901" s="492"/>
      <c r="E901" s="492"/>
      <c r="F901" s="498"/>
      <c r="G901" s="489"/>
      <c r="H901" s="487"/>
      <c r="I901" s="488"/>
      <c r="J901" s="483"/>
      <c r="K901" s="484"/>
      <c r="L901" s="485"/>
      <c r="M901" s="690"/>
      <c r="N901" s="488" t="s">
        <v>8023</v>
      </c>
      <c r="O901" s="483">
        <v>1984</v>
      </c>
      <c r="P901" s="483">
        <v>3.9E-2</v>
      </c>
      <c r="Q901" s="486" t="s">
        <v>7592</v>
      </c>
      <c r="R901" s="486"/>
      <c r="S901" s="488"/>
      <c r="T901" s="483"/>
      <c r="U901" s="483"/>
      <c r="V901" s="486"/>
    </row>
    <row r="902" spans="1:22" x14ac:dyDescent="0.25">
      <c r="A902" s="487"/>
      <c r="B902" s="488"/>
      <c r="C902" s="494"/>
      <c r="D902" s="488"/>
      <c r="E902" s="487"/>
      <c r="F902" s="488"/>
      <c r="G902" s="488"/>
      <c r="H902" s="487"/>
      <c r="I902" s="488"/>
      <c r="J902" s="483"/>
      <c r="K902" s="484"/>
      <c r="L902" s="485"/>
      <c r="M902" s="690"/>
      <c r="N902" s="488" t="s">
        <v>8023</v>
      </c>
      <c r="O902" s="483">
        <v>1984</v>
      </c>
      <c r="P902" s="483">
        <v>3.7999999999999999E-2</v>
      </c>
      <c r="Q902" s="486" t="s">
        <v>7337</v>
      </c>
      <c r="R902" s="486"/>
      <c r="S902" s="488"/>
      <c r="T902" s="483"/>
      <c r="U902" s="483"/>
      <c r="V902" s="486"/>
    </row>
    <row r="903" spans="1:22" x14ac:dyDescent="0.25">
      <c r="A903" s="487"/>
      <c r="B903" s="488"/>
      <c r="C903" s="494"/>
      <c r="D903" s="488"/>
      <c r="E903" s="487"/>
      <c r="F903" s="488"/>
      <c r="G903" s="488"/>
      <c r="H903" s="487"/>
      <c r="I903" s="488"/>
      <c r="J903" s="483"/>
      <c r="K903" s="484"/>
      <c r="L903" s="485"/>
      <c r="M903" s="690"/>
      <c r="N903" s="488" t="s">
        <v>8024</v>
      </c>
      <c r="O903" s="483">
        <v>1969</v>
      </c>
      <c r="P903" s="483">
        <v>7.0999999999999994E-2</v>
      </c>
      <c r="Q903" s="486" t="s">
        <v>7341</v>
      </c>
      <c r="R903" s="486"/>
      <c r="S903" s="488"/>
      <c r="T903" s="483"/>
      <c r="U903" s="483"/>
      <c r="V903" s="486"/>
    </row>
    <row r="904" spans="1:22" x14ac:dyDescent="0.25">
      <c r="A904" s="489"/>
      <c r="B904" s="488"/>
      <c r="C904" s="494"/>
      <c r="D904" s="488"/>
      <c r="E904" s="487"/>
      <c r="F904" s="488"/>
      <c r="G904" s="488"/>
      <c r="H904" s="499"/>
      <c r="I904" s="490"/>
      <c r="J904" s="483"/>
      <c r="K904" s="484"/>
      <c r="L904" s="485"/>
      <c r="M904" s="690"/>
      <c r="N904" s="488" t="s">
        <v>8025</v>
      </c>
      <c r="O904" s="483">
        <v>1969</v>
      </c>
      <c r="P904" s="483">
        <v>3.5999999999999997E-2</v>
      </c>
      <c r="Q904" s="486" t="s">
        <v>7272</v>
      </c>
      <c r="R904" s="486"/>
      <c r="S904" s="488"/>
      <c r="T904" s="483"/>
      <c r="U904" s="483"/>
      <c r="V904" s="486"/>
    </row>
    <row r="905" spans="1:22" x14ac:dyDescent="0.25">
      <c r="A905" s="489"/>
      <c r="B905" s="488"/>
      <c r="C905" s="494"/>
      <c r="D905" s="488"/>
      <c r="E905" s="487"/>
      <c r="F905" s="488"/>
      <c r="G905" s="488"/>
      <c r="H905" s="499"/>
      <c r="I905" s="490"/>
      <c r="J905" s="483"/>
      <c r="K905" s="484"/>
      <c r="L905" s="485"/>
      <c r="M905" s="690"/>
      <c r="N905" s="490"/>
      <c r="O905" s="483"/>
      <c r="P905" s="760"/>
      <c r="Q905" s="717"/>
      <c r="R905" s="528"/>
      <c r="S905" s="490"/>
      <c r="T905" s="483"/>
      <c r="U905" s="483"/>
      <c r="V905" s="686"/>
    </row>
    <row r="906" spans="1:22" x14ac:dyDescent="0.25">
      <c r="A906" s="489"/>
      <c r="B906" s="488"/>
      <c r="C906" s="494"/>
      <c r="D906" s="488"/>
      <c r="E906" s="487"/>
      <c r="F906" s="488"/>
      <c r="G906" s="488"/>
      <c r="H906" s="499"/>
      <c r="I906" s="490"/>
      <c r="J906" s="483"/>
      <c r="K906" s="484"/>
      <c r="L906" s="485"/>
      <c r="M906" s="690"/>
      <c r="N906" s="490"/>
      <c r="O906" s="483"/>
      <c r="P906" s="760"/>
      <c r="Q906" s="769"/>
      <c r="R906" s="528"/>
      <c r="S906" s="490"/>
      <c r="T906" s="483"/>
      <c r="U906" s="483"/>
      <c r="V906" s="686"/>
    </row>
    <row r="907" spans="1:22" x14ac:dyDescent="0.25">
      <c r="A907" s="489"/>
      <c r="B907" s="492"/>
      <c r="C907" s="493"/>
      <c r="D907" s="492"/>
      <c r="E907" s="492"/>
      <c r="F907" s="498"/>
      <c r="G907" s="489"/>
      <c r="H907" s="499"/>
      <c r="I907" s="490"/>
      <c r="J907" s="483"/>
      <c r="K907" s="484"/>
      <c r="L907" s="485"/>
      <c r="M907" s="690"/>
      <c r="N907" s="490"/>
      <c r="O907" s="483"/>
      <c r="P907" s="760"/>
      <c r="Q907" s="769"/>
      <c r="R907" s="528"/>
      <c r="S907" s="490"/>
      <c r="T907" s="483"/>
      <c r="U907" s="483"/>
      <c r="V907" s="686"/>
    </row>
    <row r="908" spans="1:22" x14ac:dyDescent="0.25">
      <c r="A908" s="489"/>
      <c r="B908" s="492"/>
      <c r="C908" s="493"/>
      <c r="D908" s="492"/>
      <c r="E908" s="492"/>
      <c r="F908" s="498"/>
      <c r="G908" s="489"/>
      <c r="H908" s="499"/>
      <c r="I908" s="490"/>
      <c r="J908" s="483"/>
      <c r="K908" s="484"/>
      <c r="L908" s="485"/>
      <c r="M908" s="691"/>
      <c r="N908" s="490"/>
      <c r="O908" s="483"/>
      <c r="P908" s="760"/>
      <c r="Q908" s="770"/>
      <c r="R908" s="528"/>
      <c r="S908" s="490"/>
      <c r="T908" s="483"/>
      <c r="U908" s="483"/>
      <c r="V908" s="686"/>
    </row>
    <row r="909" spans="1:22" x14ac:dyDescent="0.25">
      <c r="A909" s="489"/>
      <c r="B909" s="492"/>
      <c r="C909" s="493"/>
      <c r="D909" s="492"/>
      <c r="E909" s="492"/>
      <c r="F909" s="498"/>
      <c r="G909" s="489"/>
      <c r="H909" s="487" t="s">
        <v>8026</v>
      </c>
      <c r="I909" s="492" t="s">
        <v>8027</v>
      </c>
      <c r="J909" s="483">
        <v>1968</v>
      </c>
      <c r="K909" s="484">
        <v>0.316</v>
      </c>
      <c r="L909" s="485" t="s">
        <v>201</v>
      </c>
      <c r="M909" s="531"/>
      <c r="N909" s="490"/>
      <c r="O909" s="483"/>
      <c r="P909" s="765"/>
      <c r="Q909" s="528"/>
      <c r="R909" s="528"/>
      <c r="S909" s="490"/>
      <c r="T909" s="483"/>
      <c r="U909" s="483"/>
      <c r="V909" s="686"/>
    </row>
    <row r="910" spans="1:22" x14ac:dyDescent="0.25">
      <c r="A910" s="489"/>
      <c r="B910" s="492"/>
      <c r="C910" s="493"/>
      <c r="D910" s="492"/>
      <c r="E910" s="492"/>
      <c r="F910" s="498"/>
      <c r="G910" s="489"/>
      <c r="H910" s="487" t="s">
        <v>7739</v>
      </c>
      <c r="I910" s="492" t="s">
        <v>8028</v>
      </c>
      <c r="J910" s="483">
        <v>1968</v>
      </c>
      <c r="K910" s="484">
        <v>0.38800000000000001</v>
      </c>
      <c r="L910" s="485" t="s">
        <v>201</v>
      </c>
      <c r="M910" s="531"/>
      <c r="N910" s="490"/>
      <c r="O910" s="483"/>
      <c r="P910" s="760"/>
      <c r="Q910" s="528"/>
      <c r="R910" s="528"/>
      <c r="S910" s="490"/>
      <c r="T910" s="483"/>
      <c r="U910" s="483"/>
      <c r="V910" s="528"/>
    </row>
    <row r="911" spans="1:22" x14ac:dyDescent="0.25">
      <c r="A911" s="489"/>
      <c r="B911" s="492"/>
      <c r="C911" s="493"/>
      <c r="D911" s="492"/>
      <c r="E911" s="492"/>
      <c r="F911" s="498"/>
      <c r="G911" s="489"/>
      <c r="H911" s="487" t="s">
        <v>8029</v>
      </c>
      <c r="I911" s="492" t="s">
        <v>8030</v>
      </c>
      <c r="J911" s="483">
        <v>1981</v>
      </c>
      <c r="K911" s="484">
        <v>0.54300000000000004</v>
      </c>
      <c r="L911" s="485" t="s">
        <v>201</v>
      </c>
      <c r="M911" s="531"/>
      <c r="N911" s="490"/>
      <c r="O911" s="483"/>
      <c r="P911" s="765"/>
      <c r="Q911" s="528"/>
      <c r="R911" s="528"/>
      <c r="S911" s="490"/>
      <c r="T911" s="483"/>
      <c r="U911" s="483"/>
      <c r="V911" s="528"/>
    </row>
    <row r="912" spans="1:22" x14ac:dyDescent="0.25">
      <c r="A912" s="487"/>
      <c r="B912" s="492"/>
      <c r="C912" s="493"/>
      <c r="D912" s="492"/>
      <c r="E912" s="492"/>
      <c r="F912" s="498"/>
      <c r="G912" s="489"/>
      <c r="H912" s="783"/>
      <c r="I912" s="765"/>
      <c r="J912" s="765"/>
      <c r="K912" s="765"/>
      <c r="L912" s="765"/>
      <c r="M912" s="496"/>
      <c r="N912" s="490"/>
      <c r="O912" s="483"/>
      <c r="P912" s="760"/>
      <c r="Q912" s="528"/>
      <c r="R912" s="528"/>
      <c r="S912" s="490"/>
      <c r="T912" s="483"/>
      <c r="U912" s="483"/>
      <c r="V912" s="528"/>
    </row>
    <row r="913" spans="1:22" x14ac:dyDescent="0.25">
      <c r="A913" s="487" t="s">
        <v>5824</v>
      </c>
      <c r="B913" s="492" t="s">
        <v>8031</v>
      </c>
      <c r="C913" s="493"/>
      <c r="D913" s="492" t="s">
        <v>8032</v>
      </c>
      <c r="E913" s="492"/>
      <c r="F913" s="498" t="s">
        <v>755</v>
      </c>
      <c r="G913" s="489">
        <v>1985</v>
      </c>
      <c r="H913" s="783"/>
      <c r="I913" s="765"/>
      <c r="J913" s="765"/>
      <c r="K913" s="765"/>
      <c r="L913" s="765"/>
      <c r="M913" s="496"/>
      <c r="N913" s="492"/>
      <c r="O913" s="483"/>
      <c r="P913" s="483"/>
      <c r="Q913" s="486"/>
      <c r="R913" s="486"/>
      <c r="S913" s="492"/>
      <c r="T913" s="483"/>
      <c r="U913" s="483"/>
      <c r="V913" s="486"/>
    </row>
    <row r="914" spans="1:22" x14ac:dyDescent="0.25">
      <c r="A914" s="487"/>
      <c r="B914" s="492"/>
      <c r="C914" s="493"/>
      <c r="D914" s="492"/>
      <c r="E914" s="492"/>
      <c r="F914" s="498"/>
      <c r="G914" s="489"/>
      <c r="H914" s="487" t="s">
        <v>8033</v>
      </c>
      <c r="I914" s="492" t="s">
        <v>8034</v>
      </c>
      <c r="J914" s="483">
        <v>1985</v>
      </c>
      <c r="K914" s="484">
        <v>0.50800000000000001</v>
      </c>
      <c r="L914" s="485" t="s">
        <v>210</v>
      </c>
      <c r="M914" s="496"/>
      <c r="N914" s="492"/>
      <c r="O914" s="483"/>
      <c r="P914" s="483"/>
      <c r="Q914" s="486"/>
      <c r="R914" s="486"/>
      <c r="S914" s="492"/>
      <c r="T914" s="483"/>
      <c r="U914" s="483"/>
      <c r="V914" s="486"/>
    </row>
    <row r="915" spans="1:22" x14ac:dyDescent="0.25">
      <c r="A915" s="487" t="s">
        <v>8035</v>
      </c>
      <c r="B915" s="492" t="s">
        <v>8036</v>
      </c>
      <c r="C915" s="493"/>
      <c r="D915" s="492" t="s">
        <v>8037</v>
      </c>
      <c r="E915" s="492"/>
      <c r="F915" s="498" t="s">
        <v>2850</v>
      </c>
      <c r="G915" s="489">
        <v>1964</v>
      </c>
      <c r="H915" s="783"/>
      <c r="I915" s="765"/>
      <c r="J915" s="765"/>
      <c r="K915" s="765"/>
      <c r="L915" s="765"/>
      <c r="M915" s="496"/>
      <c r="N915" s="492"/>
      <c r="O915" s="483"/>
      <c r="P915" s="483"/>
      <c r="Q915" s="486"/>
      <c r="R915" s="486"/>
      <c r="S915" s="492"/>
      <c r="T915" s="483"/>
      <c r="U915" s="483"/>
      <c r="V915" s="486"/>
    </row>
    <row r="916" spans="1:22" x14ac:dyDescent="0.25">
      <c r="A916" s="487"/>
      <c r="B916" s="492"/>
      <c r="C916" s="493"/>
      <c r="D916" s="492" t="s">
        <v>8038</v>
      </c>
      <c r="E916" s="492"/>
      <c r="F916" s="498" t="s">
        <v>755</v>
      </c>
      <c r="G916" s="489">
        <v>1965</v>
      </c>
      <c r="H916" s="487" t="s">
        <v>7243</v>
      </c>
      <c r="I916" s="492" t="s">
        <v>8039</v>
      </c>
      <c r="J916" s="483">
        <v>1985</v>
      </c>
      <c r="K916" s="484">
        <v>0.39</v>
      </c>
      <c r="L916" s="485" t="s">
        <v>210</v>
      </c>
      <c r="M916" s="496"/>
      <c r="N916" s="492"/>
      <c r="O916" s="483"/>
      <c r="P916" s="483"/>
      <c r="Q916" s="486"/>
      <c r="R916" s="486"/>
      <c r="S916" s="492"/>
      <c r="T916" s="483"/>
      <c r="U916" s="483"/>
      <c r="V916" s="486"/>
    </row>
    <row r="917" spans="1:22" x14ac:dyDescent="0.25">
      <c r="A917" s="487"/>
      <c r="B917" s="492"/>
      <c r="C917" s="493"/>
      <c r="D917" s="492"/>
      <c r="E917" s="492"/>
      <c r="F917" s="498"/>
      <c r="G917" s="489"/>
      <c r="H917" s="487" t="s">
        <v>8040</v>
      </c>
      <c r="I917" s="492" t="s">
        <v>8041</v>
      </c>
      <c r="J917" s="483">
        <v>1964</v>
      </c>
      <c r="K917" s="484">
        <v>2.9</v>
      </c>
      <c r="L917" s="485" t="s">
        <v>201</v>
      </c>
      <c r="M917" s="496"/>
      <c r="N917" s="492"/>
      <c r="O917" s="483"/>
      <c r="P917" s="483"/>
      <c r="Q917" s="486"/>
      <c r="R917" s="486"/>
      <c r="S917" s="492"/>
      <c r="T917" s="483"/>
      <c r="U917" s="483"/>
      <c r="V917" s="486"/>
    </row>
    <row r="918" spans="1:22" x14ac:dyDescent="0.25">
      <c r="A918" s="487"/>
      <c r="B918" s="492"/>
      <c r="C918" s="493"/>
      <c r="D918" s="492"/>
      <c r="E918" s="492"/>
      <c r="F918" s="498"/>
      <c r="G918" s="489"/>
      <c r="H918" s="487"/>
      <c r="I918" s="492"/>
      <c r="J918" s="483"/>
      <c r="K918" s="484"/>
      <c r="L918" s="485"/>
      <c r="M918" s="496"/>
      <c r="N918" s="492"/>
      <c r="O918" s="483"/>
      <c r="P918" s="483"/>
      <c r="Q918" s="486"/>
      <c r="R918" s="486"/>
      <c r="S918" s="492"/>
      <c r="T918" s="483"/>
      <c r="U918" s="483"/>
      <c r="V918" s="486"/>
    </row>
    <row r="919" spans="1:22" x14ac:dyDescent="0.25">
      <c r="A919" s="487"/>
      <c r="B919" s="492"/>
      <c r="C919" s="493"/>
      <c r="D919" s="492"/>
      <c r="E919" s="492"/>
      <c r="F919" s="498"/>
      <c r="G919" s="489"/>
      <c r="H919" s="487"/>
      <c r="I919" s="492" t="s">
        <v>7449</v>
      </c>
      <c r="J919" s="483">
        <v>1965</v>
      </c>
      <c r="K919" s="484">
        <v>1.4E-2</v>
      </c>
      <c r="L919" s="485" t="s">
        <v>201</v>
      </c>
      <c r="M919" s="496"/>
      <c r="N919" s="492"/>
      <c r="O919" s="483"/>
      <c r="P919" s="483"/>
      <c r="Q919" s="486"/>
      <c r="R919" s="486"/>
      <c r="S919" s="492"/>
      <c r="T919" s="483"/>
      <c r="U919" s="483"/>
      <c r="V919" s="486"/>
    </row>
    <row r="920" spans="1:22" x14ac:dyDescent="0.25">
      <c r="A920" s="487"/>
      <c r="B920" s="492"/>
      <c r="C920" s="493"/>
      <c r="D920" s="492" t="s">
        <v>8042</v>
      </c>
      <c r="E920" s="492"/>
      <c r="F920" s="498" t="s">
        <v>894</v>
      </c>
      <c r="G920" s="489">
        <v>1965</v>
      </c>
      <c r="H920" s="487"/>
      <c r="I920" s="492"/>
      <c r="J920" s="483"/>
      <c r="K920" s="484"/>
      <c r="L920" s="485"/>
      <c r="M920" s="496"/>
      <c r="N920" s="492"/>
      <c r="O920" s="483"/>
      <c r="P920" s="483"/>
      <c r="Q920" s="486"/>
      <c r="R920" s="486"/>
      <c r="S920" s="492"/>
      <c r="T920" s="483"/>
      <c r="U920" s="483"/>
      <c r="V920" s="486"/>
    </row>
    <row r="921" spans="1:22" x14ac:dyDescent="0.25">
      <c r="A921" s="487"/>
      <c r="B921" s="492"/>
      <c r="C921" s="493"/>
      <c r="D921" s="492"/>
      <c r="E921" s="492"/>
      <c r="F921" s="498"/>
      <c r="G921" s="489"/>
      <c r="H921" s="487"/>
      <c r="I921" s="492" t="s">
        <v>7451</v>
      </c>
      <c r="J921" s="483">
        <v>1965</v>
      </c>
      <c r="K921" s="484">
        <v>0.73699999999999999</v>
      </c>
      <c r="L921" s="485" t="s">
        <v>201</v>
      </c>
      <c r="M921" s="496"/>
      <c r="N921" s="492"/>
      <c r="O921" s="483"/>
      <c r="P921" s="483"/>
      <c r="Q921" s="486"/>
      <c r="R921" s="486"/>
      <c r="S921" s="492"/>
      <c r="T921" s="483"/>
      <c r="U921" s="483"/>
      <c r="V921" s="486"/>
    </row>
    <row r="922" spans="1:22" x14ac:dyDescent="0.25">
      <c r="A922" s="487"/>
      <c r="B922" s="492"/>
      <c r="C922" s="493"/>
      <c r="D922" s="492" t="s">
        <v>8043</v>
      </c>
      <c r="E922" s="492"/>
      <c r="F922" s="498" t="s">
        <v>755</v>
      </c>
      <c r="G922" s="489">
        <v>1965</v>
      </c>
      <c r="H922" s="487"/>
      <c r="I922" s="492"/>
      <c r="J922" s="483"/>
      <c r="K922" s="484"/>
      <c r="L922" s="485"/>
      <c r="M922" s="496"/>
      <c r="N922" s="492"/>
      <c r="O922" s="483"/>
      <c r="P922" s="483"/>
      <c r="Q922" s="486"/>
      <c r="R922" s="486"/>
      <c r="S922" s="492"/>
      <c r="T922" s="483"/>
      <c r="U922" s="483"/>
      <c r="V922" s="486"/>
    </row>
    <row r="923" spans="1:22" x14ac:dyDescent="0.25">
      <c r="A923" s="487"/>
      <c r="B923" s="492"/>
      <c r="C923" s="493"/>
      <c r="D923" s="492"/>
      <c r="E923" s="492"/>
      <c r="F923" s="498"/>
      <c r="G923" s="489"/>
      <c r="H923" s="487"/>
      <c r="I923" s="492" t="s">
        <v>7453</v>
      </c>
      <c r="J923" s="483">
        <v>1965</v>
      </c>
      <c r="K923" s="484">
        <v>0.35199999999999998</v>
      </c>
      <c r="L923" s="485" t="s">
        <v>201</v>
      </c>
      <c r="M923" s="496"/>
      <c r="N923" s="492"/>
      <c r="O923" s="483"/>
      <c r="P923" s="483"/>
      <c r="Q923" s="486"/>
      <c r="R923" s="486"/>
      <c r="S923" s="492"/>
      <c r="T923" s="483"/>
      <c r="U923" s="483"/>
      <c r="V923" s="486"/>
    </row>
    <row r="924" spans="1:22" x14ac:dyDescent="0.25">
      <c r="A924" s="487"/>
      <c r="B924" s="492"/>
      <c r="C924" s="493"/>
      <c r="D924" s="492"/>
      <c r="E924" s="492"/>
      <c r="F924" s="498"/>
      <c r="G924" s="489"/>
      <c r="H924" s="487"/>
      <c r="I924" s="492"/>
      <c r="J924" s="483"/>
      <c r="K924" s="484"/>
      <c r="L924" s="485"/>
      <c r="M924" s="496"/>
      <c r="N924" s="492"/>
      <c r="O924" s="483"/>
      <c r="P924" s="483"/>
      <c r="Q924" s="486"/>
      <c r="R924" s="486"/>
      <c r="S924" s="492"/>
      <c r="T924" s="483"/>
      <c r="U924" s="483"/>
      <c r="V924" s="486"/>
    </row>
    <row r="925" spans="1:22" x14ac:dyDescent="0.25">
      <c r="A925" s="487"/>
      <c r="B925" s="492"/>
      <c r="C925" s="493"/>
      <c r="D925" s="492"/>
      <c r="E925" s="492"/>
      <c r="F925" s="498"/>
      <c r="G925" s="489"/>
      <c r="H925" s="487"/>
      <c r="I925" s="492"/>
      <c r="J925" s="483"/>
      <c r="K925" s="484"/>
      <c r="L925" s="485"/>
      <c r="M925" s="496"/>
      <c r="N925" s="492"/>
      <c r="O925" s="483"/>
      <c r="P925" s="483"/>
      <c r="Q925" s="486"/>
      <c r="R925" s="486"/>
      <c r="S925" s="492"/>
      <c r="T925" s="483"/>
      <c r="U925" s="483"/>
      <c r="V925" s="486"/>
    </row>
    <row r="926" spans="1:22" x14ac:dyDescent="0.25">
      <c r="A926" s="487" t="s">
        <v>5825</v>
      </c>
      <c r="B926" s="492" t="s">
        <v>8044</v>
      </c>
      <c r="C926" s="493" t="s">
        <v>7251</v>
      </c>
      <c r="D926" s="492" t="s">
        <v>8045</v>
      </c>
      <c r="E926" s="492"/>
      <c r="F926" s="498" t="s">
        <v>2850</v>
      </c>
      <c r="G926" s="489">
        <v>1965</v>
      </c>
      <c r="H926" s="487"/>
      <c r="I926" s="492"/>
      <c r="J926" s="483"/>
      <c r="K926" s="484"/>
      <c r="L926" s="485"/>
      <c r="M926" s="496"/>
      <c r="N926" s="492"/>
      <c r="O926" s="483"/>
      <c r="P926" s="483"/>
      <c r="Q926" s="486"/>
      <c r="R926" s="486"/>
      <c r="S926" s="492"/>
      <c r="T926" s="483"/>
      <c r="U926" s="483"/>
      <c r="V926" s="486"/>
    </row>
    <row r="927" spans="1:22" x14ac:dyDescent="0.25">
      <c r="A927" s="487"/>
      <c r="B927" s="492"/>
      <c r="C927" s="493" t="s">
        <v>7251</v>
      </c>
      <c r="D927" s="492" t="s">
        <v>8046</v>
      </c>
      <c r="E927" s="492"/>
      <c r="F927" s="498" t="s">
        <v>894</v>
      </c>
      <c r="G927" s="489">
        <v>1965</v>
      </c>
      <c r="H927" s="487"/>
      <c r="I927" s="492"/>
      <c r="J927" s="483"/>
      <c r="K927" s="484"/>
      <c r="L927" s="485"/>
      <c r="M927" s="496"/>
      <c r="N927" s="492"/>
      <c r="O927" s="483"/>
      <c r="P927" s="483"/>
      <c r="Q927" s="486"/>
      <c r="R927" s="486"/>
      <c r="S927" s="492"/>
      <c r="T927" s="483"/>
      <c r="U927" s="483"/>
      <c r="V927" s="486"/>
    </row>
    <row r="928" spans="1:22" x14ac:dyDescent="0.25">
      <c r="A928" s="487"/>
      <c r="B928" s="492"/>
      <c r="C928" s="493"/>
      <c r="D928" s="492"/>
      <c r="E928" s="492"/>
      <c r="F928" s="498"/>
      <c r="G928" s="489"/>
      <c r="H928" s="487" t="s">
        <v>8047</v>
      </c>
      <c r="I928" s="492" t="s">
        <v>8048</v>
      </c>
      <c r="J928" s="483">
        <v>1965</v>
      </c>
      <c r="K928" s="484">
        <v>1.1739999999999999</v>
      </c>
      <c r="L928" s="485" t="s">
        <v>201</v>
      </c>
      <c r="M928" s="496"/>
      <c r="N928" s="492"/>
      <c r="O928" s="483"/>
      <c r="P928" s="483"/>
      <c r="Q928" s="486"/>
      <c r="R928" s="486"/>
      <c r="S928" s="492"/>
      <c r="T928" s="483"/>
      <c r="U928" s="483"/>
      <c r="V928" s="486"/>
    </row>
    <row r="929" spans="1:22" x14ac:dyDescent="0.25">
      <c r="A929" s="487"/>
      <c r="B929" s="492"/>
      <c r="C929" s="493"/>
      <c r="D929" s="492"/>
      <c r="E929" s="492"/>
      <c r="F929" s="498"/>
      <c r="G929" s="489"/>
      <c r="H929" s="487"/>
      <c r="I929" s="492" t="s">
        <v>8049</v>
      </c>
      <c r="J929" s="483">
        <v>1965</v>
      </c>
      <c r="K929" s="484">
        <v>0.02</v>
      </c>
      <c r="L929" s="485" t="s">
        <v>201</v>
      </c>
      <c r="M929" s="496"/>
      <c r="N929" s="492"/>
      <c r="O929" s="483"/>
      <c r="P929" s="483"/>
      <c r="Q929" s="486"/>
      <c r="R929" s="486"/>
      <c r="S929" s="492"/>
      <c r="T929" s="483"/>
      <c r="U929" s="483"/>
      <c r="V929" s="486"/>
    </row>
    <row r="930" spans="1:22" x14ac:dyDescent="0.25">
      <c r="A930" s="487" t="s">
        <v>5826</v>
      </c>
      <c r="B930" s="492" t="s">
        <v>8050</v>
      </c>
      <c r="C930" s="493" t="s">
        <v>8051</v>
      </c>
      <c r="D930" s="492" t="s">
        <v>8052</v>
      </c>
      <c r="E930" s="492"/>
      <c r="F930" s="498" t="s">
        <v>2850</v>
      </c>
      <c r="G930" s="489">
        <v>1986</v>
      </c>
      <c r="H930" s="487"/>
      <c r="I930" s="492"/>
      <c r="J930" s="483"/>
      <c r="K930" s="484"/>
      <c r="L930" s="485"/>
      <c r="M930" s="496"/>
      <c r="N930" s="492"/>
      <c r="O930" s="483"/>
      <c r="P930" s="483"/>
      <c r="Q930" s="486"/>
      <c r="R930" s="486"/>
      <c r="S930" s="492"/>
      <c r="T930" s="483"/>
      <c r="U930" s="483"/>
      <c r="V930" s="486"/>
    </row>
    <row r="931" spans="1:22" x14ac:dyDescent="0.25">
      <c r="A931" s="487"/>
      <c r="B931" s="492"/>
      <c r="C931" s="493"/>
      <c r="D931" s="492"/>
      <c r="E931" s="492"/>
      <c r="F931" s="498"/>
      <c r="G931" s="489"/>
      <c r="H931" s="487"/>
      <c r="I931" s="492"/>
      <c r="J931" s="483"/>
      <c r="K931" s="484"/>
      <c r="L931" s="485"/>
      <c r="M931" s="496"/>
      <c r="N931" s="492"/>
      <c r="O931" s="483"/>
      <c r="P931" s="483"/>
      <c r="Q931" s="486"/>
      <c r="R931" s="486"/>
      <c r="S931" s="492"/>
      <c r="T931" s="483"/>
      <c r="U931" s="483"/>
      <c r="V931" s="486"/>
    </row>
    <row r="932" spans="1:22" x14ac:dyDescent="0.25">
      <c r="A932" s="487"/>
      <c r="B932" s="492"/>
      <c r="C932" s="493"/>
      <c r="D932" s="492" t="s">
        <v>4109</v>
      </c>
      <c r="E932" s="492"/>
      <c r="F932" s="498" t="s">
        <v>22</v>
      </c>
      <c r="G932" s="489">
        <v>1989</v>
      </c>
      <c r="H932" s="487"/>
      <c r="I932" s="488"/>
      <c r="J932" s="483"/>
      <c r="K932" s="484"/>
      <c r="L932" s="485"/>
      <c r="M932" s="496"/>
      <c r="N932" s="492"/>
      <c r="O932" s="483"/>
      <c r="P932" s="483"/>
      <c r="Q932" s="486"/>
      <c r="R932" s="486"/>
      <c r="S932" s="492"/>
      <c r="T932" s="483"/>
      <c r="U932" s="483"/>
      <c r="V932" s="486"/>
    </row>
    <row r="933" spans="1:22" x14ac:dyDescent="0.25">
      <c r="A933" s="487"/>
      <c r="B933" s="492"/>
      <c r="C933" s="493"/>
      <c r="D933" s="492"/>
      <c r="E933" s="492"/>
      <c r="F933" s="498"/>
      <c r="G933" s="489"/>
      <c r="H933" s="487"/>
      <c r="I933" s="497" t="s">
        <v>8053</v>
      </c>
      <c r="J933" s="483">
        <v>2017</v>
      </c>
      <c r="K933" s="484">
        <v>2.4020000000000001</v>
      </c>
      <c r="L933" s="485" t="s">
        <v>1431</v>
      </c>
      <c r="M933" s="496"/>
      <c r="N933" s="488"/>
      <c r="O933" s="483"/>
      <c r="P933" s="483"/>
      <c r="Q933" s="486"/>
      <c r="R933" s="486"/>
      <c r="S933" s="488"/>
      <c r="T933" s="483"/>
      <c r="U933" s="483"/>
      <c r="V933" s="486"/>
    </row>
    <row r="934" spans="1:22" x14ac:dyDescent="0.25">
      <c r="A934" s="487"/>
      <c r="B934" s="492"/>
      <c r="C934" s="493"/>
      <c r="D934" s="492"/>
      <c r="E934" s="492"/>
      <c r="F934" s="498"/>
      <c r="G934" s="489"/>
      <c r="H934" s="487" t="s">
        <v>8054</v>
      </c>
      <c r="I934" s="497" t="s">
        <v>8055</v>
      </c>
      <c r="J934" s="483">
        <v>1997</v>
      </c>
      <c r="K934" s="484">
        <v>0.26300000000000001</v>
      </c>
      <c r="L934" s="485" t="s">
        <v>210</v>
      </c>
      <c r="M934" s="496"/>
      <c r="N934" s="497"/>
      <c r="O934" s="483"/>
      <c r="P934" s="483"/>
      <c r="Q934" s="486"/>
      <c r="R934" s="486"/>
      <c r="S934" s="497"/>
      <c r="T934" s="483"/>
      <c r="U934" s="483"/>
      <c r="V934" s="486"/>
    </row>
    <row r="935" spans="1:22" x14ac:dyDescent="0.25">
      <c r="A935" s="487"/>
      <c r="B935" s="492"/>
      <c r="C935" s="493"/>
      <c r="D935" s="492"/>
      <c r="E935" s="492"/>
      <c r="F935" s="498"/>
      <c r="G935" s="489"/>
      <c r="H935" s="487"/>
      <c r="I935" s="488"/>
      <c r="J935" s="483"/>
      <c r="K935" s="484"/>
      <c r="L935" s="485"/>
      <c r="M935" s="529"/>
      <c r="N935" s="497"/>
      <c r="O935" s="483"/>
      <c r="P935" s="483"/>
      <c r="Q935" s="486"/>
      <c r="R935" s="486"/>
      <c r="S935" s="497"/>
      <c r="T935" s="483"/>
      <c r="U935" s="483"/>
      <c r="V935" s="486"/>
    </row>
    <row r="936" spans="1:22" x14ac:dyDescent="0.25">
      <c r="A936" s="487"/>
      <c r="B936" s="492"/>
      <c r="C936" s="493"/>
      <c r="D936" s="492"/>
      <c r="E936" s="492"/>
      <c r="F936" s="498"/>
      <c r="G936" s="489"/>
      <c r="H936" s="487"/>
      <c r="I936" s="488"/>
      <c r="J936" s="483"/>
      <c r="K936" s="484"/>
      <c r="L936" s="485"/>
      <c r="M936" s="493"/>
      <c r="N936" s="488"/>
      <c r="O936" s="483"/>
      <c r="P936" s="483"/>
      <c r="Q936" s="486"/>
      <c r="R936" s="486"/>
      <c r="S936" s="488"/>
      <c r="T936" s="483"/>
      <c r="U936" s="483"/>
      <c r="V936" s="486"/>
    </row>
    <row r="937" spans="1:22" x14ac:dyDescent="0.25">
      <c r="A937" s="487"/>
      <c r="B937" s="492"/>
      <c r="C937" s="493"/>
      <c r="D937" s="492"/>
      <c r="E937" s="492"/>
      <c r="F937" s="498"/>
      <c r="G937" s="489"/>
      <c r="H937" s="487"/>
      <c r="I937" s="488"/>
      <c r="J937" s="483"/>
      <c r="K937" s="484"/>
      <c r="L937" s="485"/>
      <c r="M937" s="530"/>
      <c r="N937" s="488"/>
      <c r="O937" s="483"/>
      <c r="P937" s="483"/>
      <c r="Q937" s="486"/>
      <c r="R937" s="486"/>
      <c r="S937" s="488"/>
      <c r="T937" s="483"/>
      <c r="U937" s="483"/>
      <c r="V937" s="486"/>
    </row>
    <row r="938" spans="1:22" x14ac:dyDescent="0.25">
      <c r="A938" s="487"/>
      <c r="B938" s="492"/>
      <c r="C938" s="493"/>
      <c r="D938" s="492"/>
      <c r="E938" s="492"/>
      <c r="F938" s="498"/>
      <c r="G938" s="489"/>
      <c r="H938" s="487"/>
      <c r="I938" s="488"/>
      <c r="J938" s="483"/>
      <c r="K938" s="484"/>
      <c r="L938" s="485"/>
      <c r="M938" s="493"/>
      <c r="N938" s="488"/>
      <c r="O938" s="483"/>
      <c r="P938" s="483"/>
      <c r="Q938" s="486"/>
      <c r="R938" s="486"/>
      <c r="S938" s="488"/>
      <c r="T938" s="483"/>
      <c r="U938" s="483"/>
      <c r="V938" s="486"/>
    </row>
    <row r="939" spans="1:22" x14ac:dyDescent="0.25">
      <c r="A939" s="487"/>
      <c r="B939" s="492"/>
      <c r="C939" s="493"/>
      <c r="D939" s="492"/>
      <c r="E939" s="492"/>
      <c r="F939" s="498"/>
      <c r="G939" s="489"/>
      <c r="H939" s="487"/>
      <c r="I939" s="488"/>
      <c r="J939" s="483"/>
      <c r="K939" s="484"/>
      <c r="L939" s="485"/>
      <c r="M939" s="530"/>
      <c r="N939" s="488"/>
      <c r="O939" s="483"/>
      <c r="P939" s="483"/>
      <c r="Q939" s="486"/>
      <c r="R939" s="486"/>
      <c r="S939" s="488"/>
      <c r="T939" s="483"/>
      <c r="U939" s="483"/>
      <c r="V939" s="486"/>
    </row>
    <row r="940" spans="1:22" x14ac:dyDescent="0.25">
      <c r="A940" s="487"/>
      <c r="B940" s="505"/>
      <c r="C940" s="529" t="s">
        <v>8056</v>
      </c>
      <c r="D940" s="505" t="s">
        <v>4331</v>
      </c>
      <c r="E940" s="505" t="s">
        <v>2657</v>
      </c>
      <c r="F940" s="506" t="s">
        <v>894</v>
      </c>
      <c r="G940" s="721">
        <v>2012</v>
      </c>
      <c r="H940" s="487"/>
      <c r="I940" s="488"/>
      <c r="J940" s="483"/>
      <c r="K940" s="484"/>
      <c r="L940" s="485"/>
      <c r="M940" s="493"/>
      <c r="N940" s="488"/>
      <c r="O940" s="483"/>
      <c r="P940" s="483"/>
      <c r="Q940" s="486"/>
      <c r="R940" s="486"/>
      <c r="S940" s="488"/>
      <c r="T940" s="483"/>
      <c r="U940" s="483"/>
      <c r="V940" s="486"/>
    </row>
    <row r="941" spans="1:22" x14ac:dyDescent="0.25">
      <c r="A941" s="487"/>
      <c r="B941" s="508"/>
      <c r="C941" s="494"/>
      <c r="D941" s="508"/>
      <c r="E941" s="508"/>
      <c r="F941" s="695"/>
      <c r="G941" s="696"/>
      <c r="H941" s="487"/>
      <c r="I941" s="488"/>
      <c r="J941" s="483"/>
      <c r="K941" s="484"/>
      <c r="L941" s="485"/>
      <c r="M941" s="531"/>
      <c r="N941" s="488"/>
      <c r="O941" s="483"/>
      <c r="P941" s="483"/>
      <c r="Q941" s="486"/>
      <c r="R941" s="486"/>
      <c r="S941" s="488"/>
      <c r="T941" s="483"/>
      <c r="U941" s="483"/>
      <c r="V941" s="486"/>
    </row>
    <row r="942" spans="1:22" x14ac:dyDescent="0.25">
      <c r="A942" s="722"/>
      <c r="B942" s="508"/>
      <c r="C942" s="494"/>
      <c r="D942" s="508"/>
      <c r="E942" s="508"/>
      <c r="F942" s="489"/>
      <c r="G942" s="489"/>
      <c r="H942" s="722" t="s">
        <v>8057</v>
      </c>
      <c r="I942" s="505" t="s">
        <v>8058</v>
      </c>
      <c r="J942" s="507">
        <v>1989</v>
      </c>
      <c r="K942" s="723">
        <v>0.52500000000000002</v>
      </c>
      <c r="L942" s="724" t="s">
        <v>210</v>
      </c>
      <c r="M942" s="713"/>
      <c r="N942" s="488"/>
      <c r="O942" s="483"/>
      <c r="P942" s="483"/>
      <c r="Q942" s="486"/>
      <c r="R942" s="486"/>
      <c r="S942" s="488"/>
      <c r="T942" s="483"/>
      <c r="U942" s="483"/>
      <c r="V942" s="486"/>
    </row>
    <row r="943" spans="1:22" x14ac:dyDescent="0.25">
      <c r="A943" s="498"/>
      <c r="B943" s="508"/>
      <c r="C943" s="494"/>
      <c r="D943" s="508"/>
      <c r="E943" s="508"/>
      <c r="F943" s="695"/>
      <c r="G943" s="696"/>
      <c r="H943" s="725"/>
      <c r="I943" s="695" t="s">
        <v>8059</v>
      </c>
      <c r="J943" s="696"/>
      <c r="K943" s="484"/>
      <c r="L943" s="485"/>
      <c r="M943" s="496"/>
      <c r="N943" s="505"/>
      <c r="O943" s="507"/>
      <c r="P943" s="507"/>
      <c r="Q943" s="501"/>
      <c r="R943" s="501"/>
      <c r="S943" s="505"/>
      <c r="T943" s="507"/>
      <c r="U943" s="507"/>
      <c r="V943" s="501"/>
    </row>
    <row r="944" spans="1:22" x14ac:dyDescent="0.25">
      <c r="A944" s="498"/>
      <c r="B944" s="508"/>
      <c r="C944" s="494"/>
      <c r="D944" s="508"/>
      <c r="E944" s="508"/>
      <c r="F944" s="489"/>
      <c r="G944" s="489"/>
      <c r="H944" s="487"/>
      <c r="I944" s="508"/>
      <c r="J944" s="483"/>
      <c r="K944" s="484"/>
      <c r="L944" s="485"/>
      <c r="M944" s="692" t="s">
        <v>8060</v>
      </c>
      <c r="N944" s="508" t="s">
        <v>8061</v>
      </c>
      <c r="O944" s="483">
        <v>2011</v>
      </c>
      <c r="P944" s="483">
        <v>4.0000000000000001E-3</v>
      </c>
      <c r="Q944" s="486" t="s">
        <v>8062</v>
      </c>
      <c r="R944" s="486"/>
      <c r="S944" s="508"/>
      <c r="T944" s="483"/>
      <c r="U944" s="483"/>
      <c r="V944" s="486"/>
    </row>
    <row r="945" spans="1:22" x14ac:dyDescent="0.25">
      <c r="A945" s="498"/>
      <c r="B945" s="508"/>
      <c r="C945" s="494"/>
      <c r="D945" s="508"/>
      <c r="E945" s="508"/>
      <c r="F945" s="695"/>
      <c r="G945" s="696"/>
      <c r="H945" s="725"/>
      <c r="I945" s="695" t="s">
        <v>8063</v>
      </c>
      <c r="J945" s="696"/>
      <c r="K945" s="484"/>
      <c r="L945" s="485"/>
      <c r="M945" s="763"/>
      <c r="N945" s="508"/>
      <c r="O945" s="483"/>
      <c r="P945" s="483"/>
      <c r="Q945" s="486"/>
      <c r="R945" s="486"/>
      <c r="S945" s="508" t="s">
        <v>8064</v>
      </c>
      <c r="T945" s="483">
        <v>2011</v>
      </c>
      <c r="U945" s="483">
        <v>0.26700000000000002</v>
      </c>
      <c r="V945" s="486" t="s">
        <v>8065</v>
      </c>
    </row>
    <row r="946" spans="1:22" x14ac:dyDescent="0.25">
      <c r="A946" s="498"/>
      <c r="B946" s="508"/>
      <c r="C946" s="494"/>
      <c r="D946" s="508"/>
      <c r="E946" s="508"/>
      <c r="F946" s="489"/>
      <c r="G946" s="489"/>
      <c r="H946" s="487"/>
      <c r="I946" s="508"/>
      <c r="J946" s="483"/>
      <c r="K946" s="484"/>
      <c r="L946" s="485"/>
      <c r="M946" s="763"/>
      <c r="N946" s="508" t="s">
        <v>8061</v>
      </c>
      <c r="O946" s="483">
        <v>2011</v>
      </c>
      <c r="P946" s="483">
        <v>4.0000000000000001E-3</v>
      </c>
      <c r="Q946" s="486" t="s">
        <v>8062</v>
      </c>
      <c r="R946" s="486"/>
      <c r="S946" s="508"/>
      <c r="T946" s="483"/>
      <c r="U946" s="483"/>
      <c r="V946" s="486"/>
    </row>
    <row r="947" spans="1:22" x14ac:dyDescent="0.25">
      <c r="A947" s="498"/>
      <c r="B947" s="508"/>
      <c r="C947" s="494"/>
      <c r="D947" s="508"/>
      <c r="E947" s="508"/>
      <c r="F947" s="695"/>
      <c r="G947" s="696"/>
      <c r="H947" s="725"/>
      <c r="I947" s="695" t="s">
        <v>8066</v>
      </c>
      <c r="J947" s="696"/>
      <c r="K947" s="484"/>
      <c r="L947" s="485"/>
      <c r="M947" s="763"/>
      <c r="N947" s="508"/>
      <c r="O947" s="483"/>
      <c r="P947" s="483"/>
      <c r="Q947" s="486"/>
      <c r="R947" s="486"/>
      <c r="S947" s="508" t="s">
        <v>8067</v>
      </c>
      <c r="T947" s="483">
        <v>2011</v>
      </c>
      <c r="U947" s="483">
        <v>0.251</v>
      </c>
      <c r="V947" s="486" t="s">
        <v>8065</v>
      </c>
    </row>
    <row r="948" spans="1:22" x14ac:dyDescent="0.25">
      <c r="A948" s="498"/>
      <c r="B948" s="508"/>
      <c r="C948" s="494"/>
      <c r="D948" s="508"/>
      <c r="E948" s="508"/>
      <c r="F948" s="489"/>
      <c r="G948" s="489"/>
      <c r="H948" s="487"/>
      <c r="I948" s="508"/>
      <c r="J948" s="483"/>
      <c r="K948" s="484"/>
      <c r="L948" s="485"/>
      <c r="M948" s="763"/>
      <c r="N948" s="508" t="s">
        <v>8068</v>
      </c>
      <c r="O948" s="483">
        <v>2011</v>
      </c>
      <c r="P948" s="483">
        <v>1.2E-2</v>
      </c>
      <c r="Q948" s="486" t="s">
        <v>8069</v>
      </c>
      <c r="R948" s="486"/>
      <c r="S948" s="508"/>
      <c r="T948" s="483"/>
      <c r="U948" s="483"/>
      <c r="V948" s="486"/>
    </row>
    <row r="949" spans="1:22" x14ac:dyDescent="0.25">
      <c r="A949" s="498"/>
      <c r="B949" s="508"/>
      <c r="C949" s="494"/>
      <c r="D949" s="508"/>
      <c r="E949" s="508"/>
      <c r="F949" s="489"/>
      <c r="G949" s="489"/>
      <c r="H949" s="725"/>
      <c r="I949" s="695" t="s">
        <v>8070</v>
      </c>
      <c r="J949" s="696"/>
      <c r="K949" s="484"/>
      <c r="L949" s="485"/>
      <c r="M949" s="763"/>
      <c r="N949" s="508"/>
      <c r="O949" s="483"/>
      <c r="P949" s="483"/>
      <c r="Q949" s="486"/>
      <c r="R949" s="486"/>
      <c r="S949" s="508" t="s">
        <v>8071</v>
      </c>
      <c r="T949" s="483">
        <v>2011</v>
      </c>
      <c r="U949" s="483">
        <v>0.20799999999999999</v>
      </c>
      <c r="V949" s="486" t="s">
        <v>8072</v>
      </c>
    </row>
    <row r="950" spans="1:22" x14ac:dyDescent="0.25">
      <c r="A950" s="498"/>
      <c r="B950" s="508"/>
      <c r="C950" s="493" t="s">
        <v>8073</v>
      </c>
      <c r="D950" s="509" t="s">
        <v>4365</v>
      </c>
      <c r="E950" s="509" t="s">
        <v>2657</v>
      </c>
      <c r="F950" s="498" t="s">
        <v>894</v>
      </c>
      <c r="G950" s="489">
        <v>2012</v>
      </c>
      <c r="H950" s="487"/>
      <c r="I950" s="508"/>
      <c r="J950" s="483"/>
      <c r="K950" s="484"/>
      <c r="L950" s="485"/>
      <c r="M950" s="764"/>
      <c r="N950" s="508" t="s">
        <v>8074</v>
      </c>
      <c r="O950" s="483">
        <v>2011</v>
      </c>
      <c r="P950" s="483">
        <v>1.2E-2</v>
      </c>
      <c r="Q950" s="486" t="s">
        <v>8069</v>
      </c>
      <c r="R950" s="486"/>
      <c r="S950" s="508"/>
      <c r="T950" s="483"/>
      <c r="U950" s="483"/>
      <c r="V950" s="486"/>
    </row>
    <row r="951" spans="1:22" x14ac:dyDescent="0.25">
      <c r="A951" s="498"/>
      <c r="B951" s="508"/>
      <c r="C951" s="493"/>
      <c r="D951" s="509"/>
      <c r="E951" s="509"/>
      <c r="F951" s="498"/>
      <c r="G951" s="489"/>
      <c r="H951" s="487" t="s">
        <v>8075</v>
      </c>
      <c r="I951" s="492" t="s">
        <v>8076</v>
      </c>
      <c r="J951" s="483">
        <v>2005</v>
      </c>
      <c r="K951" s="484">
        <v>0.36199999999999999</v>
      </c>
      <c r="L951" s="485" t="s">
        <v>210</v>
      </c>
      <c r="M951" s="496"/>
      <c r="N951" s="508"/>
      <c r="O951" s="483"/>
      <c r="P951" s="483"/>
      <c r="Q951" s="486"/>
      <c r="R951" s="486"/>
      <c r="S951" s="508" t="s">
        <v>8071</v>
      </c>
      <c r="T951" s="483">
        <v>2011</v>
      </c>
      <c r="U951" s="483">
        <v>0.20799999999999999</v>
      </c>
      <c r="V951" s="486" t="s">
        <v>8065</v>
      </c>
    </row>
    <row r="952" spans="1:22" x14ac:dyDescent="0.25">
      <c r="A952" s="498"/>
      <c r="B952" s="508"/>
      <c r="C952" s="494"/>
      <c r="D952" s="508"/>
      <c r="E952" s="508"/>
      <c r="F952" s="489"/>
      <c r="G952" s="489"/>
      <c r="H952" s="487" t="s">
        <v>8077</v>
      </c>
      <c r="I952" s="509" t="s">
        <v>8078</v>
      </c>
      <c r="J952" s="483">
        <v>2015</v>
      </c>
      <c r="K952" s="484">
        <v>0.16500000000000001</v>
      </c>
      <c r="L952" s="485" t="s">
        <v>1191</v>
      </c>
      <c r="M952" s="496"/>
      <c r="N952" s="508"/>
      <c r="O952" s="483"/>
      <c r="P952" s="483"/>
      <c r="Q952" s="486"/>
      <c r="R952" s="486"/>
      <c r="S952" s="508" t="s">
        <v>8079</v>
      </c>
      <c r="T952" s="483">
        <v>2011</v>
      </c>
      <c r="U952" s="483">
        <v>0.24399999999999999</v>
      </c>
      <c r="V952" s="486" t="s">
        <v>8065</v>
      </c>
    </row>
    <row r="953" spans="1:22" x14ac:dyDescent="0.25">
      <c r="A953" s="726"/>
      <c r="B953" s="511"/>
      <c r="C953" s="531"/>
      <c r="D953" s="511" t="s">
        <v>8080</v>
      </c>
      <c r="E953" s="511" t="s">
        <v>7350</v>
      </c>
      <c r="F953" s="511" t="s">
        <v>755</v>
      </c>
      <c r="G953" s="512">
        <v>2012</v>
      </c>
      <c r="H953" s="487"/>
      <c r="I953" s="509"/>
      <c r="J953" s="483"/>
      <c r="K953" s="484"/>
      <c r="L953" s="485"/>
      <c r="M953" s="496"/>
      <c r="N953" s="508"/>
      <c r="O953" s="483"/>
      <c r="P953" s="483"/>
      <c r="Q953" s="486"/>
      <c r="R953" s="486"/>
      <c r="S953" s="508"/>
      <c r="T953" s="483"/>
      <c r="U953" s="483"/>
      <c r="V953" s="486"/>
    </row>
    <row r="954" spans="1:22" x14ac:dyDescent="0.25">
      <c r="A954" s="510"/>
      <c r="B954" s="492"/>
      <c r="C954" s="493"/>
      <c r="D954" s="492"/>
      <c r="E954" s="505"/>
      <c r="F954" s="498"/>
      <c r="G954" s="489"/>
      <c r="H954" s="487"/>
      <c r="I954" s="508"/>
      <c r="J954" s="483"/>
      <c r="K954" s="484"/>
      <c r="L954" s="485"/>
      <c r="M954" s="496"/>
      <c r="N954" s="508"/>
      <c r="O954" s="483"/>
      <c r="P954" s="483"/>
      <c r="Q954" s="486"/>
      <c r="R954" s="486"/>
      <c r="S954" s="508"/>
      <c r="T954" s="483"/>
      <c r="U954" s="483"/>
      <c r="V954" s="486"/>
    </row>
    <row r="955" spans="1:22" x14ac:dyDescent="0.25">
      <c r="A955" s="487"/>
      <c r="B955" s="492"/>
      <c r="C955" s="493"/>
      <c r="D955" s="492"/>
      <c r="E955" s="492"/>
      <c r="F955" s="695"/>
      <c r="G955" s="696"/>
      <c r="H955" s="510"/>
      <c r="I955" s="727" t="s">
        <v>8081</v>
      </c>
      <c r="J955" s="512">
        <v>2012</v>
      </c>
      <c r="K955" s="511">
        <v>5.0999999999999997E-2</v>
      </c>
      <c r="L955" s="511" t="s">
        <v>1191</v>
      </c>
      <c r="M955" s="531"/>
      <c r="N955" s="508"/>
      <c r="O955" s="483"/>
      <c r="P955" s="483"/>
      <c r="Q955" s="486"/>
      <c r="R955" s="486"/>
      <c r="S955" s="508"/>
      <c r="T955" s="483"/>
      <c r="U955" s="483"/>
      <c r="V955" s="486"/>
    </row>
    <row r="956" spans="1:22" x14ac:dyDescent="0.25">
      <c r="A956" s="487"/>
      <c r="B956" s="492"/>
      <c r="C956" s="493"/>
      <c r="D956" s="492"/>
      <c r="E956" s="492"/>
      <c r="F956" s="498"/>
      <c r="G956" s="489"/>
      <c r="H956" s="780"/>
      <c r="I956" s="760"/>
      <c r="J956" s="760"/>
      <c r="K956" s="760"/>
      <c r="L956" s="760"/>
      <c r="M956" s="496"/>
      <c r="N956" s="511"/>
      <c r="O956" s="512"/>
      <c r="P956" s="512"/>
      <c r="Q956" s="512"/>
      <c r="R956" s="512"/>
      <c r="S956" s="511"/>
      <c r="T956" s="512"/>
      <c r="U956" s="512"/>
      <c r="V956" s="512"/>
    </row>
    <row r="957" spans="1:22" x14ac:dyDescent="0.25">
      <c r="A957" s="487"/>
      <c r="B957" s="492"/>
      <c r="C957" s="493"/>
      <c r="D957" s="492"/>
      <c r="E957" s="492"/>
      <c r="F957" s="695"/>
      <c r="G957" s="696"/>
      <c r="H957" s="725"/>
      <c r="I957" s="695" t="s">
        <v>8082</v>
      </c>
      <c r="J957" s="696"/>
      <c r="K957" s="484"/>
      <c r="L957" s="485"/>
      <c r="M957" s="496"/>
      <c r="N957" s="492"/>
      <c r="O957" s="483"/>
      <c r="P957" s="483"/>
      <c r="Q957" s="486"/>
      <c r="R957" s="486"/>
      <c r="S957" s="492"/>
      <c r="T957" s="483"/>
      <c r="U957" s="483">
        <v>0.36299999999999999</v>
      </c>
      <c r="V957" s="486" t="s">
        <v>210</v>
      </c>
    </row>
    <row r="958" spans="1:22" x14ac:dyDescent="0.25">
      <c r="A958" s="487"/>
      <c r="B958" s="492"/>
      <c r="C958" s="493"/>
      <c r="D958" s="492"/>
      <c r="E958" s="492"/>
      <c r="F958" s="498"/>
      <c r="G958" s="489"/>
      <c r="H958" s="487"/>
      <c r="I958" s="488"/>
      <c r="J958" s="483"/>
      <c r="K958" s="484"/>
      <c r="L958" s="485"/>
      <c r="M958" s="692" t="s">
        <v>8083</v>
      </c>
      <c r="N958" s="488" t="s">
        <v>8084</v>
      </c>
      <c r="O958" s="483">
        <v>2011</v>
      </c>
      <c r="P958" s="483">
        <v>2.1999999999999999E-2</v>
      </c>
      <c r="Q958" s="486" t="s">
        <v>8062</v>
      </c>
      <c r="R958" s="486"/>
      <c r="S958" s="488"/>
      <c r="T958" s="483"/>
      <c r="U958" s="483"/>
      <c r="V958" s="486"/>
    </row>
    <row r="959" spans="1:22" x14ac:dyDescent="0.25">
      <c r="A959" s="487"/>
      <c r="B959" s="492"/>
      <c r="C959" s="493"/>
      <c r="D959" s="492"/>
      <c r="E959" s="492"/>
      <c r="F959" s="695"/>
      <c r="G959" s="696"/>
      <c r="H959" s="725"/>
      <c r="I959" s="695" t="s">
        <v>8063</v>
      </c>
      <c r="J959" s="696"/>
      <c r="K959" s="484"/>
      <c r="L959" s="485"/>
      <c r="M959" s="763"/>
      <c r="N959" s="760"/>
      <c r="O959" s="483"/>
      <c r="P959" s="483"/>
      <c r="Q959" s="486"/>
      <c r="R959" s="486"/>
      <c r="S959" s="488" t="s">
        <v>8085</v>
      </c>
      <c r="T959" s="483">
        <v>2011</v>
      </c>
      <c r="U959" s="483">
        <v>0.34</v>
      </c>
      <c r="V959" s="486" t="s">
        <v>8065</v>
      </c>
    </row>
    <row r="960" spans="1:22" x14ac:dyDescent="0.25">
      <c r="A960" s="487"/>
      <c r="B960" s="492"/>
      <c r="C960" s="493"/>
      <c r="D960" s="492"/>
      <c r="E960" s="492"/>
      <c r="F960" s="498"/>
      <c r="G960" s="489"/>
      <c r="H960" s="487"/>
      <c r="I960" s="488"/>
      <c r="J960" s="483"/>
      <c r="K960" s="484"/>
      <c r="L960" s="485"/>
      <c r="M960" s="763"/>
      <c r="N960" s="488" t="s">
        <v>8084</v>
      </c>
      <c r="O960" s="483">
        <v>2011</v>
      </c>
      <c r="P960" s="483">
        <v>2.1999999999999999E-2</v>
      </c>
      <c r="Q960" s="486" t="s">
        <v>8062</v>
      </c>
      <c r="R960" s="486"/>
      <c r="S960" s="488"/>
      <c r="T960" s="483"/>
      <c r="U960" s="483"/>
      <c r="V960" s="486"/>
    </row>
    <row r="961" spans="1:22" x14ac:dyDescent="0.25">
      <c r="A961" s="489"/>
      <c r="B961" s="492"/>
      <c r="C961" s="493"/>
      <c r="D961" s="492"/>
      <c r="E961" s="492"/>
      <c r="F961" s="695"/>
      <c r="G961" s="696"/>
      <c r="H961" s="725"/>
      <c r="I961" s="695" t="s">
        <v>8066</v>
      </c>
      <c r="J961" s="696"/>
      <c r="K961" s="484"/>
      <c r="L961" s="485"/>
      <c r="M961" s="763"/>
      <c r="N961" s="488"/>
      <c r="O961" s="483"/>
      <c r="P961" s="483"/>
      <c r="Q961" s="486"/>
      <c r="R961" s="486"/>
      <c r="S961" s="488" t="s">
        <v>8086</v>
      </c>
      <c r="T961" s="483">
        <v>2011</v>
      </c>
      <c r="U961" s="483">
        <v>0.34</v>
      </c>
      <c r="V961" s="486" t="s">
        <v>8065</v>
      </c>
    </row>
    <row r="962" spans="1:22" x14ac:dyDescent="0.25">
      <c r="A962" s="489"/>
      <c r="B962" s="492"/>
      <c r="C962" s="493"/>
      <c r="D962" s="492"/>
      <c r="E962" s="492"/>
      <c r="F962" s="498"/>
      <c r="G962" s="489"/>
      <c r="H962" s="487"/>
      <c r="I962" s="488"/>
      <c r="J962" s="483"/>
      <c r="K962" s="484"/>
      <c r="L962" s="485"/>
      <c r="M962" s="763"/>
      <c r="N962" s="488" t="s">
        <v>8087</v>
      </c>
      <c r="O962" s="483">
        <v>2011</v>
      </c>
      <c r="P962" s="483">
        <v>2.1999999999999999E-2</v>
      </c>
      <c r="Q962" s="486" t="s">
        <v>8062</v>
      </c>
      <c r="R962" s="486"/>
      <c r="S962" s="488"/>
      <c r="T962" s="483"/>
      <c r="U962" s="483"/>
      <c r="V962" s="486"/>
    </row>
    <row r="963" spans="1:22" x14ac:dyDescent="0.25">
      <c r="A963" s="487"/>
      <c r="B963" s="492"/>
      <c r="C963" s="493"/>
      <c r="D963" s="492"/>
      <c r="E963" s="492"/>
      <c r="F963" s="695"/>
      <c r="G963" s="696"/>
      <c r="H963" s="725"/>
      <c r="I963" s="695" t="s">
        <v>8070</v>
      </c>
      <c r="J963" s="696"/>
      <c r="K963" s="484"/>
      <c r="L963" s="485"/>
      <c r="M963" s="763"/>
      <c r="N963" s="488"/>
      <c r="O963" s="483"/>
      <c r="P963" s="483"/>
      <c r="Q963" s="486"/>
      <c r="R963" s="486"/>
      <c r="S963" s="488" t="s">
        <v>8088</v>
      </c>
      <c r="T963" s="483">
        <v>2011</v>
      </c>
      <c r="U963" s="483">
        <v>0.36099999999999999</v>
      </c>
      <c r="V963" s="486" t="s">
        <v>8065</v>
      </c>
    </row>
    <row r="964" spans="1:22" x14ac:dyDescent="0.25">
      <c r="A964" s="487"/>
      <c r="B964" s="492"/>
      <c r="C964" s="493"/>
      <c r="D964" s="492"/>
      <c r="E964" s="492"/>
      <c r="F964" s="498"/>
      <c r="G964" s="489"/>
      <c r="H964" s="487"/>
      <c r="I964" s="488"/>
      <c r="J964" s="483"/>
      <c r="K964" s="484"/>
      <c r="L964" s="485"/>
      <c r="M964" s="763"/>
      <c r="N964" s="488" t="s">
        <v>8089</v>
      </c>
      <c r="O964" s="483">
        <v>2011</v>
      </c>
      <c r="P964" s="483">
        <v>2.1999999999999999E-2</v>
      </c>
      <c r="Q964" s="486" t="s">
        <v>8062</v>
      </c>
      <c r="R964" s="486"/>
      <c r="S964" s="488"/>
      <c r="T964" s="483"/>
      <c r="U964" s="483"/>
      <c r="V964" s="486"/>
    </row>
    <row r="965" spans="1:22" x14ac:dyDescent="0.25">
      <c r="A965" s="487"/>
      <c r="B965" s="492"/>
      <c r="C965" s="493" t="s">
        <v>8090</v>
      </c>
      <c r="D965" s="492" t="s">
        <v>4076</v>
      </c>
      <c r="E965" s="492"/>
      <c r="F965" s="498" t="s">
        <v>22</v>
      </c>
      <c r="G965" s="489">
        <v>1975</v>
      </c>
      <c r="H965" s="725"/>
      <c r="I965" s="695" t="s">
        <v>8091</v>
      </c>
      <c r="J965" s="696"/>
      <c r="K965" s="484"/>
      <c r="L965" s="485"/>
      <c r="M965" s="763"/>
      <c r="N965" s="488"/>
      <c r="O965" s="483"/>
      <c r="P965" s="483"/>
      <c r="Q965" s="486"/>
      <c r="R965" s="486"/>
      <c r="S965" s="488" t="s">
        <v>8088</v>
      </c>
      <c r="T965" s="483">
        <v>2011</v>
      </c>
      <c r="U965" s="483">
        <v>0.36099999999999999</v>
      </c>
      <c r="V965" s="486" t="s">
        <v>8065</v>
      </c>
    </row>
    <row r="966" spans="1:22" x14ac:dyDescent="0.25">
      <c r="A966" s="487"/>
      <c r="B966" s="492"/>
      <c r="C966" s="493"/>
      <c r="D966" s="492"/>
      <c r="E966" s="492"/>
      <c r="F966" s="498"/>
      <c r="G966" s="489"/>
      <c r="H966" s="487"/>
      <c r="I966" s="513"/>
      <c r="J966" s="483"/>
      <c r="K966" s="484"/>
      <c r="L966" s="485"/>
      <c r="M966" s="764"/>
      <c r="N966" s="488" t="s">
        <v>8092</v>
      </c>
      <c r="O966" s="483">
        <v>2011</v>
      </c>
      <c r="P966" s="483">
        <v>2.5999999999999999E-2</v>
      </c>
      <c r="Q966" s="486" t="s">
        <v>8062</v>
      </c>
      <c r="R966" s="486"/>
      <c r="S966" s="488"/>
      <c r="T966" s="483"/>
      <c r="U966" s="483"/>
      <c r="V966" s="486"/>
    </row>
    <row r="967" spans="1:22" ht="72.75" x14ac:dyDescent="0.25">
      <c r="A967" s="487"/>
      <c r="B967" s="492"/>
      <c r="C967" s="493"/>
      <c r="D967" s="492"/>
      <c r="E967" s="492"/>
      <c r="F967" s="498"/>
      <c r="G967" s="489"/>
      <c r="H967" s="487" t="s">
        <v>8093</v>
      </c>
      <c r="I967" s="492" t="s">
        <v>8094</v>
      </c>
      <c r="J967" s="483">
        <v>1997</v>
      </c>
      <c r="K967" s="484">
        <v>0.53700000000000003</v>
      </c>
      <c r="L967" s="485" t="s">
        <v>210</v>
      </c>
      <c r="M967" s="496"/>
      <c r="N967" s="513"/>
      <c r="O967" s="483"/>
      <c r="P967" s="483"/>
      <c r="Q967" s="486"/>
      <c r="R967" s="486"/>
      <c r="S967" s="513" t="s">
        <v>8095</v>
      </c>
      <c r="T967" s="483">
        <v>2011</v>
      </c>
      <c r="U967" s="483">
        <v>0.192</v>
      </c>
      <c r="V967" s="486" t="s">
        <v>8096</v>
      </c>
    </row>
    <row r="968" spans="1:22" x14ac:dyDescent="0.25">
      <c r="A968" s="487"/>
      <c r="B968" s="492"/>
      <c r="C968" s="493"/>
      <c r="D968" s="492"/>
      <c r="E968" s="492"/>
      <c r="F968" s="498"/>
      <c r="G968" s="489"/>
      <c r="H968" s="487"/>
      <c r="I968" s="488"/>
      <c r="J968" s="483"/>
      <c r="K968" s="484"/>
      <c r="L968" s="485"/>
      <c r="M968" s="690" t="s">
        <v>8097</v>
      </c>
      <c r="N968" s="488" t="s">
        <v>8098</v>
      </c>
      <c r="O968" s="483">
        <v>1974</v>
      </c>
      <c r="P968" s="483">
        <v>4.4999999999999998E-2</v>
      </c>
      <c r="Q968" s="486" t="s">
        <v>7296</v>
      </c>
      <c r="R968" s="486"/>
      <c r="S968" s="492"/>
      <c r="T968" s="483"/>
      <c r="U968" s="483"/>
      <c r="V968" s="486"/>
    </row>
    <row r="969" spans="1:22" x14ac:dyDescent="0.25">
      <c r="A969" s="487"/>
      <c r="B969" s="492"/>
      <c r="C969" s="493"/>
      <c r="D969" s="492"/>
      <c r="E969" s="492"/>
      <c r="F969" s="498"/>
      <c r="G969" s="489"/>
      <c r="H969" s="487"/>
      <c r="I969" s="488"/>
      <c r="J969" s="483"/>
      <c r="K969" s="484"/>
      <c r="L969" s="485"/>
      <c r="M969" s="690"/>
      <c r="N969" s="488" t="s">
        <v>8099</v>
      </c>
      <c r="O969" s="483">
        <v>1982</v>
      </c>
      <c r="P969" s="483">
        <v>7.3999999999999996E-2</v>
      </c>
      <c r="Q969" s="486" t="s">
        <v>7795</v>
      </c>
      <c r="R969" s="486"/>
      <c r="S969" s="488"/>
      <c r="T969" s="483"/>
      <c r="U969" s="483"/>
      <c r="V969" s="486"/>
    </row>
    <row r="970" spans="1:22" x14ac:dyDescent="0.25">
      <c r="A970" s="487"/>
      <c r="B970" s="492"/>
      <c r="C970" s="493"/>
      <c r="D970" s="492"/>
      <c r="E970" s="492"/>
      <c r="F970" s="498"/>
      <c r="G970" s="489"/>
      <c r="H970" s="487"/>
      <c r="I970" s="488"/>
      <c r="J970" s="483"/>
      <c r="K970" s="484"/>
      <c r="L970" s="485"/>
      <c r="M970" s="690"/>
      <c r="N970" s="488" t="s">
        <v>8100</v>
      </c>
      <c r="O970" s="483">
        <v>1985</v>
      </c>
      <c r="P970" s="483">
        <v>0.19800000000000001</v>
      </c>
      <c r="Q970" s="486" t="s">
        <v>7556</v>
      </c>
      <c r="R970" s="486"/>
      <c r="S970" s="488"/>
      <c r="T970" s="483"/>
      <c r="U970" s="483"/>
      <c r="V970" s="486"/>
    </row>
    <row r="971" spans="1:22" x14ac:dyDescent="0.25">
      <c r="A971" s="487"/>
      <c r="B971" s="492"/>
      <c r="C971" s="493"/>
      <c r="D971" s="492"/>
      <c r="E971" s="492"/>
      <c r="F971" s="498"/>
      <c r="G971" s="489"/>
      <c r="H971" s="487"/>
      <c r="I971" s="488"/>
      <c r="J971" s="483"/>
      <c r="K971" s="484"/>
      <c r="L971" s="485"/>
      <c r="M971" s="690"/>
      <c r="N971" s="488" t="s">
        <v>8101</v>
      </c>
      <c r="O971" s="483">
        <v>1974</v>
      </c>
      <c r="P971" s="483">
        <v>5.8999999999999997E-2</v>
      </c>
      <c r="Q971" s="486" t="s">
        <v>7208</v>
      </c>
      <c r="R971" s="486"/>
      <c r="S971" s="488"/>
      <c r="T971" s="483"/>
      <c r="U971" s="483"/>
      <c r="V971" s="486"/>
    </row>
    <row r="972" spans="1:22" x14ac:dyDescent="0.25">
      <c r="A972" s="487"/>
      <c r="B972" s="492"/>
      <c r="C972" s="493"/>
      <c r="D972" s="492"/>
      <c r="E972" s="492"/>
      <c r="F972" s="498"/>
      <c r="G972" s="489"/>
      <c r="H972" s="487"/>
      <c r="I972" s="488"/>
      <c r="J972" s="483"/>
      <c r="K972" s="484"/>
      <c r="L972" s="485"/>
      <c r="M972" s="690"/>
      <c r="N972" s="488" t="s">
        <v>8101</v>
      </c>
      <c r="O972" s="483">
        <v>1974</v>
      </c>
      <c r="P972" s="483">
        <v>0.06</v>
      </c>
      <c r="Q972" s="486" t="s">
        <v>7208</v>
      </c>
      <c r="R972" s="486"/>
      <c r="S972" s="488"/>
      <c r="T972" s="483"/>
      <c r="U972" s="483"/>
      <c r="V972" s="486"/>
    </row>
    <row r="973" spans="1:22" x14ac:dyDescent="0.25">
      <c r="A973" s="487"/>
      <c r="B973" s="492"/>
      <c r="C973" s="493"/>
      <c r="D973" s="492"/>
      <c r="E973" s="492"/>
      <c r="F973" s="498"/>
      <c r="G973" s="489"/>
      <c r="H973" s="487"/>
      <c r="I973" s="488"/>
      <c r="J973" s="483"/>
      <c r="K973" s="484"/>
      <c r="L973" s="485"/>
      <c r="M973" s="690"/>
      <c r="N973" s="488" t="s">
        <v>8102</v>
      </c>
      <c r="O973" s="483">
        <v>1974</v>
      </c>
      <c r="P973" s="483">
        <v>3.5999999999999997E-2</v>
      </c>
      <c r="Q973" s="486" t="s">
        <v>7176</v>
      </c>
      <c r="R973" s="486"/>
      <c r="S973" s="488"/>
      <c r="T973" s="483"/>
      <c r="U973" s="483"/>
      <c r="V973" s="486"/>
    </row>
    <row r="974" spans="1:22" x14ac:dyDescent="0.25">
      <c r="A974" s="487"/>
      <c r="B974" s="492"/>
      <c r="C974" s="493"/>
      <c r="D974" s="492"/>
      <c r="E974" s="492"/>
      <c r="F974" s="498"/>
      <c r="G974" s="489"/>
      <c r="H974" s="487"/>
      <c r="I974" s="488"/>
      <c r="J974" s="483"/>
      <c r="K974" s="484"/>
      <c r="L974" s="485"/>
      <c r="M974" s="690"/>
      <c r="N974" s="488" t="s">
        <v>8102</v>
      </c>
      <c r="O974" s="483">
        <v>1974</v>
      </c>
      <c r="P974" s="483">
        <v>3.5999999999999997E-2</v>
      </c>
      <c r="Q974" s="486" t="s">
        <v>7176</v>
      </c>
      <c r="R974" s="486"/>
      <c r="S974" s="488"/>
      <c r="T974" s="483"/>
      <c r="U974" s="483"/>
      <c r="V974" s="486"/>
    </row>
    <row r="975" spans="1:22" x14ac:dyDescent="0.25">
      <c r="A975" s="487"/>
      <c r="B975" s="492"/>
      <c r="C975" s="493"/>
      <c r="D975" s="492"/>
      <c r="E975" s="492"/>
      <c r="F975" s="498"/>
      <c r="G975" s="489"/>
      <c r="H975" s="487"/>
      <c r="I975" s="488"/>
      <c r="J975" s="483"/>
      <c r="K975" s="484"/>
      <c r="L975" s="485"/>
      <c r="M975" s="690"/>
      <c r="N975" s="488" t="s">
        <v>8103</v>
      </c>
      <c r="O975" s="483">
        <v>1984</v>
      </c>
      <c r="P975" s="483">
        <v>0.14000000000000001</v>
      </c>
      <c r="Q975" s="486" t="s">
        <v>7795</v>
      </c>
      <c r="R975" s="486"/>
      <c r="S975" s="488"/>
      <c r="T975" s="483"/>
      <c r="U975" s="483"/>
      <c r="V975" s="486"/>
    </row>
    <row r="976" spans="1:22" x14ac:dyDescent="0.25">
      <c r="A976" s="487"/>
      <c r="B976" s="492"/>
      <c r="C976" s="493"/>
      <c r="D976" s="492"/>
      <c r="E976" s="492"/>
      <c r="F976" s="498"/>
      <c r="G976" s="489"/>
      <c r="H976" s="487"/>
      <c r="I976" s="488"/>
      <c r="J976" s="483"/>
      <c r="K976" s="484"/>
      <c r="L976" s="485"/>
      <c r="M976" s="690"/>
      <c r="N976" s="488" t="s">
        <v>8103</v>
      </c>
      <c r="O976" s="483">
        <v>1984</v>
      </c>
      <c r="P976" s="483">
        <v>0.14000000000000001</v>
      </c>
      <c r="Q976" s="486" t="s">
        <v>7795</v>
      </c>
      <c r="R976" s="486"/>
      <c r="S976" s="488"/>
      <c r="T976" s="483"/>
      <c r="U976" s="483"/>
      <c r="V976" s="486"/>
    </row>
    <row r="977" spans="1:22" x14ac:dyDescent="0.25">
      <c r="A977" s="487"/>
      <c r="B977" s="492"/>
      <c r="C977" s="493"/>
      <c r="D977" s="492"/>
      <c r="E977" s="492"/>
      <c r="F977" s="498"/>
      <c r="G977" s="489"/>
      <c r="H977" s="487"/>
      <c r="I977" s="488"/>
      <c r="J977" s="483"/>
      <c r="K977" s="484"/>
      <c r="L977" s="485"/>
      <c r="M977" s="690"/>
      <c r="N977" s="488" t="s">
        <v>8104</v>
      </c>
      <c r="O977" s="483">
        <v>1984</v>
      </c>
      <c r="P977" s="483">
        <v>9.2999999999999999E-2</v>
      </c>
      <c r="Q977" s="486" t="s">
        <v>7795</v>
      </c>
      <c r="R977" s="486"/>
      <c r="S977" s="488"/>
      <c r="T977" s="483"/>
      <c r="U977" s="483"/>
      <c r="V977" s="486"/>
    </row>
    <row r="978" spans="1:22" x14ac:dyDescent="0.25">
      <c r="A978" s="487"/>
      <c r="B978" s="492"/>
      <c r="C978" s="493"/>
      <c r="D978" s="492"/>
      <c r="E978" s="492"/>
      <c r="F978" s="498"/>
      <c r="G978" s="489"/>
      <c r="H978" s="487"/>
      <c r="I978" s="488"/>
      <c r="J978" s="483"/>
      <c r="K978" s="484"/>
      <c r="L978" s="485"/>
      <c r="M978" s="690"/>
      <c r="N978" s="488" t="s">
        <v>8105</v>
      </c>
      <c r="O978" s="483">
        <v>1985</v>
      </c>
      <c r="P978" s="483">
        <v>0.2</v>
      </c>
      <c r="Q978" s="486" t="s">
        <v>7556</v>
      </c>
      <c r="R978" s="486"/>
      <c r="S978" s="488"/>
      <c r="T978" s="483"/>
      <c r="U978" s="483"/>
      <c r="V978" s="486"/>
    </row>
    <row r="979" spans="1:22" x14ac:dyDescent="0.25">
      <c r="A979" s="487"/>
      <c r="B979" s="492"/>
      <c r="C979" s="493"/>
      <c r="D979" s="492"/>
      <c r="E979" s="492"/>
      <c r="F979" s="498"/>
      <c r="G979" s="489"/>
      <c r="H979" s="487"/>
      <c r="I979" s="488"/>
      <c r="J979" s="483"/>
      <c r="K979" s="484"/>
      <c r="L979" s="485"/>
      <c r="M979" s="691"/>
      <c r="N979" s="488" t="s">
        <v>8098</v>
      </c>
      <c r="O979" s="483">
        <v>1974</v>
      </c>
      <c r="P979" s="483">
        <v>4.4999999999999998E-2</v>
      </c>
      <c r="Q979" s="486" t="s">
        <v>7296</v>
      </c>
      <c r="R979" s="486"/>
      <c r="S979" s="488"/>
      <c r="T979" s="483"/>
      <c r="U979" s="483"/>
      <c r="V979" s="486"/>
    </row>
    <row r="980" spans="1:22" x14ac:dyDescent="0.25">
      <c r="A980" s="487"/>
      <c r="B980" s="492"/>
      <c r="C980" s="493"/>
      <c r="D980" s="492"/>
      <c r="E980" s="492"/>
      <c r="F980" s="498"/>
      <c r="G980" s="489"/>
      <c r="H980" s="487"/>
      <c r="I980" s="492"/>
      <c r="J980" s="483"/>
      <c r="K980" s="484"/>
      <c r="L980" s="485"/>
      <c r="M980" s="496"/>
      <c r="N980" s="488"/>
      <c r="O980" s="483"/>
      <c r="P980" s="483"/>
      <c r="Q980" s="486"/>
      <c r="R980" s="486"/>
      <c r="S980" s="488"/>
      <c r="T980" s="483"/>
      <c r="U980" s="483"/>
      <c r="V980" s="486"/>
    </row>
    <row r="981" spans="1:22" x14ac:dyDescent="0.25">
      <c r="A981" s="487"/>
      <c r="B981" s="492"/>
      <c r="C981" s="493" t="s">
        <v>8106</v>
      </c>
      <c r="D981" s="492" t="s">
        <v>4084</v>
      </c>
      <c r="E981" s="492"/>
      <c r="F981" s="498" t="s">
        <v>8107</v>
      </c>
      <c r="G981" s="489">
        <v>1985</v>
      </c>
      <c r="H981" s="487"/>
      <c r="I981" s="492"/>
      <c r="J981" s="483"/>
      <c r="K981" s="484"/>
      <c r="L981" s="485"/>
      <c r="M981" s="496"/>
      <c r="N981" s="488"/>
      <c r="O981" s="483"/>
      <c r="P981" s="483"/>
      <c r="Q981" s="486"/>
      <c r="R981" s="486"/>
      <c r="S981" s="488"/>
      <c r="T981" s="483"/>
      <c r="U981" s="483"/>
      <c r="V981" s="486"/>
    </row>
    <row r="982" spans="1:22" x14ac:dyDescent="0.25">
      <c r="A982" s="487"/>
      <c r="B982" s="492"/>
      <c r="C982" s="493"/>
      <c r="D982" s="492"/>
      <c r="E982" s="492"/>
      <c r="F982" s="498"/>
      <c r="G982" s="489"/>
      <c r="H982" s="487" t="s">
        <v>8108</v>
      </c>
      <c r="I982" s="492" t="s">
        <v>8109</v>
      </c>
      <c r="J982" s="483">
        <v>1985</v>
      </c>
      <c r="K982" s="484">
        <v>0.18</v>
      </c>
      <c r="L982" s="485" t="s">
        <v>7909</v>
      </c>
      <c r="M982" s="496"/>
      <c r="N982" s="488"/>
      <c r="O982" s="483"/>
      <c r="P982" s="483"/>
      <c r="Q982" s="486"/>
      <c r="R982" s="486"/>
      <c r="S982" s="488"/>
      <c r="T982" s="483"/>
      <c r="U982" s="483"/>
      <c r="V982" s="486"/>
    </row>
    <row r="983" spans="1:22" x14ac:dyDescent="0.25">
      <c r="A983" s="487"/>
      <c r="B983" s="492"/>
      <c r="C983" s="493"/>
      <c r="D983" s="492"/>
      <c r="E983" s="492"/>
      <c r="F983" s="498"/>
      <c r="G983" s="489"/>
      <c r="H983" s="487"/>
      <c r="I983" s="488"/>
      <c r="J983" s="483"/>
      <c r="K983" s="484"/>
      <c r="L983" s="485"/>
      <c r="M983" s="690" t="s">
        <v>8110</v>
      </c>
      <c r="N983" s="488" t="s">
        <v>8111</v>
      </c>
      <c r="O983" s="483">
        <v>1986</v>
      </c>
      <c r="P983" s="483">
        <v>7.0000000000000007E-2</v>
      </c>
      <c r="Q983" s="486" t="s">
        <v>8112</v>
      </c>
      <c r="R983" s="486"/>
      <c r="S983" s="492"/>
      <c r="T983" s="483"/>
      <c r="U983" s="483"/>
      <c r="V983" s="486"/>
    </row>
    <row r="984" spans="1:22" x14ac:dyDescent="0.25">
      <c r="A984" s="487"/>
      <c r="B984" s="492"/>
      <c r="C984" s="493"/>
      <c r="D984" s="492"/>
      <c r="E984" s="492"/>
      <c r="F984" s="498"/>
      <c r="G984" s="489"/>
      <c r="H984" s="487"/>
      <c r="I984" s="488"/>
      <c r="J984" s="483"/>
      <c r="K984" s="484"/>
      <c r="L984" s="485"/>
      <c r="M984" s="690"/>
      <c r="N984" s="488" t="s">
        <v>8113</v>
      </c>
      <c r="O984" s="483">
        <v>1986</v>
      </c>
      <c r="P984" s="483">
        <v>4.2999999999999997E-2</v>
      </c>
      <c r="Q984" s="486" t="s">
        <v>8114</v>
      </c>
      <c r="R984" s="486"/>
      <c r="S984" s="488"/>
      <c r="T984" s="483"/>
      <c r="U984" s="483"/>
      <c r="V984" s="486"/>
    </row>
    <row r="985" spans="1:22" x14ac:dyDescent="0.25">
      <c r="A985" s="487"/>
      <c r="B985" s="492"/>
      <c r="C985" s="493"/>
      <c r="D985" s="492"/>
      <c r="E985" s="492"/>
      <c r="F985" s="498"/>
      <c r="G985" s="489"/>
      <c r="H985" s="487"/>
      <c r="I985" s="488"/>
      <c r="J985" s="483"/>
      <c r="K985" s="484"/>
      <c r="L985" s="485"/>
      <c r="M985" s="690"/>
      <c r="N985" s="488" t="s">
        <v>8115</v>
      </c>
      <c r="O985" s="483">
        <v>1985</v>
      </c>
      <c r="P985" s="483">
        <v>8.4000000000000005E-2</v>
      </c>
      <c r="Q985" s="486" t="s">
        <v>8116</v>
      </c>
      <c r="R985" s="486"/>
      <c r="S985" s="488"/>
      <c r="T985" s="483"/>
      <c r="U985" s="483"/>
      <c r="V985" s="486"/>
    </row>
    <row r="986" spans="1:22" x14ac:dyDescent="0.25">
      <c r="A986" s="487"/>
      <c r="B986" s="492"/>
      <c r="C986" s="493"/>
      <c r="D986" s="492"/>
      <c r="E986" s="492"/>
      <c r="F986" s="498"/>
      <c r="G986" s="489"/>
      <c r="H986" s="487"/>
      <c r="I986" s="488"/>
      <c r="J986" s="483"/>
      <c r="K986" s="484"/>
      <c r="L986" s="485"/>
      <c r="M986" s="690"/>
      <c r="N986" s="488" t="s">
        <v>8117</v>
      </c>
      <c r="O986" s="483">
        <v>1986</v>
      </c>
      <c r="P986" s="483">
        <v>6.0999999999999999E-2</v>
      </c>
      <c r="Q986" s="486" t="s">
        <v>8116</v>
      </c>
      <c r="R986" s="486"/>
      <c r="S986" s="488"/>
      <c r="T986" s="483"/>
      <c r="U986" s="483"/>
      <c r="V986" s="486"/>
    </row>
    <row r="987" spans="1:22" x14ac:dyDescent="0.25">
      <c r="A987" s="487"/>
      <c r="B987" s="492"/>
      <c r="C987" s="493"/>
      <c r="D987" s="492"/>
      <c r="E987" s="492"/>
      <c r="F987" s="498"/>
      <c r="G987" s="489"/>
      <c r="H987" s="487"/>
      <c r="I987" s="488"/>
      <c r="J987" s="483"/>
      <c r="K987" s="484"/>
      <c r="L987" s="485"/>
      <c r="M987" s="690"/>
      <c r="N987" s="488" t="s">
        <v>8118</v>
      </c>
      <c r="O987" s="483">
        <v>1986</v>
      </c>
      <c r="P987" s="483">
        <v>0.112</v>
      </c>
      <c r="Q987" s="486" t="s">
        <v>7268</v>
      </c>
      <c r="R987" s="486"/>
      <c r="S987" s="488"/>
      <c r="T987" s="483"/>
      <c r="U987" s="483"/>
      <c r="V987" s="486"/>
    </row>
    <row r="988" spans="1:22" x14ac:dyDescent="0.25">
      <c r="A988" s="487"/>
      <c r="B988" s="492"/>
      <c r="C988" s="493"/>
      <c r="D988" s="492"/>
      <c r="E988" s="492"/>
      <c r="F988" s="498"/>
      <c r="G988" s="489"/>
      <c r="H988" s="487"/>
      <c r="I988" s="488"/>
      <c r="J988" s="483"/>
      <c r="K988" s="484"/>
      <c r="L988" s="485"/>
      <c r="M988" s="691"/>
      <c r="N988" s="488" t="s">
        <v>8119</v>
      </c>
      <c r="O988" s="483">
        <v>1986</v>
      </c>
      <c r="P988" s="483">
        <v>6.4000000000000001E-2</v>
      </c>
      <c r="Q988" s="486" t="s">
        <v>8112</v>
      </c>
      <c r="R988" s="486"/>
      <c r="S988" s="488"/>
      <c r="T988" s="483"/>
      <c r="U988" s="483"/>
      <c r="V988" s="486"/>
    </row>
    <row r="989" spans="1:22" x14ac:dyDescent="0.25">
      <c r="A989" s="487"/>
      <c r="B989" s="492"/>
      <c r="C989" s="493"/>
      <c r="D989" s="492"/>
      <c r="E989" s="492"/>
      <c r="F989" s="498"/>
      <c r="G989" s="489"/>
      <c r="H989" s="487"/>
      <c r="I989" s="497"/>
      <c r="J989" s="483"/>
      <c r="K989" s="484"/>
      <c r="L989" s="485"/>
      <c r="M989" s="496"/>
      <c r="N989" s="488"/>
      <c r="O989" s="483"/>
      <c r="P989" s="483"/>
      <c r="Q989" s="486"/>
      <c r="R989" s="486"/>
      <c r="S989" s="488"/>
      <c r="T989" s="483"/>
      <c r="U989" s="483"/>
      <c r="V989" s="486"/>
    </row>
    <row r="990" spans="1:22" x14ac:dyDescent="0.25">
      <c r="A990" s="487"/>
      <c r="B990" s="492"/>
      <c r="C990" s="493" t="s">
        <v>8120</v>
      </c>
      <c r="D990" s="492" t="s">
        <v>4122</v>
      </c>
      <c r="E990" s="492"/>
      <c r="F990" s="498" t="s">
        <v>22</v>
      </c>
      <c r="G990" s="489">
        <v>1993</v>
      </c>
      <c r="H990" s="487"/>
      <c r="I990" s="497"/>
      <c r="J990" s="483"/>
      <c r="K990" s="484"/>
      <c r="L990" s="485"/>
      <c r="M990" s="496"/>
      <c r="N990" s="488"/>
      <c r="O990" s="483"/>
      <c r="P990" s="483"/>
      <c r="Q990" s="486"/>
      <c r="R990" s="486"/>
      <c r="S990" s="488"/>
      <c r="T990" s="483"/>
      <c r="U990" s="483"/>
      <c r="V990" s="486"/>
    </row>
    <row r="991" spans="1:22" x14ac:dyDescent="0.25">
      <c r="A991" s="487"/>
      <c r="B991" s="492"/>
      <c r="C991" s="493"/>
      <c r="D991" s="492"/>
      <c r="E991" s="492"/>
      <c r="F991" s="498"/>
      <c r="G991" s="489"/>
      <c r="H991" s="487" t="s">
        <v>8054</v>
      </c>
      <c r="I991" s="497" t="s">
        <v>8121</v>
      </c>
      <c r="J991" s="483">
        <v>2007</v>
      </c>
      <c r="K991" s="484">
        <v>0.34300000000000003</v>
      </c>
      <c r="L991" s="485" t="s">
        <v>1191</v>
      </c>
      <c r="M991" s="496"/>
      <c r="N991" s="488"/>
      <c r="O991" s="483"/>
      <c r="P991" s="483"/>
      <c r="Q991" s="486"/>
      <c r="R991" s="486"/>
      <c r="S991" s="488"/>
      <c r="T991" s="483"/>
      <c r="U991" s="483"/>
      <c r="V991" s="486"/>
    </row>
    <row r="992" spans="1:22" x14ac:dyDescent="0.25">
      <c r="A992" s="487"/>
      <c r="B992" s="492"/>
      <c r="C992" s="493"/>
      <c r="D992" s="492"/>
      <c r="E992" s="492"/>
      <c r="F992" s="498"/>
      <c r="G992" s="489"/>
      <c r="H992" s="487"/>
      <c r="I992" s="488"/>
      <c r="J992" s="483"/>
      <c r="K992" s="484"/>
      <c r="L992" s="485"/>
      <c r="M992" s="689" t="s">
        <v>8122</v>
      </c>
      <c r="N992" s="497"/>
      <c r="O992" s="483"/>
      <c r="P992" s="483"/>
      <c r="Q992" s="486"/>
      <c r="R992" s="486"/>
      <c r="S992" s="497"/>
      <c r="T992" s="483"/>
      <c r="U992" s="483"/>
      <c r="V992" s="486"/>
    </row>
    <row r="993" spans="1:22" x14ac:dyDescent="0.25">
      <c r="A993" s="487"/>
      <c r="B993" s="492"/>
      <c r="C993" s="493"/>
      <c r="D993" s="492"/>
      <c r="E993" s="492"/>
      <c r="F993" s="498"/>
      <c r="G993" s="489"/>
      <c r="H993" s="487"/>
      <c r="I993" s="488"/>
      <c r="J993" s="483"/>
      <c r="K993" s="484"/>
      <c r="L993" s="485"/>
      <c r="M993" s="690"/>
      <c r="N993" s="488" t="s">
        <v>8123</v>
      </c>
      <c r="O993" s="483">
        <v>1992</v>
      </c>
      <c r="P993" s="483">
        <v>6.5000000000000002E-2</v>
      </c>
      <c r="Q993" s="486" t="s">
        <v>8124</v>
      </c>
      <c r="R993" s="486"/>
      <c r="S993" s="488"/>
      <c r="T993" s="483"/>
      <c r="U993" s="483"/>
      <c r="V993" s="486"/>
    </row>
    <row r="994" spans="1:22" x14ac:dyDescent="0.25">
      <c r="A994" s="487"/>
      <c r="B994" s="492"/>
      <c r="C994" s="493"/>
      <c r="D994" s="492"/>
      <c r="E994" s="492"/>
      <c r="F994" s="498"/>
      <c r="G994" s="489"/>
      <c r="H994" s="487"/>
      <c r="I994" s="488"/>
      <c r="J994" s="483"/>
      <c r="K994" s="484"/>
      <c r="L994" s="485"/>
      <c r="M994" s="690"/>
      <c r="N994" s="488" t="s">
        <v>8123</v>
      </c>
      <c r="O994" s="483">
        <v>1992</v>
      </c>
      <c r="P994" s="483">
        <v>6.5000000000000002E-2</v>
      </c>
      <c r="Q994" s="486" t="s">
        <v>8124</v>
      </c>
      <c r="R994" s="486"/>
      <c r="S994" s="488"/>
      <c r="T994" s="483"/>
      <c r="U994" s="483"/>
      <c r="V994" s="486"/>
    </row>
    <row r="995" spans="1:22" x14ac:dyDescent="0.25">
      <c r="A995" s="487"/>
      <c r="B995" s="492"/>
      <c r="C995" s="493"/>
      <c r="D995" s="492"/>
      <c r="E995" s="492"/>
      <c r="F995" s="498"/>
      <c r="G995" s="489"/>
      <c r="H995" s="487"/>
      <c r="I995" s="488"/>
      <c r="J995" s="483"/>
      <c r="K995" s="484"/>
      <c r="L995" s="485"/>
      <c r="M995" s="690"/>
      <c r="N995" s="488" t="s">
        <v>8125</v>
      </c>
      <c r="O995" s="483">
        <v>1992</v>
      </c>
      <c r="P995" s="483">
        <v>0.122</v>
      </c>
      <c r="Q995" s="486" t="s">
        <v>8124</v>
      </c>
      <c r="R995" s="486"/>
      <c r="S995" s="488"/>
      <c r="T995" s="483"/>
      <c r="U995" s="483"/>
      <c r="V995" s="486"/>
    </row>
    <row r="996" spans="1:22" x14ac:dyDescent="0.25">
      <c r="A996" s="487"/>
      <c r="B996" s="492"/>
      <c r="C996" s="493"/>
      <c r="D996" s="492"/>
      <c r="E996" s="492"/>
      <c r="F996" s="498"/>
      <c r="G996" s="489"/>
      <c r="H996" s="487"/>
      <c r="I996" s="488"/>
      <c r="J996" s="483"/>
      <c r="K996" s="484"/>
      <c r="L996" s="485"/>
      <c r="M996" s="690"/>
      <c r="N996" s="488" t="s">
        <v>8125</v>
      </c>
      <c r="O996" s="483">
        <v>1992</v>
      </c>
      <c r="P996" s="483">
        <v>0.125</v>
      </c>
      <c r="Q996" s="486" t="s">
        <v>8124</v>
      </c>
      <c r="R996" s="486"/>
      <c r="S996" s="488"/>
      <c r="T996" s="483"/>
      <c r="U996" s="483"/>
      <c r="V996" s="486"/>
    </row>
    <row r="997" spans="1:22" x14ac:dyDescent="0.25">
      <c r="A997" s="487"/>
      <c r="B997" s="492"/>
      <c r="C997" s="493"/>
      <c r="D997" s="492"/>
      <c r="E997" s="492"/>
      <c r="F997" s="498"/>
      <c r="G997" s="489"/>
      <c r="H997" s="487"/>
      <c r="I997" s="488"/>
      <c r="J997" s="483"/>
      <c r="K997" s="484"/>
      <c r="L997" s="485"/>
      <c r="M997" s="690"/>
      <c r="N997" s="488" t="s">
        <v>8126</v>
      </c>
      <c r="O997" s="483">
        <v>1998</v>
      </c>
      <c r="P997" s="483">
        <v>0.17599999999999999</v>
      </c>
      <c r="Q997" s="486" t="s">
        <v>7296</v>
      </c>
      <c r="R997" s="486"/>
      <c r="S997" s="488"/>
      <c r="T997" s="483"/>
      <c r="U997" s="483"/>
      <c r="V997" s="486"/>
    </row>
    <row r="998" spans="1:22" x14ac:dyDescent="0.25">
      <c r="A998" s="487"/>
      <c r="B998" s="492"/>
      <c r="C998" s="493"/>
      <c r="D998" s="492"/>
      <c r="E998" s="492"/>
      <c r="F998" s="498"/>
      <c r="G998" s="489"/>
      <c r="H998" s="487"/>
      <c r="I998" s="488"/>
      <c r="J998" s="483"/>
      <c r="K998" s="484"/>
      <c r="L998" s="485"/>
      <c r="M998" s="690"/>
      <c r="N998" s="488" t="s">
        <v>8127</v>
      </c>
      <c r="O998" s="483">
        <v>1998</v>
      </c>
      <c r="P998" s="483">
        <v>0.14399999999999999</v>
      </c>
      <c r="Q998" s="486" t="s">
        <v>8124</v>
      </c>
      <c r="R998" s="486"/>
      <c r="S998" s="488"/>
      <c r="T998" s="483"/>
      <c r="U998" s="483"/>
      <c r="V998" s="486"/>
    </row>
    <row r="999" spans="1:22" x14ac:dyDescent="0.25">
      <c r="A999" s="487"/>
      <c r="B999" s="492"/>
      <c r="C999" s="493"/>
      <c r="D999" s="492"/>
      <c r="E999" s="492"/>
      <c r="F999" s="498"/>
      <c r="G999" s="489"/>
      <c r="H999" s="487"/>
      <c r="I999" s="488"/>
      <c r="J999" s="483"/>
      <c r="K999" s="484"/>
      <c r="L999" s="485"/>
      <c r="M999" s="690"/>
      <c r="N999" s="488" t="s">
        <v>8128</v>
      </c>
      <c r="O999" s="483">
        <v>1998</v>
      </c>
      <c r="P999" s="483">
        <v>3.5000000000000003E-2</v>
      </c>
      <c r="Q999" s="486" t="s">
        <v>7296</v>
      </c>
      <c r="R999" s="486"/>
      <c r="S999" s="488"/>
      <c r="T999" s="483"/>
      <c r="U999" s="483"/>
      <c r="V999" s="486"/>
    </row>
    <row r="1000" spans="1:22" x14ac:dyDescent="0.25">
      <c r="A1000" s="487"/>
      <c r="B1000" s="492"/>
      <c r="C1000" s="493"/>
      <c r="D1000" s="492"/>
      <c r="E1000" s="492"/>
      <c r="F1000" s="498"/>
      <c r="G1000" s="489"/>
      <c r="H1000" s="487"/>
      <c r="I1000" s="488"/>
      <c r="J1000" s="483"/>
      <c r="K1000" s="484"/>
      <c r="L1000" s="485"/>
      <c r="M1000" s="690"/>
      <c r="N1000" s="488" t="s">
        <v>8128</v>
      </c>
      <c r="O1000" s="483">
        <v>1998</v>
      </c>
      <c r="P1000" s="483">
        <v>3.5000000000000003E-2</v>
      </c>
      <c r="Q1000" s="486" t="s">
        <v>7296</v>
      </c>
      <c r="R1000" s="486"/>
      <c r="S1000" s="488"/>
      <c r="T1000" s="483"/>
      <c r="U1000" s="483"/>
      <c r="V1000" s="486"/>
    </row>
    <row r="1001" spans="1:22" x14ac:dyDescent="0.25">
      <c r="A1001" s="487"/>
      <c r="B1001" s="492"/>
      <c r="C1001" s="493"/>
      <c r="D1001" s="492"/>
      <c r="E1001" s="492"/>
      <c r="F1001" s="498"/>
      <c r="G1001" s="489"/>
      <c r="H1001" s="487"/>
      <c r="I1001" s="488"/>
      <c r="J1001" s="483"/>
      <c r="K1001" s="484"/>
      <c r="L1001" s="485"/>
      <c r="M1001" s="690"/>
      <c r="N1001" s="488" t="s">
        <v>8129</v>
      </c>
      <c r="O1001" s="483">
        <v>1994</v>
      </c>
      <c r="P1001" s="483">
        <v>6.5000000000000002E-2</v>
      </c>
      <c r="Q1001" s="486" t="s">
        <v>7333</v>
      </c>
      <c r="R1001" s="486"/>
      <c r="S1001" s="488"/>
      <c r="T1001" s="483"/>
      <c r="U1001" s="483"/>
      <c r="V1001" s="486"/>
    </row>
    <row r="1002" spans="1:22" x14ac:dyDescent="0.25">
      <c r="A1002" s="487"/>
      <c r="B1002" s="492"/>
      <c r="C1002" s="493"/>
      <c r="D1002" s="492"/>
      <c r="E1002" s="492"/>
      <c r="F1002" s="498"/>
      <c r="G1002" s="489"/>
      <c r="H1002" s="487"/>
      <c r="I1002" s="488"/>
      <c r="J1002" s="483"/>
      <c r="K1002" s="484"/>
      <c r="L1002" s="485"/>
      <c r="M1002" s="690"/>
      <c r="N1002" s="488" t="s">
        <v>8129</v>
      </c>
      <c r="O1002" s="483">
        <v>1994</v>
      </c>
      <c r="P1002" s="483">
        <v>6.5000000000000002E-2</v>
      </c>
      <c r="Q1002" s="486" t="s">
        <v>7333</v>
      </c>
      <c r="R1002" s="486"/>
      <c r="S1002" s="488"/>
      <c r="T1002" s="483"/>
      <c r="U1002" s="483"/>
      <c r="V1002" s="486"/>
    </row>
    <row r="1003" spans="1:22" x14ac:dyDescent="0.25">
      <c r="A1003" s="487"/>
      <c r="B1003" s="492"/>
      <c r="C1003" s="493"/>
      <c r="D1003" s="492"/>
      <c r="E1003" s="492"/>
      <c r="F1003" s="498"/>
      <c r="G1003" s="489"/>
      <c r="H1003" s="487"/>
      <c r="I1003" s="488"/>
      <c r="J1003" s="483"/>
      <c r="K1003" s="484"/>
      <c r="L1003" s="485"/>
      <c r="M1003" s="690"/>
      <c r="N1003" s="488" t="s">
        <v>8130</v>
      </c>
      <c r="O1003" s="483">
        <v>1994</v>
      </c>
      <c r="P1003" s="483">
        <v>4.4999999999999998E-2</v>
      </c>
      <c r="Q1003" s="486" t="s">
        <v>7333</v>
      </c>
      <c r="R1003" s="486"/>
      <c r="S1003" s="488"/>
      <c r="T1003" s="483"/>
      <c r="U1003" s="483"/>
      <c r="V1003" s="486"/>
    </row>
    <row r="1004" spans="1:22" x14ac:dyDescent="0.25">
      <c r="A1004" s="487"/>
      <c r="B1004" s="492"/>
      <c r="C1004" s="493"/>
      <c r="D1004" s="492"/>
      <c r="E1004" s="492"/>
      <c r="F1004" s="498"/>
      <c r="G1004" s="489"/>
      <c r="H1004" s="487"/>
      <c r="I1004" s="488"/>
      <c r="J1004" s="483"/>
      <c r="K1004" s="484"/>
      <c r="L1004" s="485"/>
      <c r="M1004" s="690"/>
      <c r="N1004" s="488" t="s">
        <v>8130</v>
      </c>
      <c r="O1004" s="483">
        <v>1994</v>
      </c>
      <c r="P1004" s="483">
        <v>4.4999999999999998E-2</v>
      </c>
      <c r="Q1004" s="486" t="s">
        <v>7333</v>
      </c>
      <c r="R1004" s="486"/>
      <c r="S1004" s="488"/>
      <c r="T1004" s="483"/>
      <c r="U1004" s="483"/>
      <c r="V1004" s="486"/>
    </row>
    <row r="1005" spans="1:22" x14ac:dyDescent="0.25">
      <c r="A1005" s="487"/>
      <c r="B1005" s="492"/>
      <c r="C1005" s="493"/>
      <c r="D1005" s="492"/>
      <c r="E1005" s="492"/>
      <c r="F1005" s="498"/>
      <c r="G1005" s="489"/>
      <c r="H1005" s="487"/>
      <c r="I1005" s="488"/>
      <c r="J1005" s="483"/>
      <c r="K1005" s="484"/>
      <c r="L1005" s="485"/>
      <c r="M1005" s="690"/>
      <c r="N1005" s="488" t="s">
        <v>8131</v>
      </c>
      <c r="O1005" s="483">
        <v>1998</v>
      </c>
      <c r="P1005" s="483">
        <v>5.6000000000000001E-2</v>
      </c>
      <c r="Q1005" s="486" t="s">
        <v>8124</v>
      </c>
      <c r="R1005" s="486"/>
      <c r="S1005" s="488"/>
      <c r="T1005" s="483"/>
      <c r="U1005" s="483"/>
      <c r="V1005" s="486"/>
    </row>
    <row r="1006" spans="1:22" x14ac:dyDescent="0.25">
      <c r="A1006" s="487"/>
      <c r="B1006" s="492"/>
      <c r="C1006" s="493"/>
      <c r="D1006" s="492"/>
      <c r="E1006" s="492"/>
      <c r="F1006" s="498"/>
      <c r="G1006" s="489"/>
      <c r="H1006" s="487"/>
      <c r="I1006" s="488"/>
      <c r="J1006" s="483"/>
      <c r="K1006" s="484"/>
      <c r="L1006" s="485"/>
      <c r="M1006" s="690"/>
      <c r="N1006" s="488" t="s">
        <v>8132</v>
      </c>
      <c r="O1006" s="483">
        <v>1994</v>
      </c>
      <c r="P1006" s="483">
        <v>2.5999999999999999E-2</v>
      </c>
      <c r="Q1006" s="486" t="s">
        <v>7333</v>
      </c>
      <c r="R1006" s="486"/>
      <c r="S1006" s="488"/>
      <c r="T1006" s="483"/>
      <c r="U1006" s="483"/>
      <c r="V1006" s="486"/>
    </row>
    <row r="1007" spans="1:22" x14ac:dyDescent="0.25">
      <c r="A1007" s="487"/>
      <c r="B1007" s="492"/>
      <c r="C1007" s="493"/>
      <c r="D1007" s="492"/>
      <c r="E1007" s="492"/>
      <c r="F1007" s="498"/>
      <c r="G1007" s="489"/>
      <c r="H1007" s="487"/>
      <c r="I1007" s="488"/>
      <c r="J1007" s="483"/>
      <c r="K1007" s="484"/>
      <c r="L1007" s="485"/>
      <c r="M1007" s="690"/>
      <c r="N1007" s="488" t="s">
        <v>8132</v>
      </c>
      <c r="O1007" s="483">
        <v>1994</v>
      </c>
      <c r="P1007" s="483">
        <v>2.5999999999999999E-2</v>
      </c>
      <c r="Q1007" s="486" t="s">
        <v>7333</v>
      </c>
      <c r="R1007" s="486"/>
      <c r="S1007" s="488"/>
      <c r="T1007" s="483"/>
      <c r="U1007" s="483"/>
      <c r="V1007" s="486"/>
    </row>
    <row r="1008" spans="1:22" x14ac:dyDescent="0.25">
      <c r="A1008" s="487"/>
      <c r="B1008" s="492"/>
      <c r="C1008" s="493"/>
      <c r="D1008" s="492"/>
      <c r="E1008" s="492"/>
      <c r="F1008" s="498"/>
      <c r="G1008" s="489"/>
      <c r="H1008" s="487"/>
      <c r="I1008" s="488"/>
      <c r="J1008" s="483"/>
      <c r="K1008" s="484"/>
      <c r="L1008" s="485"/>
      <c r="M1008" s="690"/>
      <c r="N1008" s="488" t="s">
        <v>8133</v>
      </c>
      <c r="O1008" s="483">
        <v>1992</v>
      </c>
      <c r="P1008" s="483">
        <v>0.316</v>
      </c>
      <c r="Q1008" s="486" t="s">
        <v>8134</v>
      </c>
      <c r="R1008" s="486"/>
      <c r="S1008" s="488"/>
      <c r="T1008" s="483"/>
      <c r="U1008" s="483"/>
      <c r="V1008" s="486"/>
    </row>
    <row r="1009" spans="1:22" x14ac:dyDescent="0.25">
      <c r="A1009" s="487"/>
      <c r="B1009" s="492"/>
      <c r="C1009" s="493"/>
      <c r="D1009" s="492"/>
      <c r="E1009" s="492"/>
      <c r="F1009" s="498"/>
      <c r="G1009" s="489"/>
      <c r="H1009" s="487"/>
      <c r="I1009" s="488"/>
      <c r="J1009" s="483"/>
      <c r="K1009" s="484"/>
      <c r="L1009" s="485"/>
      <c r="M1009" s="690"/>
      <c r="N1009" s="488" t="s">
        <v>8133</v>
      </c>
      <c r="O1009" s="483">
        <v>1992</v>
      </c>
      <c r="P1009" s="483">
        <v>0.316</v>
      </c>
      <c r="Q1009" s="486" t="s">
        <v>8134</v>
      </c>
      <c r="R1009" s="486"/>
      <c r="S1009" s="488"/>
      <c r="T1009" s="483"/>
      <c r="U1009" s="483"/>
      <c r="V1009" s="486"/>
    </row>
    <row r="1010" spans="1:22" x14ac:dyDescent="0.25">
      <c r="A1010" s="487"/>
      <c r="B1010" s="492"/>
      <c r="C1010" s="493"/>
      <c r="D1010" s="492"/>
      <c r="E1010" s="492"/>
      <c r="F1010" s="498"/>
      <c r="G1010" s="489"/>
      <c r="H1010" s="487"/>
      <c r="I1010" s="488"/>
      <c r="J1010" s="483"/>
      <c r="K1010" s="484"/>
      <c r="L1010" s="485"/>
      <c r="M1010" s="690"/>
      <c r="N1010" s="488" t="s">
        <v>8133</v>
      </c>
      <c r="O1010" s="483">
        <v>1992</v>
      </c>
      <c r="P1010" s="483">
        <v>0.316</v>
      </c>
      <c r="Q1010" s="486" t="s">
        <v>8134</v>
      </c>
      <c r="R1010" s="486"/>
      <c r="S1010" s="488"/>
      <c r="T1010" s="483"/>
      <c r="U1010" s="483"/>
      <c r="V1010" s="486"/>
    </row>
    <row r="1011" spans="1:22" x14ac:dyDescent="0.25">
      <c r="A1011" s="487"/>
      <c r="B1011" s="492"/>
      <c r="C1011" s="493"/>
      <c r="D1011" s="492"/>
      <c r="E1011" s="492"/>
      <c r="F1011" s="498"/>
      <c r="G1011" s="489"/>
      <c r="H1011" s="487"/>
      <c r="I1011" s="488"/>
      <c r="J1011" s="483"/>
      <c r="K1011" s="484"/>
      <c r="L1011" s="485"/>
      <c r="M1011" s="690"/>
      <c r="N1011" s="488" t="s">
        <v>8133</v>
      </c>
      <c r="O1011" s="483">
        <v>1992</v>
      </c>
      <c r="P1011" s="483">
        <v>0.316</v>
      </c>
      <c r="Q1011" s="486" t="s">
        <v>8134</v>
      </c>
      <c r="R1011" s="486"/>
      <c r="S1011" s="488"/>
      <c r="T1011" s="483"/>
      <c r="U1011" s="483"/>
      <c r="V1011" s="486"/>
    </row>
    <row r="1012" spans="1:22" x14ac:dyDescent="0.25">
      <c r="A1012" s="487"/>
      <c r="B1012" s="492"/>
      <c r="C1012" s="493"/>
      <c r="D1012" s="492"/>
      <c r="E1012" s="492"/>
      <c r="F1012" s="498"/>
      <c r="G1012" s="489"/>
      <c r="H1012" s="487"/>
      <c r="I1012" s="488"/>
      <c r="J1012" s="483"/>
      <c r="K1012" s="484"/>
      <c r="L1012" s="485"/>
      <c r="M1012" s="690"/>
      <c r="N1012" s="488"/>
      <c r="O1012" s="483"/>
      <c r="P1012" s="483"/>
      <c r="Q1012" s="486"/>
      <c r="R1012" s="486"/>
      <c r="S1012" s="488"/>
      <c r="T1012" s="483"/>
      <c r="U1012" s="483"/>
      <c r="V1012" s="486"/>
    </row>
    <row r="1013" spans="1:22" x14ac:dyDescent="0.25">
      <c r="A1013" s="487"/>
      <c r="B1013" s="505"/>
      <c r="C1013" s="529" t="s">
        <v>8135</v>
      </c>
      <c r="D1013" s="505" t="s">
        <v>4341</v>
      </c>
      <c r="E1013" s="505" t="s">
        <v>2657</v>
      </c>
      <c r="F1013" s="506" t="s">
        <v>494</v>
      </c>
      <c r="G1013" s="721">
        <v>2012</v>
      </c>
      <c r="H1013" s="487"/>
      <c r="I1013" s="488"/>
      <c r="J1013" s="483"/>
      <c r="K1013" s="484"/>
      <c r="L1013" s="485"/>
      <c r="M1013" s="690"/>
      <c r="N1013" s="488"/>
      <c r="O1013" s="483"/>
      <c r="P1013" s="483"/>
      <c r="Q1013" s="486"/>
      <c r="R1013" s="486"/>
      <c r="S1013" s="488"/>
      <c r="T1013" s="483"/>
      <c r="U1013" s="483"/>
      <c r="V1013" s="486"/>
    </row>
    <row r="1014" spans="1:22" x14ac:dyDescent="0.25">
      <c r="A1014" s="722"/>
      <c r="B1014" s="490"/>
      <c r="C1014" s="494"/>
      <c r="D1014" s="490"/>
      <c r="E1014" s="490"/>
      <c r="F1014" s="728"/>
      <c r="G1014" s="729"/>
      <c r="H1014" s="487"/>
      <c r="I1014" s="488"/>
      <c r="J1014" s="483"/>
      <c r="K1014" s="484"/>
      <c r="L1014" s="485"/>
      <c r="M1014" s="691"/>
      <c r="N1014" s="488"/>
      <c r="O1014" s="483"/>
      <c r="P1014" s="483"/>
      <c r="Q1014" s="486"/>
      <c r="R1014" s="486"/>
      <c r="S1014" s="488"/>
      <c r="T1014" s="483"/>
      <c r="U1014" s="483"/>
      <c r="V1014" s="486"/>
    </row>
    <row r="1015" spans="1:22" x14ac:dyDescent="0.25">
      <c r="A1015" s="707"/>
      <c r="B1015" s="490"/>
      <c r="C1015" s="494"/>
      <c r="D1015" s="490"/>
      <c r="E1015" s="490"/>
      <c r="F1015" s="728"/>
      <c r="G1015" s="729"/>
      <c r="H1015" s="722" t="s">
        <v>8136</v>
      </c>
      <c r="I1015" s="730" t="s">
        <v>8137</v>
      </c>
      <c r="J1015" s="507">
        <v>1992</v>
      </c>
      <c r="K1015" s="723">
        <v>0.97899999999999998</v>
      </c>
      <c r="L1015" s="724" t="s">
        <v>8004</v>
      </c>
      <c r="M1015" s="713"/>
      <c r="N1015" s="488"/>
      <c r="O1015" s="483"/>
      <c r="P1015" s="483"/>
      <c r="Q1015" s="486"/>
      <c r="R1015" s="486"/>
      <c r="S1015" s="488"/>
      <c r="T1015" s="483"/>
      <c r="U1015" s="483"/>
      <c r="V1015" s="486"/>
    </row>
    <row r="1016" spans="1:22" x14ac:dyDescent="0.25">
      <c r="A1016" s="707"/>
      <c r="B1016" s="490"/>
      <c r="C1016" s="494"/>
      <c r="D1016" s="490"/>
      <c r="E1016" s="490"/>
      <c r="F1016" s="728"/>
      <c r="G1016" s="729"/>
      <c r="H1016" s="731"/>
      <c r="I1016" s="695" t="s">
        <v>8138</v>
      </c>
      <c r="J1016" s="696"/>
      <c r="K1016" s="484"/>
      <c r="L1016" s="497"/>
      <c r="M1016" s="514"/>
      <c r="N1016" s="730"/>
      <c r="O1016" s="507"/>
      <c r="P1016" s="507"/>
      <c r="Q1016" s="501"/>
      <c r="R1016" s="501"/>
      <c r="S1016" s="730"/>
      <c r="T1016" s="507"/>
      <c r="U1016" s="507"/>
      <c r="V1016" s="501"/>
    </row>
    <row r="1017" spans="1:22" x14ac:dyDescent="0.25">
      <c r="A1017" s="707"/>
      <c r="B1017" s="490"/>
      <c r="C1017" s="494"/>
      <c r="D1017" s="490"/>
      <c r="E1017" s="490"/>
      <c r="F1017" s="728"/>
      <c r="G1017" s="729"/>
      <c r="H1017" s="731"/>
      <c r="I1017" s="695"/>
      <c r="J1017" s="696"/>
      <c r="K1017" s="498"/>
      <c r="L1017" s="497"/>
      <c r="M1017" s="692" t="s">
        <v>8139</v>
      </c>
      <c r="N1017" s="490" t="s">
        <v>8140</v>
      </c>
      <c r="O1017" s="483">
        <v>2011</v>
      </c>
      <c r="P1017" s="483">
        <v>1.7999999999999999E-2</v>
      </c>
      <c r="Q1017" s="490" t="s">
        <v>7193</v>
      </c>
      <c r="R1017" s="490"/>
      <c r="S1017" s="490" t="s">
        <v>8141</v>
      </c>
      <c r="T1017" s="483">
        <v>2011</v>
      </c>
      <c r="U1017" s="483">
        <v>0.34300000000000003</v>
      </c>
      <c r="V1017" s="490" t="s">
        <v>8065</v>
      </c>
    </row>
    <row r="1018" spans="1:22" x14ac:dyDescent="0.25">
      <c r="A1018" s="707"/>
      <c r="B1018" s="490"/>
      <c r="C1018" s="494"/>
      <c r="D1018" s="490"/>
      <c r="E1018" s="490"/>
      <c r="F1018" s="728"/>
      <c r="G1018" s="729"/>
      <c r="H1018" s="731"/>
      <c r="I1018" s="695" t="s">
        <v>8142</v>
      </c>
      <c r="J1018" s="696"/>
      <c r="K1018" s="484"/>
      <c r="L1018" s="497"/>
      <c r="M1018" s="763"/>
      <c r="N1018" s="490"/>
      <c r="O1018" s="489"/>
      <c r="P1018" s="489"/>
      <c r="Q1018" s="490"/>
      <c r="R1018" s="490"/>
      <c r="S1018" s="490"/>
      <c r="T1018" s="483"/>
      <c r="U1018" s="483"/>
      <c r="V1018" s="490"/>
    </row>
    <row r="1019" spans="1:22" x14ac:dyDescent="0.25">
      <c r="A1019" s="707"/>
      <c r="B1019" s="490"/>
      <c r="C1019" s="494"/>
      <c r="D1019" s="490"/>
      <c r="E1019" s="490"/>
      <c r="F1019" s="728"/>
      <c r="G1019" s="729"/>
      <c r="H1019" s="731"/>
      <c r="I1019" s="695"/>
      <c r="J1019" s="696"/>
      <c r="K1019" s="498"/>
      <c r="L1019" s="497"/>
      <c r="M1019" s="763"/>
      <c r="N1019" s="765"/>
      <c r="O1019" s="765"/>
      <c r="P1019" s="765"/>
      <c r="Q1019" s="760"/>
      <c r="R1019" s="490"/>
      <c r="S1019" s="490" t="s">
        <v>8143</v>
      </c>
      <c r="T1019" s="483">
        <v>2011</v>
      </c>
      <c r="U1019" s="483">
        <v>0.16500000000000001</v>
      </c>
      <c r="V1019" s="490" t="s">
        <v>8144</v>
      </c>
    </row>
    <row r="1020" spans="1:22" x14ac:dyDescent="0.25">
      <c r="A1020" s="707"/>
      <c r="B1020" s="490"/>
      <c r="C1020" s="494"/>
      <c r="D1020" s="490"/>
      <c r="E1020" s="490"/>
      <c r="F1020" s="728"/>
      <c r="G1020" s="729"/>
      <c r="H1020" s="731"/>
      <c r="I1020" s="695" t="s">
        <v>8063</v>
      </c>
      <c r="J1020" s="696"/>
      <c r="K1020" s="484"/>
      <c r="L1020" s="497"/>
      <c r="M1020" s="763"/>
      <c r="N1020" s="490"/>
      <c r="O1020" s="489"/>
      <c r="P1020" s="489"/>
      <c r="Q1020" s="490"/>
      <c r="R1020" s="490"/>
      <c r="S1020" s="490"/>
      <c r="T1020" s="483"/>
      <c r="U1020" s="483"/>
      <c r="V1020" s="490"/>
    </row>
    <row r="1021" spans="1:22" x14ac:dyDescent="0.25">
      <c r="A1021" s="707"/>
      <c r="B1021" s="490"/>
      <c r="C1021" s="494"/>
      <c r="D1021" s="490"/>
      <c r="E1021" s="490"/>
      <c r="F1021" s="728"/>
      <c r="G1021" s="729"/>
      <c r="H1021" s="731"/>
      <c r="I1021" s="695"/>
      <c r="J1021" s="696"/>
      <c r="K1021" s="498"/>
      <c r="L1021" s="497"/>
      <c r="M1021" s="763"/>
      <c r="N1021" s="490" t="s">
        <v>8140</v>
      </c>
      <c r="O1021" s="483">
        <v>2011</v>
      </c>
      <c r="P1021" s="483">
        <v>1.7999999999999999E-2</v>
      </c>
      <c r="Q1021" s="490" t="s">
        <v>7193</v>
      </c>
      <c r="R1021" s="490"/>
      <c r="S1021" s="490" t="s">
        <v>8145</v>
      </c>
      <c r="T1021" s="483">
        <v>2011</v>
      </c>
      <c r="U1021" s="483">
        <v>0.41599999999999998</v>
      </c>
      <c r="V1021" s="490" t="s">
        <v>8065</v>
      </c>
    </row>
    <row r="1022" spans="1:22" x14ac:dyDescent="0.25">
      <c r="A1022" s="707"/>
      <c r="B1022" s="490"/>
      <c r="C1022" s="494"/>
      <c r="D1022" s="490"/>
      <c r="E1022" s="490"/>
      <c r="F1022" s="728"/>
      <c r="G1022" s="729"/>
      <c r="H1022" s="731"/>
      <c r="I1022" s="695" t="s">
        <v>8066</v>
      </c>
      <c r="J1022" s="696"/>
      <c r="K1022" s="484"/>
      <c r="L1022" s="497"/>
      <c r="M1022" s="763"/>
      <c r="N1022" s="490"/>
      <c r="O1022" s="489"/>
      <c r="P1022" s="489"/>
      <c r="Q1022" s="490"/>
      <c r="R1022" s="490"/>
      <c r="S1022" s="490"/>
      <c r="T1022" s="489"/>
      <c r="U1022" s="489"/>
      <c r="V1022" s="490"/>
    </row>
    <row r="1023" spans="1:22" x14ac:dyDescent="0.25">
      <c r="A1023" s="707"/>
      <c r="B1023" s="490"/>
      <c r="C1023" s="494"/>
      <c r="D1023" s="490"/>
      <c r="E1023" s="490"/>
      <c r="F1023" s="728"/>
      <c r="G1023" s="729"/>
      <c r="H1023" s="731"/>
      <c r="I1023" s="695"/>
      <c r="J1023" s="696"/>
      <c r="K1023" s="498"/>
      <c r="L1023" s="497"/>
      <c r="M1023" s="763"/>
      <c r="N1023" s="490" t="s">
        <v>8146</v>
      </c>
      <c r="O1023" s="483">
        <v>2011</v>
      </c>
      <c r="P1023" s="483">
        <v>8.4000000000000005E-2</v>
      </c>
      <c r="Q1023" s="490" t="s">
        <v>8147</v>
      </c>
      <c r="R1023" s="490"/>
      <c r="S1023" s="490" t="s">
        <v>8148</v>
      </c>
      <c r="T1023" s="483">
        <v>2011</v>
      </c>
      <c r="U1023" s="483">
        <v>0.33100000000000002</v>
      </c>
      <c r="V1023" s="490" t="s">
        <v>8065</v>
      </c>
    </row>
    <row r="1024" spans="1:22" x14ac:dyDescent="0.25">
      <c r="A1024" s="707"/>
      <c r="B1024" s="490"/>
      <c r="C1024" s="494"/>
      <c r="D1024" s="490"/>
      <c r="E1024" s="490"/>
      <c r="F1024" s="728"/>
      <c r="G1024" s="729"/>
      <c r="H1024" s="731"/>
      <c r="I1024" s="695" t="s">
        <v>8149</v>
      </c>
      <c r="J1024" s="696"/>
      <c r="K1024" s="484"/>
      <c r="L1024" s="497"/>
      <c r="M1024" s="763"/>
      <c r="N1024" s="490"/>
      <c r="O1024" s="489"/>
      <c r="P1024" s="489"/>
      <c r="Q1024" s="490"/>
      <c r="R1024" s="490"/>
      <c r="S1024" s="490"/>
      <c r="T1024" s="489"/>
      <c r="U1024" s="489"/>
      <c r="V1024" s="490"/>
    </row>
    <row r="1025" spans="1:22" x14ac:dyDescent="0.25">
      <c r="A1025" s="707"/>
      <c r="B1025" s="490"/>
      <c r="C1025" s="494"/>
      <c r="D1025" s="490"/>
      <c r="E1025" s="490"/>
      <c r="F1025" s="728"/>
      <c r="G1025" s="729"/>
      <c r="H1025" s="731"/>
      <c r="I1025" s="695"/>
      <c r="J1025" s="696"/>
      <c r="K1025" s="498"/>
      <c r="L1025" s="497"/>
      <c r="M1025" s="763"/>
      <c r="N1025" s="490" t="s">
        <v>8146</v>
      </c>
      <c r="O1025" s="483">
        <v>2011</v>
      </c>
      <c r="P1025" s="483">
        <v>0.17399999999999999</v>
      </c>
      <c r="Q1025" s="490" t="s">
        <v>8147</v>
      </c>
      <c r="R1025" s="490"/>
      <c r="S1025" s="490" t="s">
        <v>8150</v>
      </c>
      <c r="T1025" s="483">
        <v>2011</v>
      </c>
      <c r="U1025" s="483">
        <v>0.255</v>
      </c>
      <c r="V1025" s="490" t="s">
        <v>8065</v>
      </c>
    </row>
    <row r="1026" spans="1:22" x14ac:dyDescent="0.25">
      <c r="A1026" s="707"/>
      <c r="B1026" s="516"/>
      <c r="C1026" s="531"/>
      <c r="D1026" s="516"/>
      <c r="E1026" s="516"/>
      <c r="F1026" s="732"/>
      <c r="G1026" s="784"/>
      <c r="H1026" s="731"/>
      <c r="I1026" s="695" t="s">
        <v>8091</v>
      </c>
      <c r="J1026" s="696"/>
      <c r="K1026" s="498"/>
      <c r="L1026" s="497"/>
      <c r="M1026" s="763"/>
      <c r="N1026" s="490"/>
      <c r="O1026" s="489"/>
      <c r="P1026" s="489"/>
      <c r="Q1026" s="490"/>
      <c r="R1026" s="490"/>
      <c r="S1026" s="490"/>
      <c r="T1026" s="489"/>
      <c r="U1026" s="489"/>
      <c r="V1026" s="490"/>
    </row>
    <row r="1027" spans="1:22" x14ac:dyDescent="0.25">
      <c r="A1027" s="515"/>
      <c r="B1027" s="492"/>
      <c r="C1027" s="493"/>
      <c r="D1027" s="492"/>
      <c r="E1027" s="492"/>
      <c r="F1027" s="732"/>
      <c r="G1027" s="784"/>
      <c r="H1027" s="731"/>
      <c r="I1027" s="695"/>
      <c r="J1027" s="696"/>
      <c r="K1027" s="484"/>
      <c r="L1027" s="497"/>
      <c r="M1027" s="764"/>
      <c r="N1027" s="490" t="s">
        <v>8146</v>
      </c>
      <c r="O1027" s="489">
        <v>2011</v>
      </c>
      <c r="P1027" s="489">
        <v>0.17399999999999999</v>
      </c>
      <c r="Q1027" s="490" t="s">
        <v>8147</v>
      </c>
      <c r="R1027" s="490"/>
      <c r="S1027" s="490" t="s">
        <v>8151</v>
      </c>
      <c r="T1027" s="489">
        <v>2011</v>
      </c>
      <c r="U1027" s="489">
        <v>0.44800000000000001</v>
      </c>
      <c r="V1027" s="490" t="s">
        <v>8065</v>
      </c>
    </row>
    <row r="1028" spans="1:22" x14ac:dyDescent="0.25">
      <c r="A1028" s="487"/>
      <c r="B1028" s="492"/>
      <c r="C1028" s="493"/>
      <c r="D1028" s="516" t="s">
        <v>4245</v>
      </c>
      <c r="E1028" s="516" t="s">
        <v>7350</v>
      </c>
      <c r="F1028" s="726" t="s">
        <v>8152</v>
      </c>
      <c r="G1028" s="733">
        <v>2003</v>
      </c>
      <c r="H1028" s="515"/>
      <c r="I1028" s="734"/>
      <c r="J1028" s="512"/>
      <c r="K1028" s="511"/>
      <c r="L1028" s="727"/>
      <c r="M1028" s="735"/>
      <c r="N1028" s="490"/>
      <c r="O1028" s="483"/>
      <c r="P1028" s="483"/>
      <c r="Q1028" s="490"/>
      <c r="R1028" s="490"/>
      <c r="S1028" s="490"/>
      <c r="T1028" s="483"/>
      <c r="U1028" s="483"/>
      <c r="V1028" s="490"/>
    </row>
    <row r="1029" spans="1:22" x14ac:dyDescent="0.25">
      <c r="A1029" s="487"/>
      <c r="B1029" s="492"/>
      <c r="C1029" s="493"/>
      <c r="D1029" s="492"/>
      <c r="E1029" s="492"/>
      <c r="F1029" s="498"/>
      <c r="G1029" s="489"/>
      <c r="H1029" s="515" t="s">
        <v>8153</v>
      </c>
      <c r="I1029" s="734" t="s">
        <v>8154</v>
      </c>
      <c r="J1029" s="512">
        <v>2003</v>
      </c>
      <c r="K1029" s="511">
        <v>0.31900000000000001</v>
      </c>
      <c r="L1029" s="727" t="s">
        <v>210</v>
      </c>
      <c r="M1029" s="735"/>
      <c r="N1029" s="490"/>
      <c r="O1029" s="483"/>
      <c r="P1029" s="483"/>
      <c r="Q1029" s="490"/>
      <c r="R1029" s="490"/>
      <c r="S1029" s="490"/>
      <c r="T1029" s="483"/>
      <c r="U1029" s="483"/>
      <c r="V1029" s="490"/>
    </row>
    <row r="1030" spans="1:22" x14ac:dyDescent="0.25">
      <c r="A1030" s="487"/>
      <c r="B1030" s="492"/>
      <c r="C1030" s="493"/>
      <c r="D1030" s="492"/>
      <c r="E1030" s="492"/>
      <c r="F1030" s="498"/>
      <c r="G1030" s="489"/>
      <c r="H1030" s="487"/>
      <c r="I1030" s="488"/>
      <c r="J1030" s="483"/>
      <c r="K1030" s="484"/>
      <c r="L1030" s="485"/>
      <c r="M1030" s="689" t="s">
        <v>8155</v>
      </c>
      <c r="N1030" s="734"/>
      <c r="O1030" s="512"/>
      <c r="P1030" s="512"/>
      <c r="Q1030" s="736"/>
      <c r="R1030" s="736"/>
      <c r="S1030" s="734"/>
      <c r="T1030" s="512"/>
      <c r="U1030" s="512"/>
      <c r="V1030" s="736"/>
    </row>
    <row r="1031" spans="1:22" x14ac:dyDescent="0.25">
      <c r="A1031" s="487"/>
      <c r="B1031" s="492"/>
      <c r="C1031" s="493"/>
      <c r="D1031" s="492"/>
      <c r="E1031" s="492"/>
      <c r="F1031" s="498"/>
      <c r="G1031" s="489"/>
      <c r="H1031" s="487"/>
      <c r="I1031" s="488"/>
      <c r="J1031" s="483"/>
      <c r="K1031" s="484"/>
      <c r="L1031" s="485"/>
      <c r="M1031" s="761"/>
      <c r="N1031" s="488" t="s">
        <v>8156</v>
      </c>
      <c r="O1031" s="483">
        <v>2003</v>
      </c>
      <c r="P1031" s="483">
        <v>0.183</v>
      </c>
      <c r="Q1031" s="486" t="s">
        <v>8157</v>
      </c>
      <c r="R1031" s="486"/>
      <c r="S1031" s="488"/>
      <c r="T1031" s="483"/>
      <c r="U1031" s="483"/>
      <c r="V1031" s="486"/>
    </row>
    <row r="1032" spans="1:22" x14ac:dyDescent="0.25">
      <c r="A1032" s="487"/>
      <c r="B1032" s="492"/>
      <c r="C1032" s="493"/>
      <c r="D1032" s="492"/>
      <c r="E1032" s="492"/>
      <c r="F1032" s="498"/>
      <c r="G1032" s="489"/>
      <c r="H1032" s="487"/>
      <c r="I1032" s="488"/>
      <c r="J1032" s="483"/>
      <c r="K1032" s="484"/>
      <c r="L1032" s="485"/>
      <c r="M1032" s="761"/>
      <c r="N1032" s="488" t="s">
        <v>8156</v>
      </c>
      <c r="O1032" s="483">
        <v>2003</v>
      </c>
      <c r="P1032" s="483">
        <v>0.183</v>
      </c>
      <c r="Q1032" s="486" t="s">
        <v>8157</v>
      </c>
      <c r="R1032" s="486"/>
      <c r="S1032" s="488"/>
      <c r="T1032" s="483"/>
      <c r="U1032" s="483"/>
      <c r="V1032" s="486"/>
    </row>
    <row r="1033" spans="1:22" x14ac:dyDescent="0.25">
      <c r="A1033" s="487"/>
      <c r="B1033" s="492"/>
      <c r="C1033" s="493"/>
      <c r="D1033" s="492"/>
      <c r="E1033" s="492"/>
      <c r="F1033" s="498"/>
      <c r="G1033" s="489"/>
      <c r="H1033" s="487"/>
      <c r="I1033" s="488"/>
      <c r="J1033" s="483"/>
      <c r="K1033" s="484"/>
      <c r="L1033" s="485"/>
      <c r="M1033" s="761"/>
      <c r="N1033" s="488" t="s">
        <v>8158</v>
      </c>
      <c r="O1033" s="483">
        <v>2003</v>
      </c>
      <c r="P1033" s="483">
        <v>0.14299999999999999</v>
      </c>
      <c r="Q1033" s="486" t="s">
        <v>8159</v>
      </c>
      <c r="R1033" s="486"/>
      <c r="S1033" s="488"/>
      <c r="T1033" s="483"/>
      <c r="U1033" s="483"/>
      <c r="V1033" s="486"/>
    </row>
    <row r="1034" spans="1:22" x14ac:dyDescent="0.25">
      <c r="A1034" s="487"/>
      <c r="B1034" s="492"/>
      <c r="C1034" s="493"/>
      <c r="D1034" s="492"/>
      <c r="E1034" s="492"/>
      <c r="F1034" s="498"/>
      <c r="G1034" s="489"/>
      <c r="H1034" s="487"/>
      <c r="I1034" s="488"/>
      <c r="J1034" s="483"/>
      <c r="K1034" s="484"/>
      <c r="L1034" s="485"/>
      <c r="M1034" s="761"/>
      <c r="N1034" s="488" t="s">
        <v>8158</v>
      </c>
      <c r="O1034" s="483">
        <v>2003</v>
      </c>
      <c r="P1034" s="483">
        <v>0.14299999999999999</v>
      </c>
      <c r="Q1034" s="486" t="s">
        <v>8159</v>
      </c>
      <c r="R1034" s="486"/>
      <c r="S1034" s="488"/>
      <c r="T1034" s="483"/>
      <c r="U1034" s="483"/>
      <c r="V1034" s="486"/>
    </row>
    <row r="1035" spans="1:22" x14ac:dyDescent="0.25">
      <c r="A1035" s="487"/>
      <c r="B1035" s="492"/>
      <c r="C1035" s="493"/>
      <c r="D1035" s="492"/>
      <c r="E1035" s="492"/>
      <c r="F1035" s="498"/>
      <c r="G1035" s="489"/>
      <c r="H1035" s="487"/>
      <c r="I1035" s="488"/>
      <c r="J1035" s="483"/>
      <c r="K1035" s="484"/>
      <c r="L1035" s="485"/>
      <c r="M1035" s="761"/>
      <c r="N1035" s="488" t="s">
        <v>8160</v>
      </c>
      <c r="O1035" s="483">
        <v>2003</v>
      </c>
      <c r="P1035" s="483">
        <v>6.9000000000000006E-2</v>
      </c>
      <c r="Q1035" s="486" t="s">
        <v>8161</v>
      </c>
      <c r="R1035" s="486"/>
      <c r="S1035" s="488"/>
      <c r="T1035" s="483"/>
      <c r="U1035" s="483"/>
      <c r="V1035" s="486"/>
    </row>
    <row r="1036" spans="1:22" x14ac:dyDescent="0.25">
      <c r="A1036" s="487"/>
      <c r="B1036" s="492"/>
      <c r="C1036" s="493"/>
      <c r="D1036" s="492"/>
      <c r="E1036" s="492"/>
      <c r="F1036" s="498"/>
      <c r="G1036" s="489"/>
      <c r="H1036" s="487"/>
      <c r="I1036" s="488"/>
      <c r="J1036" s="483"/>
      <c r="K1036" s="484"/>
      <c r="L1036" s="485"/>
      <c r="M1036" s="761"/>
      <c r="N1036" s="488" t="s">
        <v>8160</v>
      </c>
      <c r="O1036" s="483">
        <v>2003</v>
      </c>
      <c r="P1036" s="483">
        <v>6.9000000000000006E-2</v>
      </c>
      <c r="Q1036" s="486" t="s">
        <v>8161</v>
      </c>
      <c r="R1036" s="486"/>
      <c r="S1036" s="488"/>
      <c r="T1036" s="483"/>
      <c r="U1036" s="483"/>
      <c r="V1036" s="486"/>
    </row>
    <row r="1037" spans="1:22" x14ac:dyDescent="0.25">
      <c r="A1037" s="487"/>
      <c r="B1037" s="492"/>
      <c r="C1037" s="493"/>
      <c r="D1037" s="492"/>
      <c r="E1037" s="492"/>
      <c r="F1037" s="498"/>
      <c r="G1037" s="489"/>
      <c r="H1037" s="487"/>
      <c r="I1037" s="488"/>
      <c r="J1037" s="483"/>
      <c r="K1037" s="484"/>
      <c r="L1037" s="485"/>
      <c r="M1037" s="761"/>
      <c r="N1037" s="488" t="s">
        <v>8162</v>
      </c>
      <c r="O1037" s="483">
        <v>2003</v>
      </c>
      <c r="P1037" s="483">
        <v>0.127</v>
      </c>
      <c r="Q1037" s="486" t="s">
        <v>7225</v>
      </c>
      <c r="R1037" s="486"/>
      <c r="S1037" s="488"/>
      <c r="T1037" s="483"/>
      <c r="U1037" s="483"/>
      <c r="V1037" s="486"/>
    </row>
    <row r="1038" spans="1:22" x14ac:dyDescent="0.25">
      <c r="A1038" s="487"/>
      <c r="B1038" s="492"/>
      <c r="C1038" s="493"/>
      <c r="D1038" s="492"/>
      <c r="E1038" s="492"/>
      <c r="F1038" s="498"/>
      <c r="G1038" s="489"/>
      <c r="H1038" s="487"/>
      <c r="I1038" s="488"/>
      <c r="J1038" s="483"/>
      <c r="K1038" s="484"/>
      <c r="L1038" s="485"/>
      <c r="M1038" s="761"/>
      <c r="N1038" s="488" t="s">
        <v>8162</v>
      </c>
      <c r="O1038" s="483">
        <v>2003</v>
      </c>
      <c r="P1038" s="483">
        <v>0.115</v>
      </c>
      <c r="Q1038" s="486" t="s">
        <v>8163</v>
      </c>
      <c r="R1038" s="486"/>
      <c r="S1038" s="488"/>
      <c r="T1038" s="483"/>
      <c r="U1038" s="483"/>
      <c r="V1038" s="486"/>
    </row>
    <row r="1039" spans="1:22" x14ac:dyDescent="0.25">
      <c r="A1039" s="487"/>
      <c r="B1039" s="492"/>
      <c r="C1039" s="493"/>
      <c r="D1039" s="492"/>
      <c r="E1039" s="492"/>
      <c r="F1039" s="498"/>
      <c r="G1039" s="489"/>
      <c r="H1039" s="487"/>
      <c r="I1039" s="488"/>
      <c r="J1039" s="483"/>
      <c r="K1039" s="484"/>
      <c r="L1039" s="485"/>
      <c r="M1039" s="761"/>
      <c r="N1039" s="488" t="s">
        <v>8164</v>
      </c>
      <c r="O1039" s="483">
        <v>2004</v>
      </c>
      <c r="P1039" s="483">
        <v>7.6999999999999999E-2</v>
      </c>
      <c r="Q1039" s="486" t="s">
        <v>8165</v>
      </c>
      <c r="R1039" s="486"/>
      <c r="S1039" s="488"/>
      <c r="T1039" s="483"/>
      <c r="U1039" s="483"/>
      <c r="V1039" s="486"/>
    </row>
    <row r="1040" spans="1:22" x14ac:dyDescent="0.25">
      <c r="A1040" s="487"/>
      <c r="B1040" s="492"/>
      <c r="C1040" s="493"/>
      <c r="D1040" s="492"/>
      <c r="E1040" s="492"/>
      <c r="F1040" s="498"/>
      <c r="G1040" s="489"/>
      <c r="H1040" s="487"/>
      <c r="I1040" s="488"/>
      <c r="J1040" s="483"/>
      <c r="K1040" s="484"/>
      <c r="L1040" s="485"/>
      <c r="M1040" s="761"/>
      <c r="N1040" s="488" t="s">
        <v>8164</v>
      </c>
      <c r="O1040" s="483">
        <v>2004</v>
      </c>
      <c r="P1040" s="483">
        <v>7.6999999999999999E-2</v>
      </c>
      <c r="Q1040" s="486" t="s">
        <v>8165</v>
      </c>
      <c r="R1040" s="486"/>
      <c r="S1040" s="488"/>
      <c r="T1040" s="483"/>
      <c r="U1040" s="483"/>
      <c r="V1040" s="486"/>
    </row>
    <row r="1041" spans="1:22" x14ac:dyDescent="0.25">
      <c r="A1041" s="487"/>
      <c r="B1041" s="492"/>
      <c r="C1041" s="493"/>
      <c r="D1041" s="492"/>
      <c r="E1041" s="492"/>
      <c r="F1041" s="498"/>
      <c r="G1041" s="489"/>
      <c r="H1041" s="487"/>
      <c r="I1041" s="488"/>
      <c r="J1041" s="483"/>
      <c r="K1041" s="484"/>
      <c r="L1041" s="485"/>
      <c r="M1041" s="761"/>
      <c r="N1041" s="488" t="s">
        <v>8166</v>
      </c>
      <c r="O1041" s="483">
        <v>2004</v>
      </c>
      <c r="P1041" s="483">
        <v>0.13600000000000001</v>
      </c>
      <c r="Q1041" s="486" t="s">
        <v>8165</v>
      </c>
      <c r="R1041" s="486"/>
      <c r="S1041" s="488"/>
      <c r="T1041" s="483"/>
      <c r="U1041" s="483"/>
      <c r="V1041" s="486"/>
    </row>
    <row r="1042" spans="1:22" x14ac:dyDescent="0.25">
      <c r="A1042" s="487"/>
      <c r="B1042" s="492"/>
      <c r="C1042" s="493"/>
      <c r="D1042" s="492"/>
      <c r="E1042" s="492"/>
      <c r="F1042" s="498"/>
      <c r="G1042" s="489"/>
      <c r="H1042" s="487"/>
      <c r="I1042" s="488"/>
      <c r="J1042" s="483"/>
      <c r="K1042" s="484"/>
      <c r="L1042" s="485"/>
      <c r="M1042" s="761"/>
      <c r="N1042" s="488" t="s">
        <v>8166</v>
      </c>
      <c r="O1042" s="483">
        <v>2004</v>
      </c>
      <c r="P1042" s="483">
        <v>0.13600000000000001</v>
      </c>
      <c r="Q1042" s="486" t="s">
        <v>8165</v>
      </c>
      <c r="R1042" s="486"/>
      <c r="S1042" s="488"/>
      <c r="T1042" s="483"/>
      <c r="U1042" s="483"/>
      <c r="V1042" s="486"/>
    </row>
    <row r="1043" spans="1:22" x14ac:dyDescent="0.25">
      <c r="A1043" s="487"/>
      <c r="B1043" s="492"/>
      <c r="C1043" s="493"/>
      <c r="D1043" s="492"/>
      <c r="E1043" s="492"/>
      <c r="F1043" s="498"/>
      <c r="G1043" s="489"/>
      <c r="H1043" s="487"/>
      <c r="I1043" s="488"/>
      <c r="J1043" s="483"/>
      <c r="K1043" s="484"/>
      <c r="L1043" s="485"/>
      <c r="M1043" s="761"/>
      <c r="N1043" s="488" t="s">
        <v>8167</v>
      </c>
      <c r="O1043" s="483">
        <v>2013</v>
      </c>
      <c r="P1043" s="483">
        <v>0.28199999999999997</v>
      </c>
      <c r="Q1043" s="486" t="s">
        <v>7193</v>
      </c>
      <c r="R1043" s="486"/>
      <c r="S1043" s="488"/>
      <c r="T1043" s="483"/>
      <c r="U1043" s="483"/>
      <c r="V1043" s="486"/>
    </row>
    <row r="1044" spans="1:22" x14ac:dyDescent="0.25">
      <c r="A1044" s="487"/>
      <c r="B1044" s="492"/>
      <c r="C1044" s="493"/>
      <c r="D1044" s="492"/>
      <c r="E1044" s="492"/>
      <c r="F1044" s="498"/>
      <c r="G1044" s="489"/>
      <c r="H1044" s="487"/>
      <c r="I1044" s="488"/>
      <c r="J1044" s="483"/>
      <c r="K1044" s="484"/>
      <c r="L1044" s="485"/>
      <c r="M1044" s="762"/>
      <c r="N1044" s="488"/>
      <c r="O1044" s="483"/>
      <c r="P1044" s="483"/>
      <c r="Q1044" s="486"/>
      <c r="R1044" s="486"/>
      <c r="S1044" s="488"/>
      <c r="T1044" s="483"/>
      <c r="U1044" s="483"/>
      <c r="V1044" s="486"/>
    </row>
    <row r="1045" spans="1:22" x14ac:dyDescent="0.25">
      <c r="A1045" s="487"/>
      <c r="B1045" s="492"/>
      <c r="C1045" s="493" t="s">
        <v>8168</v>
      </c>
      <c r="D1045" s="492" t="s">
        <v>4611</v>
      </c>
      <c r="E1045" s="492" t="s">
        <v>2657</v>
      </c>
      <c r="F1045" s="498" t="s">
        <v>494</v>
      </c>
      <c r="G1045" s="489">
        <v>2015</v>
      </c>
      <c r="H1045" s="487"/>
      <c r="I1045" s="488"/>
      <c r="J1045" s="483"/>
      <c r="K1045" s="484"/>
      <c r="L1045" s="485"/>
      <c r="M1045" s="493"/>
      <c r="N1045" s="488"/>
      <c r="O1045" s="483"/>
      <c r="P1045" s="483"/>
      <c r="Q1045" s="486"/>
      <c r="R1045" s="486"/>
      <c r="S1045" s="488"/>
      <c r="T1045" s="483"/>
      <c r="U1045" s="483"/>
      <c r="V1045" s="486"/>
    </row>
    <row r="1046" spans="1:22" x14ac:dyDescent="0.25">
      <c r="A1046" s="487"/>
      <c r="B1046" s="492"/>
      <c r="C1046" s="493"/>
      <c r="D1046" s="492"/>
      <c r="E1046" s="492"/>
      <c r="F1046" s="498"/>
      <c r="G1046" s="489"/>
      <c r="H1046" s="487"/>
      <c r="I1046" s="488"/>
      <c r="J1046" s="483"/>
      <c r="K1046" s="484"/>
      <c r="L1046" s="485"/>
      <c r="M1046" s="689"/>
      <c r="N1046" s="488" t="s">
        <v>8169</v>
      </c>
      <c r="O1046" s="483">
        <v>2016</v>
      </c>
      <c r="P1046" s="483">
        <v>2.1000000000000001E-2</v>
      </c>
      <c r="Q1046" s="486" t="s">
        <v>8170</v>
      </c>
      <c r="R1046" s="486"/>
      <c r="S1046" s="488" t="s">
        <v>8171</v>
      </c>
      <c r="T1046" s="483">
        <v>2016</v>
      </c>
      <c r="U1046" s="483">
        <v>4.8000000000000001E-2</v>
      </c>
      <c r="V1046" s="486" t="s">
        <v>8172</v>
      </c>
    </row>
    <row r="1047" spans="1:22" x14ac:dyDescent="0.25">
      <c r="A1047" s="487"/>
      <c r="B1047" s="492"/>
      <c r="C1047" s="493"/>
      <c r="D1047" s="492"/>
      <c r="E1047" s="492"/>
      <c r="F1047" s="498"/>
      <c r="G1047" s="489"/>
      <c r="H1047" s="487"/>
      <c r="I1047" s="488"/>
      <c r="J1047" s="483"/>
      <c r="K1047" s="484"/>
      <c r="L1047" s="485"/>
      <c r="M1047" s="690"/>
      <c r="N1047" s="488"/>
      <c r="O1047" s="483"/>
      <c r="P1047" s="483"/>
      <c r="Q1047" s="486"/>
      <c r="R1047" s="486"/>
      <c r="S1047" s="488"/>
      <c r="T1047" s="483"/>
      <c r="U1047" s="483"/>
      <c r="V1047" s="486"/>
    </row>
    <row r="1048" spans="1:22" x14ac:dyDescent="0.25">
      <c r="A1048" s="487"/>
      <c r="B1048" s="492"/>
      <c r="C1048" s="493"/>
      <c r="D1048" s="492" t="s">
        <v>8173</v>
      </c>
      <c r="E1048" s="492"/>
      <c r="F1048" s="498"/>
      <c r="G1048" s="489">
        <v>2018</v>
      </c>
      <c r="H1048" s="487"/>
      <c r="I1048" s="488"/>
      <c r="J1048" s="483"/>
      <c r="K1048" s="484"/>
      <c r="L1048" s="485"/>
      <c r="M1048" s="690"/>
      <c r="N1048" s="488"/>
      <c r="O1048" s="483"/>
      <c r="P1048" s="483"/>
      <c r="Q1048" s="486"/>
      <c r="R1048" s="486"/>
      <c r="S1048" s="488"/>
      <c r="T1048" s="483"/>
      <c r="U1048" s="483"/>
      <c r="V1048" s="486"/>
    </row>
    <row r="1049" spans="1:22" x14ac:dyDescent="0.25">
      <c r="A1049" s="487"/>
      <c r="B1049" s="492"/>
      <c r="C1049" s="493"/>
      <c r="D1049" s="492" t="s">
        <v>4782</v>
      </c>
      <c r="E1049" s="492" t="s">
        <v>2657</v>
      </c>
      <c r="F1049" s="498">
        <v>400</v>
      </c>
      <c r="G1049" s="489">
        <v>2018</v>
      </c>
      <c r="H1049" s="487"/>
      <c r="I1049" s="488"/>
      <c r="J1049" s="483"/>
      <c r="K1049" s="484"/>
      <c r="L1049" s="485"/>
      <c r="M1049" s="761"/>
      <c r="N1049" s="488" t="s">
        <v>8174</v>
      </c>
      <c r="O1049" s="483"/>
      <c r="P1049" s="483"/>
      <c r="Q1049" s="486"/>
      <c r="R1049" s="486"/>
      <c r="S1049" s="488"/>
      <c r="T1049" s="483"/>
      <c r="U1049" s="483"/>
      <c r="V1049" s="486"/>
    </row>
    <row r="1050" spans="1:22" x14ac:dyDescent="0.25">
      <c r="A1050" s="487"/>
      <c r="B1050" s="492"/>
      <c r="C1050" s="493"/>
      <c r="D1050" s="492"/>
      <c r="E1050" s="492"/>
      <c r="F1050" s="498"/>
      <c r="G1050" s="489"/>
      <c r="H1050" s="487"/>
      <c r="I1050" s="488"/>
      <c r="J1050" s="483"/>
      <c r="K1050" s="484"/>
      <c r="L1050" s="485"/>
      <c r="M1050" s="762"/>
      <c r="N1050" s="488"/>
      <c r="O1050" s="483"/>
      <c r="P1050" s="483"/>
      <c r="Q1050" s="486"/>
      <c r="R1050" s="486"/>
      <c r="S1050" s="488"/>
      <c r="T1050" s="483"/>
      <c r="U1050" s="483"/>
      <c r="V1050" s="486"/>
    </row>
    <row r="1051" spans="1:22" x14ac:dyDescent="0.25">
      <c r="A1051" s="487"/>
      <c r="B1051" s="492"/>
      <c r="C1051" s="493"/>
      <c r="D1051" s="492"/>
      <c r="E1051" s="492"/>
      <c r="F1051" s="498"/>
      <c r="G1051" s="489"/>
      <c r="H1051" s="487"/>
      <c r="I1051" s="488"/>
      <c r="J1051" s="483"/>
      <c r="K1051" s="484"/>
      <c r="L1051" s="485"/>
      <c r="M1051" s="493"/>
      <c r="N1051" s="488"/>
      <c r="O1051" s="483"/>
      <c r="P1051" s="483"/>
      <c r="Q1051" s="486"/>
      <c r="R1051" s="486"/>
      <c r="S1051" s="488"/>
      <c r="T1051" s="483"/>
      <c r="U1051" s="483"/>
      <c r="V1051" s="486"/>
    </row>
    <row r="1052" spans="1:22" x14ac:dyDescent="0.25">
      <c r="A1052" s="487"/>
      <c r="B1052" s="492"/>
      <c r="C1052" s="493" t="s">
        <v>8051</v>
      </c>
      <c r="D1052" s="492" t="s">
        <v>8175</v>
      </c>
      <c r="E1052" s="492"/>
      <c r="F1052" s="498" t="s">
        <v>894</v>
      </c>
      <c r="G1052" s="489">
        <v>1986</v>
      </c>
      <c r="H1052" s="487"/>
      <c r="I1052" s="488"/>
      <c r="J1052" s="483"/>
      <c r="K1052" s="484"/>
      <c r="L1052" s="485"/>
      <c r="M1052" s="493"/>
      <c r="N1052" s="488"/>
      <c r="O1052" s="483"/>
      <c r="P1052" s="483"/>
      <c r="Q1052" s="486"/>
      <c r="R1052" s="486"/>
      <c r="S1052" s="488"/>
      <c r="T1052" s="483"/>
      <c r="U1052" s="483"/>
      <c r="V1052" s="486"/>
    </row>
    <row r="1053" spans="1:22" x14ac:dyDescent="0.25">
      <c r="A1053" s="487"/>
      <c r="B1053" s="492"/>
      <c r="C1053" s="493"/>
      <c r="D1053" s="492"/>
      <c r="E1053" s="492"/>
      <c r="F1053" s="498"/>
      <c r="G1053" s="489"/>
      <c r="H1053" s="487" t="s">
        <v>8176</v>
      </c>
      <c r="I1053" s="492" t="s">
        <v>8177</v>
      </c>
      <c r="J1053" s="483">
        <v>2015</v>
      </c>
      <c r="K1053" s="484">
        <v>0.83899999999999997</v>
      </c>
      <c r="L1053" s="727" t="s">
        <v>210</v>
      </c>
      <c r="M1053" s="531"/>
      <c r="N1053" s="488"/>
      <c r="O1053" s="483"/>
      <c r="P1053" s="483"/>
      <c r="Q1053" s="486"/>
      <c r="R1053" s="486"/>
      <c r="S1053" s="488"/>
      <c r="T1053" s="483"/>
      <c r="U1053" s="483"/>
      <c r="V1053" s="486"/>
    </row>
    <row r="1054" spans="1:22" x14ac:dyDescent="0.25">
      <c r="A1054" s="487"/>
      <c r="B1054" s="492"/>
      <c r="C1054" s="493"/>
      <c r="D1054" s="492"/>
      <c r="E1054" s="492"/>
      <c r="F1054" s="498"/>
      <c r="G1054" s="489"/>
      <c r="H1054" s="487" t="s">
        <v>8054</v>
      </c>
      <c r="I1054" s="492" t="s">
        <v>8178</v>
      </c>
      <c r="J1054" s="483">
        <v>1986</v>
      </c>
      <c r="K1054" s="484">
        <v>8.0000000000000002E-3</v>
      </c>
      <c r="L1054" s="727" t="s">
        <v>210</v>
      </c>
      <c r="M1054" s="496"/>
      <c r="N1054" s="492"/>
      <c r="O1054" s="483"/>
      <c r="P1054" s="483"/>
      <c r="Q1054" s="486"/>
      <c r="R1054" s="486"/>
      <c r="S1054" s="492"/>
      <c r="T1054" s="483"/>
      <c r="U1054" s="483"/>
      <c r="V1054" s="486"/>
    </row>
    <row r="1055" spans="1:22" x14ac:dyDescent="0.25">
      <c r="A1055" s="487"/>
      <c r="B1055" s="492"/>
      <c r="C1055" s="493"/>
      <c r="D1055" s="492"/>
      <c r="E1055" s="492"/>
      <c r="F1055" s="498"/>
      <c r="G1055" s="489"/>
      <c r="H1055" s="487"/>
      <c r="I1055" s="488"/>
      <c r="J1055" s="483"/>
      <c r="K1055" s="484"/>
      <c r="L1055" s="485"/>
      <c r="M1055" s="529"/>
      <c r="N1055" s="492"/>
      <c r="O1055" s="483"/>
      <c r="P1055" s="483"/>
      <c r="Q1055" s="486"/>
      <c r="R1055" s="486"/>
      <c r="S1055" s="492"/>
      <c r="T1055" s="483"/>
      <c r="U1055" s="483"/>
      <c r="V1055" s="486"/>
    </row>
    <row r="1056" spans="1:22" x14ac:dyDescent="0.25">
      <c r="A1056" s="487"/>
      <c r="B1056" s="492"/>
      <c r="C1056" s="493"/>
      <c r="D1056" s="492"/>
      <c r="E1056" s="492"/>
      <c r="F1056" s="498"/>
      <c r="G1056" s="489"/>
      <c r="H1056" s="487"/>
      <c r="I1056" s="488"/>
      <c r="J1056" s="483"/>
      <c r="K1056" s="484"/>
      <c r="L1056" s="485"/>
      <c r="M1056" s="493"/>
      <c r="N1056" s="488"/>
      <c r="O1056" s="483"/>
      <c r="P1056" s="483"/>
      <c r="Q1056" s="486"/>
      <c r="R1056" s="486"/>
      <c r="S1056" s="488"/>
      <c r="T1056" s="483"/>
      <c r="U1056" s="483"/>
      <c r="V1056" s="486"/>
    </row>
    <row r="1057" spans="1:22" x14ac:dyDescent="0.25">
      <c r="A1057" s="487"/>
      <c r="B1057" s="492"/>
      <c r="C1057" s="493"/>
      <c r="D1057" s="492"/>
      <c r="E1057" s="492"/>
      <c r="F1057" s="498"/>
      <c r="G1057" s="489"/>
      <c r="H1057" s="487"/>
      <c r="I1057" s="488"/>
      <c r="J1057" s="483"/>
      <c r="K1057" s="484"/>
      <c r="L1057" s="485"/>
      <c r="M1057" s="692" t="s">
        <v>8179</v>
      </c>
      <c r="N1057" s="488" t="s">
        <v>8180</v>
      </c>
      <c r="O1057" s="483">
        <v>1992</v>
      </c>
      <c r="P1057" s="483">
        <v>0.17</v>
      </c>
      <c r="Q1057" s="486" t="s">
        <v>8181</v>
      </c>
      <c r="R1057" s="486"/>
      <c r="S1057" s="488"/>
      <c r="T1057" s="483"/>
      <c r="U1057" s="483"/>
      <c r="V1057" s="486"/>
    </row>
    <row r="1058" spans="1:22" x14ac:dyDescent="0.25">
      <c r="A1058" s="487"/>
      <c r="B1058" s="492"/>
      <c r="C1058" s="493"/>
      <c r="D1058" s="492"/>
      <c r="E1058" s="492"/>
      <c r="F1058" s="498"/>
      <c r="G1058" s="489"/>
      <c r="H1058" s="487"/>
      <c r="I1058" s="488"/>
      <c r="J1058" s="483"/>
      <c r="K1058" s="484"/>
      <c r="L1058" s="485"/>
      <c r="M1058" s="763"/>
      <c r="N1058" s="488" t="s">
        <v>8182</v>
      </c>
      <c r="O1058" s="483">
        <v>1987</v>
      </c>
      <c r="P1058" s="483">
        <v>5.0999999999999997E-2</v>
      </c>
      <c r="Q1058" s="486" t="s">
        <v>8183</v>
      </c>
      <c r="R1058" s="486"/>
      <c r="S1058" s="488"/>
      <c r="T1058" s="483"/>
      <c r="U1058" s="483"/>
      <c r="V1058" s="486"/>
    </row>
    <row r="1059" spans="1:22" x14ac:dyDescent="0.25">
      <c r="A1059" s="487"/>
      <c r="B1059" s="492"/>
      <c r="C1059" s="493"/>
      <c r="D1059" s="492"/>
      <c r="E1059" s="492"/>
      <c r="F1059" s="498"/>
      <c r="G1059" s="489"/>
      <c r="H1059" s="487"/>
      <c r="I1059" s="488"/>
      <c r="J1059" s="483"/>
      <c r="K1059" s="484"/>
      <c r="L1059" s="485"/>
      <c r="M1059" s="763"/>
      <c r="N1059" s="488" t="s">
        <v>8184</v>
      </c>
      <c r="O1059" s="483">
        <v>1986</v>
      </c>
      <c r="P1059" s="483">
        <v>0.22</v>
      </c>
      <c r="Q1059" s="486" t="s">
        <v>7296</v>
      </c>
      <c r="R1059" s="486"/>
      <c r="S1059" s="488"/>
      <c r="T1059" s="483"/>
      <c r="U1059" s="483"/>
      <c r="V1059" s="486"/>
    </row>
    <row r="1060" spans="1:22" x14ac:dyDescent="0.25">
      <c r="A1060" s="487"/>
      <c r="B1060" s="492"/>
      <c r="C1060" s="493"/>
      <c r="D1060" s="492"/>
      <c r="E1060" s="492"/>
      <c r="F1060" s="498"/>
      <c r="G1060" s="489"/>
      <c r="H1060" s="487"/>
      <c r="I1060" s="488"/>
      <c r="J1060" s="483"/>
      <c r="K1060" s="484"/>
      <c r="L1060" s="485"/>
      <c r="M1060" s="763"/>
      <c r="N1060" s="488" t="s">
        <v>8185</v>
      </c>
      <c r="O1060" s="483">
        <v>1987</v>
      </c>
      <c r="P1060" s="483">
        <v>0.17599999999999999</v>
      </c>
      <c r="Q1060" s="486" t="s">
        <v>7296</v>
      </c>
      <c r="R1060" s="486"/>
      <c r="S1060" s="488"/>
      <c r="T1060" s="483"/>
      <c r="U1060" s="483"/>
      <c r="V1060" s="486"/>
    </row>
    <row r="1061" spans="1:22" x14ac:dyDescent="0.25">
      <c r="A1061" s="487"/>
      <c r="B1061" s="492"/>
      <c r="C1061" s="493"/>
      <c r="D1061" s="492"/>
      <c r="E1061" s="492"/>
      <c r="F1061" s="498"/>
      <c r="G1061" s="489"/>
      <c r="H1061" s="487"/>
      <c r="I1061" s="488"/>
      <c r="J1061" s="483"/>
      <c r="K1061" s="484"/>
      <c r="L1061" s="485"/>
      <c r="M1061" s="763"/>
      <c r="N1061" s="488" t="s">
        <v>8185</v>
      </c>
      <c r="O1061" s="483">
        <v>1987</v>
      </c>
      <c r="P1061" s="483">
        <v>0.17599999999999999</v>
      </c>
      <c r="Q1061" s="486" t="s">
        <v>7296</v>
      </c>
      <c r="R1061" s="486"/>
      <c r="S1061" s="488"/>
      <c r="T1061" s="483"/>
      <c r="U1061" s="483"/>
      <c r="V1061" s="486"/>
    </row>
    <row r="1062" spans="1:22" x14ac:dyDescent="0.25">
      <c r="A1062" s="487"/>
      <c r="B1062" s="492"/>
      <c r="C1062" s="493"/>
      <c r="D1062" s="492"/>
      <c r="E1062" s="492"/>
      <c r="F1062" s="498"/>
      <c r="G1062" s="489"/>
      <c r="H1062" s="487"/>
      <c r="I1062" s="488"/>
      <c r="J1062" s="483"/>
      <c r="K1062" s="484"/>
      <c r="L1062" s="485"/>
      <c r="M1062" s="763"/>
      <c r="N1062" s="488" t="s">
        <v>8186</v>
      </c>
      <c r="O1062" s="483">
        <v>1989</v>
      </c>
      <c r="P1062" s="483">
        <v>2.3E-2</v>
      </c>
      <c r="Q1062" s="486" t="s">
        <v>7949</v>
      </c>
      <c r="R1062" s="486"/>
      <c r="S1062" s="488"/>
      <c r="T1062" s="483"/>
      <c r="U1062" s="483"/>
      <c r="V1062" s="486"/>
    </row>
    <row r="1063" spans="1:22" x14ac:dyDescent="0.25">
      <c r="A1063" s="487"/>
      <c r="B1063" s="492"/>
      <c r="C1063" s="493"/>
      <c r="D1063" s="492"/>
      <c r="E1063" s="492"/>
      <c r="F1063" s="498"/>
      <c r="G1063" s="489"/>
      <c r="H1063" s="487"/>
      <c r="I1063" s="488"/>
      <c r="J1063" s="483"/>
      <c r="K1063" s="484"/>
      <c r="L1063" s="485"/>
      <c r="M1063" s="763"/>
      <c r="N1063" s="488" t="s">
        <v>8186</v>
      </c>
      <c r="O1063" s="483">
        <v>1989</v>
      </c>
      <c r="P1063" s="483">
        <v>2.3E-2</v>
      </c>
      <c r="Q1063" s="486" t="s">
        <v>7949</v>
      </c>
      <c r="R1063" s="486"/>
      <c r="S1063" s="488"/>
      <c r="T1063" s="483"/>
      <c r="U1063" s="483"/>
      <c r="V1063" s="486"/>
    </row>
    <row r="1064" spans="1:22" x14ac:dyDescent="0.25">
      <c r="A1064" s="487"/>
      <c r="B1064" s="492"/>
      <c r="C1064" s="493"/>
      <c r="D1064" s="492"/>
      <c r="E1064" s="492"/>
      <c r="F1064" s="498"/>
      <c r="G1064" s="489"/>
      <c r="H1064" s="487"/>
      <c r="I1064" s="488"/>
      <c r="J1064" s="483"/>
      <c r="K1064" s="484"/>
      <c r="L1064" s="485"/>
      <c r="M1064" s="763"/>
      <c r="N1064" s="488" t="s">
        <v>8187</v>
      </c>
      <c r="O1064" s="483">
        <v>1993</v>
      </c>
      <c r="P1064" s="483">
        <v>0.106</v>
      </c>
      <c r="Q1064" s="486" t="s">
        <v>8188</v>
      </c>
      <c r="R1064" s="486"/>
      <c r="S1064" s="488"/>
      <c r="T1064" s="483"/>
      <c r="U1064" s="483"/>
      <c r="V1064" s="486"/>
    </row>
    <row r="1065" spans="1:22" x14ac:dyDescent="0.25">
      <c r="A1065" s="487"/>
      <c r="B1065" s="492"/>
      <c r="C1065" s="493"/>
      <c r="D1065" s="492"/>
      <c r="E1065" s="492"/>
      <c r="F1065" s="498"/>
      <c r="G1065" s="489"/>
      <c r="H1065" s="487"/>
      <c r="I1065" s="488"/>
      <c r="J1065" s="483"/>
      <c r="K1065" s="484"/>
      <c r="L1065" s="485"/>
      <c r="M1065" s="763"/>
      <c r="N1065" s="488" t="s">
        <v>8187</v>
      </c>
      <c r="O1065" s="483">
        <v>1993</v>
      </c>
      <c r="P1065" s="483">
        <v>0.107</v>
      </c>
      <c r="Q1065" s="486" t="s">
        <v>8188</v>
      </c>
      <c r="R1065" s="486"/>
      <c r="S1065" s="488"/>
      <c r="T1065" s="483"/>
      <c r="U1065" s="483"/>
      <c r="V1065" s="486"/>
    </row>
    <row r="1066" spans="1:22" x14ac:dyDescent="0.25">
      <c r="A1066" s="487"/>
      <c r="B1066" s="492"/>
      <c r="C1066" s="493"/>
      <c r="D1066" s="492"/>
      <c r="E1066" s="492"/>
      <c r="F1066" s="498"/>
      <c r="G1066" s="489"/>
      <c r="H1066" s="487"/>
      <c r="I1066" s="488"/>
      <c r="J1066" s="483"/>
      <c r="K1066" s="484"/>
      <c r="L1066" s="485"/>
      <c r="M1066" s="763"/>
      <c r="N1066" s="488" t="s">
        <v>8189</v>
      </c>
      <c r="O1066" s="483">
        <v>1992</v>
      </c>
      <c r="P1066" s="483">
        <v>0.19500000000000001</v>
      </c>
      <c r="Q1066" s="486" t="s">
        <v>8190</v>
      </c>
      <c r="R1066" s="486"/>
      <c r="S1066" s="488"/>
      <c r="T1066" s="483"/>
      <c r="U1066" s="483"/>
      <c r="V1066" s="486"/>
    </row>
    <row r="1067" spans="1:22" x14ac:dyDescent="0.25">
      <c r="A1067" s="487"/>
      <c r="B1067" s="492"/>
      <c r="C1067" s="493"/>
      <c r="D1067" s="492"/>
      <c r="E1067" s="492"/>
      <c r="F1067" s="498"/>
      <c r="G1067" s="489"/>
      <c r="H1067" s="487"/>
      <c r="I1067" s="488"/>
      <c r="J1067" s="483"/>
      <c r="K1067" s="484"/>
      <c r="L1067" s="485"/>
      <c r="M1067" s="763"/>
      <c r="N1067" s="488" t="s">
        <v>8189</v>
      </c>
      <c r="O1067" s="483">
        <v>1992</v>
      </c>
      <c r="P1067" s="483">
        <v>0.19600000000000001</v>
      </c>
      <c r="Q1067" s="486" t="s">
        <v>8190</v>
      </c>
      <c r="R1067" s="486"/>
      <c r="S1067" s="488"/>
      <c r="T1067" s="483"/>
      <c r="U1067" s="483"/>
      <c r="V1067" s="486"/>
    </row>
    <row r="1068" spans="1:22" x14ac:dyDescent="0.25">
      <c r="A1068" s="487"/>
      <c r="B1068" s="492"/>
      <c r="C1068" s="493"/>
      <c r="D1068" s="492"/>
      <c r="E1068" s="492"/>
      <c r="F1068" s="498"/>
      <c r="G1068" s="489"/>
      <c r="H1068" s="487"/>
      <c r="I1068" s="488"/>
      <c r="J1068" s="483"/>
      <c r="K1068" s="484"/>
      <c r="L1068" s="485"/>
      <c r="M1068" s="763"/>
      <c r="N1068" s="488" t="s">
        <v>8191</v>
      </c>
      <c r="O1068" s="483">
        <v>1988</v>
      </c>
      <c r="P1068" s="483">
        <v>9.8000000000000004E-2</v>
      </c>
      <c r="Q1068" s="486" t="s">
        <v>8192</v>
      </c>
      <c r="R1068" s="486"/>
      <c r="S1068" s="488"/>
      <c r="T1068" s="483"/>
      <c r="U1068" s="483"/>
      <c r="V1068" s="486"/>
    </row>
    <row r="1069" spans="1:22" x14ac:dyDescent="0.25">
      <c r="A1069" s="487"/>
      <c r="B1069" s="492"/>
      <c r="C1069" s="493"/>
      <c r="D1069" s="492"/>
      <c r="E1069" s="492"/>
      <c r="F1069" s="498"/>
      <c r="G1069" s="489"/>
      <c r="H1069" s="487"/>
      <c r="I1069" s="488"/>
      <c r="J1069" s="483"/>
      <c r="K1069" s="484"/>
      <c r="L1069" s="485"/>
      <c r="M1069" s="763"/>
      <c r="N1069" s="488" t="s">
        <v>8182</v>
      </c>
      <c r="O1069" s="483">
        <v>1987</v>
      </c>
      <c r="P1069" s="483">
        <v>5.0999999999999997E-2</v>
      </c>
      <c r="Q1069" s="486" t="s">
        <v>8183</v>
      </c>
      <c r="R1069" s="486"/>
      <c r="S1069" s="488"/>
      <c r="T1069" s="483"/>
      <c r="U1069" s="483"/>
      <c r="V1069" s="486"/>
    </row>
    <row r="1070" spans="1:22" x14ac:dyDescent="0.25">
      <c r="A1070" s="487"/>
      <c r="B1070" s="492"/>
      <c r="C1070" s="493"/>
      <c r="D1070" s="492"/>
      <c r="E1070" s="492"/>
      <c r="F1070" s="498"/>
      <c r="G1070" s="489"/>
      <c r="H1070" s="487"/>
      <c r="I1070" s="488"/>
      <c r="J1070" s="483"/>
      <c r="K1070" s="484"/>
      <c r="L1070" s="485"/>
      <c r="M1070" s="763"/>
      <c r="N1070" s="488" t="s">
        <v>8193</v>
      </c>
      <c r="O1070" s="483">
        <v>1989</v>
      </c>
      <c r="P1070" s="483">
        <v>0.17199999999999999</v>
      </c>
      <c r="Q1070" s="486" t="s">
        <v>8194</v>
      </c>
      <c r="R1070" s="486"/>
      <c r="S1070" s="488"/>
      <c r="T1070" s="483"/>
      <c r="U1070" s="483"/>
      <c r="V1070" s="486"/>
    </row>
    <row r="1071" spans="1:22" x14ac:dyDescent="0.25">
      <c r="A1071" s="487"/>
      <c r="B1071" s="492"/>
      <c r="C1071" s="493"/>
      <c r="D1071" s="492"/>
      <c r="E1071" s="492"/>
      <c r="F1071" s="498"/>
      <c r="G1071" s="489"/>
      <c r="H1071" s="487"/>
      <c r="I1071" s="488"/>
      <c r="J1071" s="483"/>
      <c r="K1071" s="484"/>
      <c r="L1071" s="485"/>
      <c r="M1071" s="763"/>
      <c r="N1071" s="488" t="s">
        <v>8195</v>
      </c>
      <c r="O1071" s="483">
        <v>1988</v>
      </c>
      <c r="P1071" s="483">
        <v>8.7999999999999995E-2</v>
      </c>
      <c r="Q1071" s="486" t="s">
        <v>8194</v>
      </c>
      <c r="R1071" s="486"/>
      <c r="S1071" s="488"/>
      <c r="T1071" s="483"/>
      <c r="U1071" s="483"/>
      <c r="V1071" s="486"/>
    </row>
    <row r="1072" spans="1:22" x14ac:dyDescent="0.25">
      <c r="A1072" s="487"/>
      <c r="B1072" s="492"/>
      <c r="C1072" s="493"/>
      <c r="D1072" s="492"/>
      <c r="E1072" s="492"/>
      <c r="F1072" s="498"/>
      <c r="G1072" s="489"/>
      <c r="H1072" s="487"/>
      <c r="I1072" s="488"/>
      <c r="J1072" s="483"/>
      <c r="K1072" s="484"/>
      <c r="L1072" s="485"/>
      <c r="M1072" s="763"/>
      <c r="N1072" s="488" t="s">
        <v>8196</v>
      </c>
      <c r="O1072" s="483">
        <v>1998</v>
      </c>
      <c r="P1072" s="483">
        <v>4.8000000000000001E-2</v>
      </c>
      <c r="Q1072" s="486" t="s">
        <v>8194</v>
      </c>
      <c r="R1072" s="486"/>
      <c r="S1072" s="488"/>
      <c r="T1072" s="483"/>
      <c r="U1072" s="483"/>
      <c r="V1072" s="486"/>
    </row>
    <row r="1073" spans="1:22" x14ac:dyDescent="0.25">
      <c r="A1073" s="487"/>
      <c r="B1073" s="492"/>
      <c r="C1073" s="493"/>
      <c r="D1073" s="492"/>
      <c r="E1073" s="492"/>
      <c r="F1073" s="498"/>
      <c r="G1073" s="489"/>
      <c r="H1073" s="487"/>
      <c r="I1073" s="488"/>
      <c r="J1073" s="483"/>
      <c r="K1073" s="484"/>
      <c r="L1073" s="485"/>
      <c r="M1073" s="763"/>
      <c r="N1073" s="488" t="s">
        <v>8197</v>
      </c>
      <c r="O1073" s="483">
        <v>1988</v>
      </c>
      <c r="P1073" s="483">
        <v>4.8000000000000001E-2</v>
      </c>
      <c r="Q1073" s="486" t="s">
        <v>8194</v>
      </c>
      <c r="R1073" s="486"/>
      <c r="S1073" s="488"/>
      <c r="T1073" s="483"/>
      <c r="U1073" s="483"/>
      <c r="V1073" s="486"/>
    </row>
    <row r="1074" spans="1:22" x14ac:dyDescent="0.25">
      <c r="A1074" s="487"/>
      <c r="B1074" s="492"/>
      <c r="C1074" s="493"/>
      <c r="D1074" s="492"/>
      <c r="E1074" s="492"/>
      <c r="F1074" s="498"/>
      <c r="G1074" s="489"/>
      <c r="H1074" s="487"/>
      <c r="I1074" s="488"/>
      <c r="J1074" s="483"/>
      <c r="K1074" s="484"/>
      <c r="L1074" s="485"/>
      <c r="M1074" s="763"/>
      <c r="N1074" s="488" t="s">
        <v>8196</v>
      </c>
      <c r="O1074" s="483">
        <v>1988</v>
      </c>
      <c r="P1074" s="483">
        <v>0.09</v>
      </c>
      <c r="Q1074" s="486" t="s">
        <v>8194</v>
      </c>
      <c r="R1074" s="486"/>
      <c r="S1074" s="488"/>
      <c r="T1074" s="483"/>
      <c r="U1074" s="483"/>
      <c r="V1074" s="486"/>
    </row>
    <row r="1075" spans="1:22" x14ac:dyDescent="0.25">
      <c r="A1075" s="487"/>
      <c r="B1075" s="492"/>
      <c r="C1075" s="493"/>
      <c r="D1075" s="492"/>
      <c r="E1075" s="492"/>
      <c r="F1075" s="498"/>
      <c r="G1075" s="489"/>
      <c r="H1075" s="487"/>
      <c r="I1075" s="488"/>
      <c r="J1075" s="483"/>
      <c r="K1075" s="484"/>
      <c r="L1075" s="485"/>
      <c r="M1075" s="763"/>
      <c r="N1075" s="488" t="s">
        <v>8196</v>
      </c>
      <c r="O1075" s="483">
        <v>1988</v>
      </c>
      <c r="P1075" s="483">
        <v>0.09</v>
      </c>
      <c r="Q1075" s="486" t="s">
        <v>8194</v>
      </c>
      <c r="R1075" s="486"/>
      <c r="S1075" s="488"/>
      <c r="T1075" s="483"/>
      <c r="U1075" s="483"/>
      <c r="V1075" s="486"/>
    </row>
    <row r="1076" spans="1:22" x14ac:dyDescent="0.25">
      <c r="A1076" s="487"/>
      <c r="B1076" s="492"/>
      <c r="C1076" s="493"/>
      <c r="D1076" s="492"/>
      <c r="E1076" s="492"/>
      <c r="F1076" s="498"/>
      <c r="G1076" s="489"/>
      <c r="H1076" s="487"/>
      <c r="I1076" s="488"/>
      <c r="J1076" s="483"/>
      <c r="K1076" s="484"/>
      <c r="L1076" s="485"/>
      <c r="M1076" s="763"/>
      <c r="N1076" s="488" t="s">
        <v>8198</v>
      </c>
      <c r="O1076" s="483">
        <v>1988</v>
      </c>
      <c r="P1076" s="483">
        <v>0.105</v>
      </c>
      <c r="Q1076" s="486" t="s">
        <v>7977</v>
      </c>
      <c r="R1076" s="486"/>
      <c r="S1076" s="488"/>
      <c r="T1076" s="483"/>
      <c r="U1076" s="483"/>
      <c r="V1076" s="486"/>
    </row>
    <row r="1077" spans="1:22" x14ac:dyDescent="0.25">
      <c r="A1077" s="487"/>
      <c r="B1077" s="492"/>
      <c r="C1077" s="493"/>
      <c r="D1077" s="492"/>
      <c r="E1077" s="492"/>
      <c r="F1077" s="498"/>
      <c r="G1077" s="489"/>
      <c r="H1077" s="487"/>
      <c r="I1077" s="488"/>
      <c r="J1077" s="483"/>
      <c r="K1077" s="484"/>
      <c r="L1077" s="485"/>
      <c r="M1077" s="763"/>
      <c r="N1077" s="488" t="s">
        <v>8198</v>
      </c>
      <c r="O1077" s="483">
        <v>1988</v>
      </c>
      <c r="P1077" s="483">
        <v>0.105</v>
      </c>
      <c r="Q1077" s="486" t="s">
        <v>7977</v>
      </c>
      <c r="R1077" s="486"/>
      <c r="S1077" s="488"/>
      <c r="T1077" s="483"/>
      <c r="U1077" s="483"/>
      <c r="V1077" s="486"/>
    </row>
    <row r="1078" spans="1:22" x14ac:dyDescent="0.25">
      <c r="A1078" s="487"/>
      <c r="B1078" s="492"/>
      <c r="C1078" s="493"/>
      <c r="D1078" s="492"/>
      <c r="E1078" s="492"/>
      <c r="F1078" s="498"/>
      <c r="G1078" s="489"/>
      <c r="H1078" s="487"/>
      <c r="I1078" s="488"/>
      <c r="J1078" s="483"/>
      <c r="K1078" s="484"/>
      <c r="L1078" s="485"/>
      <c r="M1078" s="763"/>
      <c r="N1078" s="488" t="s">
        <v>8199</v>
      </c>
      <c r="O1078" s="483">
        <v>1993</v>
      </c>
      <c r="P1078" s="483">
        <v>0.13</v>
      </c>
      <c r="Q1078" s="486" t="s">
        <v>7977</v>
      </c>
      <c r="R1078" s="486"/>
      <c r="S1078" s="488"/>
      <c r="T1078" s="483"/>
      <c r="U1078" s="483"/>
      <c r="V1078" s="486"/>
    </row>
    <row r="1079" spans="1:22" x14ac:dyDescent="0.25">
      <c r="A1079" s="487"/>
      <c r="B1079" s="492"/>
      <c r="C1079" s="493"/>
      <c r="D1079" s="492"/>
      <c r="E1079" s="492"/>
      <c r="F1079" s="498"/>
      <c r="G1079" s="489"/>
      <c r="H1079" s="487"/>
      <c r="I1079" s="488"/>
      <c r="J1079" s="483"/>
      <c r="K1079" s="484"/>
      <c r="L1079" s="485"/>
      <c r="M1079" s="763"/>
      <c r="N1079" s="488" t="s">
        <v>8200</v>
      </c>
      <c r="O1079" s="483">
        <v>1988</v>
      </c>
      <c r="P1079" s="483">
        <v>0.20399999999999999</v>
      </c>
      <c r="Q1079" s="486" t="s">
        <v>7977</v>
      </c>
      <c r="R1079" s="486"/>
      <c r="S1079" s="488"/>
      <c r="T1079" s="483"/>
      <c r="U1079" s="483"/>
      <c r="V1079" s="486"/>
    </row>
    <row r="1080" spans="1:22" x14ac:dyDescent="0.25">
      <c r="A1080" s="487"/>
      <c r="B1080" s="492"/>
      <c r="C1080" s="493"/>
      <c r="D1080" s="492"/>
      <c r="E1080" s="492"/>
      <c r="F1080" s="498"/>
      <c r="G1080" s="489"/>
      <c r="H1080" s="487"/>
      <c r="I1080" s="488"/>
      <c r="J1080" s="483"/>
      <c r="K1080" s="484"/>
      <c r="L1080" s="485"/>
      <c r="M1080" s="763"/>
      <c r="N1080" s="488" t="s">
        <v>8201</v>
      </c>
      <c r="O1080" s="483">
        <v>1992</v>
      </c>
      <c r="P1080" s="483">
        <v>0.17</v>
      </c>
      <c r="Q1080" s="486" t="s">
        <v>8181</v>
      </c>
      <c r="R1080" s="486"/>
      <c r="S1080" s="488"/>
      <c r="T1080" s="483"/>
      <c r="U1080" s="483"/>
      <c r="V1080" s="486"/>
    </row>
    <row r="1081" spans="1:22" x14ac:dyDescent="0.25">
      <c r="A1081" s="487"/>
      <c r="B1081" s="492"/>
      <c r="C1081" s="493"/>
      <c r="D1081" s="492"/>
      <c r="E1081" s="492"/>
      <c r="F1081" s="498"/>
      <c r="G1081" s="489"/>
      <c r="H1081" s="487"/>
      <c r="I1081" s="488"/>
      <c r="J1081" s="483"/>
      <c r="K1081" s="484"/>
      <c r="L1081" s="485"/>
      <c r="M1081" s="763"/>
      <c r="N1081" s="488" t="s">
        <v>8201</v>
      </c>
      <c r="O1081" s="483">
        <v>1992</v>
      </c>
      <c r="P1081" s="483">
        <v>0.17</v>
      </c>
      <c r="Q1081" s="486" t="s">
        <v>8181</v>
      </c>
      <c r="R1081" s="486"/>
      <c r="S1081" s="488"/>
      <c r="T1081" s="483"/>
      <c r="U1081" s="483"/>
      <c r="V1081" s="486"/>
    </row>
    <row r="1082" spans="1:22" x14ac:dyDescent="0.25">
      <c r="A1082" s="487"/>
      <c r="B1082" s="492"/>
      <c r="C1082" s="493"/>
      <c r="D1082" s="492"/>
      <c r="E1082" s="492"/>
      <c r="F1082" s="498"/>
      <c r="G1082" s="489"/>
      <c r="H1082" s="487"/>
      <c r="I1082" s="488"/>
      <c r="J1082" s="483"/>
      <c r="K1082" s="484"/>
      <c r="L1082" s="485"/>
      <c r="M1082" s="763"/>
      <c r="N1082" s="488" t="s">
        <v>8201</v>
      </c>
      <c r="O1082" s="483">
        <v>1992</v>
      </c>
      <c r="P1082" s="483">
        <v>0.17</v>
      </c>
      <c r="Q1082" s="486" t="s">
        <v>8181</v>
      </c>
      <c r="R1082" s="486"/>
      <c r="S1082" s="488"/>
      <c r="T1082" s="483"/>
      <c r="U1082" s="483"/>
      <c r="V1082" s="486"/>
    </row>
    <row r="1083" spans="1:22" x14ac:dyDescent="0.25">
      <c r="A1083" s="487"/>
      <c r="B1083" s="492"/>
      <c r="C1083" s="493"/>
      <c r="D1083" s="492"/>
      <c r="E1083" s="492"/>
      <c r="F1083" s="498"/>
      <c r="G1083" s="489"/>
      <c r="H1083" s="487"/>
      <c r="I1083" s="488"/>
      <c r="J1083" s="483"/>
      <c r="K1083" s="484"/>
      <c r="L1083" s="485"/>
      <c r="M1083" s="763"/>
      <c r="N1083" s="488" t="s">
        <v>8201</v>
      </c>
      <c r="O1083" s="483">
        <v>1992</v>
      </c>
      <c r="P1083" s="483">
        <v>0.16900000000000001</v>
      </c>
      <c r="Q1083" s="486" t="s">
        <v>8181</v>
      </c>
      <c r="R1083" s="486"/>
      <c r="S1083" s="488"/>
      <c r="T1083" s="483"/>
      <c r="U1083" s="483"/>
      <c r="V1083" s="486"/>
    </row>
    <row r="1084" spans="1:22" x14ac:dyDescent="0.25">
      <c r="A1084" s="487"/>
      <c r="B1084" s="492"/>
      <c r="C1084" s="493"/>
      <c r="D1084" s="492"/>
      <c r="E1084" s="492"/>
      <c r="F1084" s="498"/>
      <c r="G1084" s="489"/>
      <c r="H1084" s="487"/>
      <c r="I1084" s="488"/>
      <c r="J1084" s="483"/>
      <c r="K1084" s="484"/>
      <c r="L1084" s="485"/>
      <c r="M1084" s="763"/>
      <c r="N1084" s="488" t="s">
        <v>8202</v>
      </c>
      <c r="O1084" s="483">
        <v>1993</v>
      </c>
      <c r="P1084" s="483">
        <v>0.14799999999999999</v>
      </c>
      <c r="Q1084" s="486" t="s">
        <v>8203</v>
      </c>
      <c r="R1084" s="486"/>
      <c r="S1084" s="488"/>
      <c r="T1084" s="483"/>
      <c r="U1084" s="483"/>
      <c r="V1084" s="486"/>
    </row>
    <row r="1085" spans="1:22" x14ac:dyDescent="0.25">
      <c r="A1085" s="487"/>
      <c r="B1085" s="492"/>
      <c r="C1085" s="493"/>
      <c r="D1085" s="492"/>
      <c r="E1085" s="492"/>
      <c r="F1085" s="498"/>
      <c r="G1085" s="489"/>
      <c r="H1085" s="487"/>
      <c r="I1085" s="488"/>
      <c r="J1085" s="483"/>
      <c r="K1085" s="484"/>
      <c r="L1085" s="485"/>
      <c r="M1085" s="763"/>
      <c r="N1085" s="488" t="s">
        <v>8202</v>
      </c>
      <c r="O1085" s="483">
        <v>1993</v>
      </c>
      <c r="P1085" s="483">
        <v>0.14799999999999999</v>
      </c>
      <c r="Q1085" s="486" t="s">
        <v>8203</v>
      </c>
      <c r="R1085" s="486"/>
      <c r="S1085" s="488"/>
      <c r="T1085" s="483"/>
      <c r="U1085" s="483"/>
      <c r="V1085" s="486"/>
    </row>
    <row r="1086" spans="1:22" x14ac:dyDescent="0.25">
      <c r="A1086" s="487"/>
      <c r="B1086" s="492"/>
      <c r="C1086" s="493"/>
      <c r="D1086" s="492"/>
      <c r="E1086" s="492"/>
      <c r="F1086" s="498"/>
      <c r="G1086" s="489"/>
      <c r="H1086" s="487"/>
      <c r="I1086" s="488"/>
      <c r="J1086" s="483"/>
      <c r="K1086" s="484"/>
      <c r="L1086" s="485"/>
      <c r="M1086" s="763"/>
      <c r="N1086" s="488" t="s">
        <v>8204</v>
      </c>
      <c r="O1086" s="483">
        <v>1989</v>
      </c>
      <c r="P1086" s="483">
        <v>0.12</v>
      </c>
      <c r="Q1086" s="486" t="s">
        <v>7949</v>
      </c>
      <c r="R1086" s="486"/>
      <c r="S1086" s="488"/>
      <c r="T1086" s="483"/>
      <c r="U1086" s="483"/>
      <c r="V1086" s="486"/>
    </row>
    <row r="1087" spans="1:22" x14ac:dyDescent="0.25">
      <c r="A1087" s="489"/>
      <c r="B1087" s="492"/>
      <c r="C1087" s="493"/>
      <c r="D1087" s="492"/>
      <c r="E1087" s="492"/>
      <c r="F1087" s="498"/>
      <c r="G1087" s="489"/>
      <c r="H1087" s="499"/>
      <c r="I1087" s="490"/>
      <c r="J1087" s="483"/>
      <c r="K1087" s="484"/>
      <c r="L1087" s="485"/>
      <c r="M1087" s="764"/>
      <c r="N1087" s="488" t="s">
        <v>8205</v>
      </c>
      <c r="O1087" s="483">
        <v>1992</v>
      </c>
      <c r="P1087" s="483">
        <v>8.1000000000000003E-2</v>
      </c>
      <c r="Q1087" s="486" t="s">
        <v>7949</v>
      </c>
      <c r="R1087" s="486"/>
      <c r="S1087" s="488"/>
      <c r="T1087" s="483"/>
      <c r="U1087" s="483"/>
      <c r="V1087" s="486"/>
    </row>
    <row r="1088" spans="1:22" x14ac:dyDescent="0.25">
      <c r="A1088" s="489" t="s">
        <v>5827</v>
      </c>
      <c r="B1088" s="492" t="s">
        <v>8206</v>
      </c>
      <c r="C1088" s="493"/>
      <c r="D1088" s="492" t="s">
        <v>8207</v>
      </c>
      <c r="E1088" s="492"/>
      <c r="F1088" s="498"/>
      <c r="G1088" s="489">
        <v>1978</v>
      </c>
      <c r="H1088" s="499"/>
      <c r="I1088" s="490"/>
      <c r="J1088" s="483"/>
      <c r="K1088" s="484"/>
      <c r="L1088" s="485"/>
      <c r="M1088" s="493"/>
      <c r="N1088" s="490"/>
      <c r="O1088" s="483"/>
      <c r="P1088" s="483"/>
      <c r="Q1088" s="686"/>
      <c r="R1088" s="528"/>
      <c r="S1088" s="490"/>
      <c r="T1088" s="483"/>
      <c r="U1088" s="483"/>
      <c r="V1088" s="486"/>
    </row>
    <row r="1089" spans="1:22" x14ac:dyDescent="0.25">
      <c r="A1089" s="489"/>
      <c r="B1089" s="492"/>
      <c r="C1089" s="493"/>
      <c r="D1089" s="492"/>
      <c r="E1089" s="492"/>
      <c r="F1089" s="498"/>
      <c r="G1089" s="489"/>
      <c r="H1089" s="499"/>
      <c r="I1089" s="490"/>
      <c r="J1089" s="483"/>
      <c r="K1089" s="484"/>
      <c r="L1089" s="485"/>
      <c r="M1089" s="493"/>
      <c r="N1089" s="490"/>
      <c r="O1089" s="483"/>
      <c r="P1089" s="483"/>
      <c r="Q1089" s="686"/>
      <c r="R1089" s="528"/>
      <c r="S1089" s="490"/>
      <c r="T1089" s="483"/>
      <c r="U1089" s="483"/>
      <c r="V1089" s="486"/>
    </row>
    <row r="1090" spans="1:22" x14ac:dyDescent="0.25">
      <c r="A1090" s="489"/>
      <c r="B1090" s="492"/>
      <c r="C1090" s="493"/>
      <c r="D1090" s="492" t="s">
        <v>8208</v>
      </c>
      <c r="E1090" s="492"/>
      <c r="F1090" s="498" t="s">
        <v>28</v>
      </c>
      <c r="G1090" s="489">
        <v>1978</v>
      </c>
      <c r="H1090" s="499"/>
      <c r="I1090" s="490"/>
      <c r="J1090" s="483"/>
      <c r="K1090" s="484"/>
      <c r="L1090" s="485"/>
      <c r="M1090" s="530"/>
      <c r="N1090" s="490"/>
      <c r="O1090" s="483"/>
      <c r="P1090" s="483"/>
      <c r="Q1090" s="686"/>
      <c r="R1090" s="528"/>
      <c r="S1090" s="490"/>
      <c r="T1090" s="483"/>
      <c r="U1090" s="483"/>
      <c r="V1090" s="486"/>
    </row>
    <row r="1091" spans="1:22" x14ac:dyDescent="0.25">
      <c r="A1091" s="489"/>
      <c r="B1091" s="492"/>
      <c r="C1091" s="493"/>
      <c r="D1091" s="492"/>
      <c r="E1091" s="492"/>
      <c r="F1091" s="498"/>
      <c r="G1091" s="489"/>
      <c r="H1091" s="499"/>
      <c r="I1091" s="490"/>
      <c r="J1091" s="483"/>
      <c r="K1091" s="484"/>
      <c r="L1091" s="485"/>
      <c r="M1091" s="493"/>
      <c r="N1091" s="490"/>
      <c r="O1091" s="483"/>
      <c r="P1091" s="483"/>
      <c r="Q1091" s="686"/>
      <c r="R1091" s="528"/>
      <c r="S1091" s="490"/>
      <c r="T1091" s="483"/>
      <c r="U1091" s="483"/>
      <c r="V1091" s="486"/>
    </row>
    <row r="1092" spans="1:22" x14ac:dyDescent="0.25">
      <c r="A1092" s="487"/>
      <c r="B1092" s="492"/>
      <c r="C1092" s="493"/>
      <c r="D1092" s="492"/>
      <c r="E1092" s="492"/>
      <c r="F1092" s="498"/>
      <c r="G1092" s="489"/>
      <c r="H1092" s="487" t="s">
        <v>8209</v>
      </c>
      <c r="I1092" s="492" t="s">
        <v>8210</v>
      </c>
      <c r="J1092" s="483">
        <v>2007</v>
      </c>
      <c r="K1092" s="484">
        <v>1.17</v>
      </c>
      <c r="L1092" s="485" t="s">
        <v>1431</v>
      </c>
      <c r="M1092" s="496"/>
      <c r="N1092" s="490"/>
      <c r="O1092" s="483"/>
      <c r="P1092" s="483"/>
      <c r="Q1092" s="686"/>
      <c r="R1092" s="528"/>
      <c r="S1092" s="490"/>
      <c r="T1092" s="483"/>
      <c r="U1092" s="483"/>
      <c r="V1092" s="486"/>
    </row>
    <row r="1093" spans="1:22" x14ac:dyDescent="0.25">
      <c r="A1093" s="487"/>
      <c r="B1093" s="492"/>
      <c r="C1093" s="493"/>
      <c r="D1093" s="492"/>
      <c r="E1093" s="492"/>
      <c r="F1093" s="498"/>
      <c r="G1093" s="489"/>
      <c r="H1093" s="487" t="s">
        <v>8211</v>
      </c>
      <c r="I1093" s="492" t="s">
        <v>8212</v>
      </c>
      <c r="J1093" s="483">
        <v>1978</v>
      </c>
      <c r="K1093" s="484">
        <v>0.14299999999999999</v>
      </c>
      <c r="L1093" s="485" t="s">
        <v>8213</v>
      </c>
      <c r="M1093" s="496"/>
      <c r="N1093" s="492"/>
      <c r="O1093" s="483"/>
      <c r="P1093" s="483"/>
      <c r="Q1093" s="486"/>
      <c r="R1093" s="486"/>
      <c r="S1093" s="492"/>
      <c r="T1093" s="483"/>
      <c r="U1093" s="483"/>
      <c r="V1093" s="486"/>
    </row>
    <row r="1094" spans="1:22" x14ac:dyDescent="0.25">
      <c r="A1094" s="487"/>
      <c r="B1094" s="492"/>
      <c r="C1094" s="493"/>
      <c r="D1094" s="492"/>
      <c r="E1094" s="492"/>
      <c r="F1094" s="498"/>
      <c r="G1094" s="489"/>
      <c r="H1094" s="487"/>
      <c r="I1094" s="488"/>
      <c r="J1094" s="483"/>
      <c r="K1094" s="484"/>
      <c r="L1094" s="485"/>
      <c r="M1094" s="689"/>
      <c r="N1094" s="492"/>
      <c r="O1094" s="483"/>
      <c r="P1094" s="483"/>
      <c r="Q1094" s="486"/>
      <c r="R1094" s="486"/>
      <c r="S1094" s="492"/>
      <c r="T1094" s="483"/>
      <c r="U1094" s="483"/>
      <c r="V1094" s="486"/>
    </row>
    <row r="1095" spans="1:22" x14ac:dyDescent="0.25">
      <c r="A1095" s="487"/>
      <c r="B1095" s="492"/>
      <c r="C1095" s="493"/>
      <c r="D1095" s="492"/>
      <c r="E1095" s="492"/>
      <c r="F1095" s="498"/>
      <c r="G1095" s="489"/>
      <c r="H1095" s="487"/>
      <c r="I1095" s="492" t="s">
        <v>8214</v>
      </c>
      <c r="J1095" s="483">
        <v>2011</v>
      </c>
      <c r="K1095" s="484">
        <v>0.11799999999999999</v>
      </c>
      <c r="L1095" s="485" t="s">
        <v>202</v>
      </c>
      <c r="M1095" s="690"/>
      <c r="N1095" s="488"/>
      <c r="O1095" s="483"/>
      <c r="P1095" s="483"/>
      <c r="Q1095" s="486"/>
      <c r="R1095" s="486"/>
      <c r="S1095" s="488"/>
      <c r="T1095" s="483"/>
      <c r="U1095" s="483"/>
      <c r="V1095" s="486"/>
    </row>
    <row r="1096" spans="1:22" x14ac:dyDescent="0.25">
      <c r="A1096" s="487"/>
      <c r="B1096" s="492"/>
      <c r="C1096" s="493"/>
      <c r="D1096" s="492"/>
      <c r="E1096" s="492"/>
      <c r="F1096" s="498"/>
      <c r="G1096" s="489"/>
      <c r="H1096" s="487"/>
      <c r="I1096" s="492" t="s">
        <v>8215</v>
      </c>
      <c r="J1096" s="483">
        <v>2011</v>
      </c>
      <c r="K1096" s="484">
        <v>0.38800000000000001</v>
      </c>
      <c r="L1096" s="485" t="s">
        <v>8216</v>
      </c>
      <c r="M1096" s="690"/>
      <c r="N1096" s="488"/>
      <c r="O1096" s="483"/>
      <c r="P1096" s="483"/>
      <c r="Q1096" s="486"/>
      <c r="R1096" s="486"/>
      <c r="S1096" s="488"/>
      <c r="T1096" s="483"/>
      <c r="U1096" s="483"/>
      <c r="V1096" s="486"/>
    </row>
    <row r="1097" spans="1:22" x14ac:dyDescent="0.25">
      <c r="A1097" s="487"/>
      <c r="B1097" s="492"/>
      <c r="C1097" s="493"/>
      <c r="D1097" s="492"/>
      <c r="E1097" s="492"/>
      <c r="F1097" s="498"/>
      <c r="G1097" s="489"/>
      <c r="H1097" s="487"/>
      <c r="I1097" s="488"/>
      <c r="J1097" s="483"/>
      <c r="K1097" s="484"/>
      <c r="L1097" s="485"/>
      <c r="M1097" s="690"/>
      <c r="N1097" s="488"/>
      <c r="O1097" s="483"/>
      <c r="P1097" s="483"/>
      <c r="Q1097" s="486"/>
      <c r="R1097" s="486"/>
      <c r="S1097" s="488"/>
      <c r="T1097" s="483"/>
      <c r="U1097" s="483"/>
      <c r="V1097" s="486"/>
    </row>
    <row r="1098" spans="1:22" x14ac:dyDescent="0.25">
      <c r="A1098" s="487"/>
      <c r="B1098" s="492"/>
      <c r="C1098" s="493"/>
      <c r="D1098" s="492" t="s">
        <v>3993</v>
      </c>
      <c r="E1098" s="492"/>
      <c r="F1098" s="498" t="s">
        <v>494</v>
      </c>
      <c r="G1098" s="489">
        <v>1980</v>
      </c>
      <c r="H1098" s="487"/>
      <c r="I1098" s="488"/>
      <c r="J1098" s="483"/>
      <c r="K1098" s="484"/>
      <c r="L1098" s="485"/>
      <c r="M1098" s="690"/>
      <c r="N1098" s="488" t="s">
        <v>8217</v>
      </c>
      <c r="O1098" s="483">
        <v>2018</v>
      </c>
      <c r="P1098" s="483">
        <v>0.03</v>
      </c>
      <c r="Q1098" s="486" t="s">
        <v>8218</v>
      </c>
      <c r="R1098" s="486"/>
      <c r="S1098" s="488"/>
      <c r="T1098" s="483"/>
      <c r="U1098" s="483"/>
      <c r="V1098" s="486"/>
    </row>
    <row r="1099" spans="1:22" x14ac:dyDescent="0.25">
      <c r="A1099" s="487"/>
      <c r="B1099" s="492"/>
      <c r="C1099" s="493"/>
      <c r="D1099" s="492"/>
      <c r="E1099" s="492"/>
      <c r="F1099" s="498"/>
      <c r="G1099" s="489"/>
      <c r="H1099" s="487"/>
      <c r="I1099" s="488"/>
      <c r="J1099" s="483"/>
      <c r="K1099" s="484"/>
      <c r="L1099" s="485"/>
      <c r="M1099" s="691"/>
      <c r="N1099" s="488"/>
      <c r="O1099" s="483"/>
      <c r="P1099" s="483"/>
      <c r="Q1099" s="486"/>
      <c r="R1099" s="486"/>
      <c r="S1099" s="488"/>
      <c r="T1099" s="483"/>
      <c r="U1099" s="483"/>
      <c r="V1099" s="486"/>
    </row>
    <row r="1100" spans="1:22" x14ac:dyDescent="0.25">
      <c r="A1100" s="487"/>
      <c r="B1100" s="492"/>
      <c r="C1100" s="493"/>
      <c r="D1100" s="492"/>
      <c r="E1100" s="492"/>
      <c r="F1100" s="498"/>
      <c r="G1100" s="489"/>
      <c r="H1100" s="487" t="s">
        <v>8211</v>
      </c>
      <c r="I1100" s="497" t="s">
        <v>8219</v>
      </c>
      <c r="J1100" s="483">
        <v>1980</v>
      </c>
      <c r="K1100" s="484">
        <v>0.44600000000000001</v>
      </c>
      <c r="L1100" s="485" t="s">
        <v>210</v>
      </c>
      <c r="M1100" s="531"/>
      <c r="N1100" s="488"/>
      <c r="O1100" s="483"/>
      <c r="P1100" s="483"/>
      <c r="Q1100" s="486"/>
      <c r="R1100" s="486"/>
      <c r="S1100" s="488"/>
      <c r="T1100" s="483"/>
      <c r="U1100" s="483"/>
      <c r="V1100" s="486"/>
    </row>
    <row r="1101" spans="1:22" x14ac:dyDescent="0.25">
      <c r="A1101" s="487"/>
      <c r="B1101" s="492"/>
      <c r="C1101" s="493"/>
      <c r="D1101" s="492"/>
      <c r="E1101" s="492"/>
      <c r="F1101" s="498"/>
      <c r="G1101" s="489"/>
      <c r="H1101" s="487" t="s">
        <v>8220</v>
      </c>
      <c r="I1101" s="497" t="s">
        <v>8221</v>
      </c>
      <c r="J1101" s="483">
        <v>1983</v>
      </c>
      <c r="K1101" s="484">
        <v>0.625</v>
      </c>
      <c r="L1101" s="485" t="s">
        <v>210</v>
      </c>
      <c r="M1101" s="496"/>
      <c r="N1101" s="488"/>
      <c r="O1101" s="483"/>
      <c r="P1101" s="483"/>
      <c r="Q1101" s="486"/>
      <c r="R1101" s="486"/>
      <c r="S1101" s="488"/>
      <c r="T1101" s="483"/>
      <c r="U1101" s="483"/>
      <c r="V1101" s="486"/>
    </row>
    <row r="1102" spans="1:22" x14ac:dyDescent="0.25">
      <c r="A1102" s="487"/>
      <c r="B1102" s="492"/>
      <c r="C1102" s="493"/>
      <c r="D1102" s="492"/>
      <c r="E1102" s="492"/>
      <c r="F1102" s="498"/>
      <c r="G1102" s="489"/>
      <c r="H1102" s="487"/>
      <c r="I1102" s="488"/>
      <c r="J1102" s="483"/>
      <c r="K1102" s="484"/>
      <c r="L1102" s="485"/>
      <c r="M1102" s="689"/>
      <c r="N1102" s="497"/>
      <c r="O1102" s="483"/>
      <c r="P1102" s="483"/>
      <c r="Q1102" s="486"/>
      <c r="R1102" s="486"/>
      <c r="S1102" s="497"/>
      <c r="T1102" s="483"/>
      <c r="U1102" s="483"/>
      <c r="V1102" s="486"/>
    </row>
    <row r="1103" spans="1:22" x14ac:dyDescent="0.25">
      <c r="A1103" s="487"/>
      <c r="B1103" s="492"/>
      <c r="C1103" s="493"/>
      <c r="D1103" s="492"/>
      <c r="E1103" s="492"/>
      <c r="F1103" s="498"/>
      <c r="G1103" s="489"/>
      <c r="H1103" s="487"/>
      <c r="I1103" s="492" t="s">
        <v>8222</v>
      </c>
      <c r="J1103" s="483">
        <v>1978</v>
      </c>
      <c r="K1103" s="484">
        <v>0.129</v>
      </c>
      <c r="L1103" s="485" t="s">
        <v>7245</v>
      </c>
      <c r="M1103" s="690"/>
      <c r="N1103" s="488"/>
      <c r="O1103" s="483"/>
      <c r="P1103" s="483"/>
      <c r="Q1103" s="486"/>
      <c r="R1103" s="486"/>
      <c r="S1103" s="488"/>
      <c r="T1103" s="483"/>
      <c r="U1103" s="483"/>
      <c r="V1103" s="486"/>
    </row>
    <row r="1104" spans="1:22" x14ac:dyDescent="0.25">
      <c r="A1104" s="487"/>
      <c r="B1104" s="492"/>
      <c r="C1104" s="493"/>
      <c r="D1104" s="492"/>
      <c r="E1104" s="492"/>
      <c r="F1104" s="498"/>
      <c r="G1104" s="489"/>
      <c r="H1104" s="487"/>
      <c r="I1104" s="488"/>
      <c r="J1104" s="483"/>
      <c r="K1104" s="484"/>
      <c r="L1104" s="485"/>
      <c r="M1104" s="690"/>
      <c r="N1104" s="488"/>
      <c r="O1104" s="483"/>
      <c r="P1104" s="483"/>
      <c r="Q1104" s="486"/>
      <c r="R1104" s="486"/>
      <c r="S1104" s="488"/>
      <c r="T1104" s="483"/>
      <c r="U1104" s="483"/>
      <c r="V1104" s="486"/>
    </row>
    <row r="1105" spans="1:22" x14ac:dyDescent="0.25">
      <c r="A1105" s="487"/>
      <c r="B1105" s="492"/>
      <c r="C1105" s="493"/>
      <c r="D1105" s="492"/>
      <c r="E1105" s="492"/>
      <c r="F1105" s="498"/>
      <c r="G1105" s="489"/>
      <c r="H1105" s="487"/>
      <c r="I1105" s="488"/>
      <c r="J1105" s="483"/>
      <c r="K1105" s="484"/>
      <c r="L1105" s="485"/>
      <c r="M1105" s="690"/>
      <c r="N1105" s="488"/>
      <c r="O1105" s="483"/>
      <c r="P1105" s="483"/>
      <c r="Q1105" s="486"/>
      <c r="R1105" s="486"/>
      <c r="S1105" s="488"/>
      <c r="T1105" s="483"/>
      <c r="U1105" s="483"/>
      <c r="V1105" s="486"/>
    </row>
    <row r="1106" spans="1:22" x14ac:dyDescent="0.25">
      <c r="A1106" s="487"/>
      <c r="B1106" s="492"/>
      <c r="C1106" s="493" t="s">
        <v>8223</v>
      </c>
      <c r="D1106" s="492" t="s">
        <v>3976</v>
      </c>
      <c r="E1106" s="492" t="s">
        <v>7350</v>
      </c>
      <c r="F1106" s="498" t="s">
        <v>22</v>
      </c>
      <c r="G1106" s="489">
        <v>2014</v>
      </c>
      <c r="H1106" s="487"/>
      <c r="I1106" s="488"/>
      <c r="J1106" s="483"/>
      <c r="K1106" s="484"/>
      <c r="L1106" s="485"/>
      <c r="M1106" s="690"/>
      <c r="N1106" s="488"/>
      <c r="O1106" s="483"/>
      <c r="P1106" s="483"/>
      <c r="Q1106" s="486"/>
      <c r="R1106" s="486"/>
      <c r="S1106" s="488"/>
      <c r="T1106" s="483"/>
      <c r="U1106" s="483"/>
      <c r="V1106" s="486"/>
    </row>
    <row r="1107" spans="1:22" x14ac:dyDescent="0.25">
      <c r="A1107" s="487"/>
      <c r="B1107" s="492"/>
      <c r="C1107" s="493"/>
      <c r="D1107" s="492"/>
      <c r="E1107" s="492"/>
      <c r="F1107" s="498"/>
      <c r="G1107" s="489"/>
      <c r="H1107" s="487"/>
      <c r="I1107" s="488"/>
      <c r="J1107" s="483"/>
      <c r="K1107" s="484"/>
      <c r="L1107" s="485"/>
      <c r="M1107" s="691"/>
      <c r="N1107" s="488"/>
      <c r="O1107" s="483"/>
      <c r="P1107" s="483"/>
      <c r="Q1107" s="486"/>
      <c r="R1107" s="486"/>
      <c r="S1107" s="488"/>
      <c r="T1107" s="483"/>
      <c r="U1107" s="483"/>
      <c r="V1107" s="486"/>
    </row>
    <row r="1108" spans="1:22" x14ac:dyDescent="0.25">
      <c r="A1108" s="487"/>
      <c r="B1108" s="492"/>
      <c r="C1108" s="493"/>
      <c r="D1108" s="492" t="s">
        <v>4278</v>
      </c>
      <c r="E1108" s="492" t="s">
        <v>2657</v>
      </c>
      <c r="F1108" s="498" t="s">
        <v>23</v>
      </c>
      <c r="G1108" s="489">
        <v>2005</v>
      </c>
      <c r="H1108" s="487" t="s">
        <v>8220</v>
      </c>
      <c r="I1108" s="497" t="s">
        <v>8224</v>
      </c>
      <c r="J1108" s="483">
        <v>1984</v>
      </c>
      <c r="K1108" s="484">
        <v>9.5000000000000001E-2</v>
      </c>
      <c r="L1108" s="485" t="s">
        <v>7245</v>
      </c>
      <c r="M1108" s="496"/>
      <c r="N1108" s="488"/>
      <c r="O1108" s="483"/>
      <c r="P1108" s="483"/>
      <c r="Q1108" s="486"/>
      <c r="R1108" s="486"/>
      <c r="S1108" s="488"/>
      <c r="T1108" s="483"/>
      <c r="U1108" s="483"/>
      <c r="V1108" s="486"/>
    </row>
    <row r="1109" spans="1:22" x14ac:dyDescent="0.25">
      <c r="A1109" s="487"/>
      <c r="B1109" s="492"/>
      <c r="C1109" s="493"/>
      <c r="D1109" s="492"/>
      <c r="E1109" s="492"/>
      <c r="F1109" s="498"/>
      <c r="G1109" s="489"/>
      <c r="H1109" s="487"/>
      <c r="I1109" s="488"/>
      <c r="J1109" s="483"/>
      <c r="K1109" s="484"/>
      <c r="L1109" s="485"/>
      <c r="M1109" s="496"/>
      <c r="N1109" s="497"/>
      <c r="O1109" s="483"/>
      <c r="P1109" s="483"/>
      <c r="Q1109" s="486"/>
      <c r="R1109" s="486"/>
      <c r="S1109" s="497"/>
      <c r="T1109" s="483"/>
      <c r="U1109" s="483"/>
      <c r="V1109" s="486"/>
    </row>
    <row r="1110" spans="1:22" x14ac:dyDescent="0.25">
      <c r="A1110" s="487"/>
      <c r="B1110" s="492"/>
      <c r="C1110" s="493"/>
      <c r="D1110" s="492"/>
      <c r="E1110" s="492"/>
      <c r="F1110" s="498"/>
      <c r="G1110" s="489"/>
      <c r="H1110" s="714" t="s">
        <v>7375</v>
      </c>
      <c r="I1110" s="497" t="s">
        <v>8225</v>
      </c>
      <c r="J1110" s="483">
        <v>2005</v>
      </c>
      <c r="K1110" s="484">
        <v>0.32800000000000001</v>
      </c>
      <c r="L1110" s="485" t="s">
        <v>201</v>
      </c>
      <c r="M1110" s="496"/>
      <c r="N1110" s="488"/>
      <c r="O1110" s="483"/>
      <c r="P1110" s="483"/>
      <c r="Q1110" s="486"/>
      <c r="R1110" s="486"/>
      <c r="S1110" s="488"/>
      <c r="T1110" s="483"/>
      <c r="U1110" s="483"/>
      <c r="V1110" s="486"/>
    </row>
    <row r="1111" spans="1:22" x14ac:dyDescent="0.25">
      <c r="A1111" s="487"/>
      <c r="B1111" s="492"/>
      <c r="C1111" s="493"/>
      <c r="D1111" s="492"/>
      <c r="E1111" s="492"/>
      <c r="F1111" s="498"/>
      <c r="G1111" s="489"/>
      <c r="H1111" s="715"/>
      <c r="I1111" s="497" t="s">
        <v>8225</v>
      </c>
      <c r="J1111" s="483">
        <v>2005</v>
      </c>
      <c r="K1111" s="484">
        <v>0.32300000000000001</v>
      </c>
      <c r="L1111" s="485" t="s">
        <v>201</v>
      </c>
      <c r="M1111" s="496"/>
      <c r="N1111" s="497"/>
      <c r="O1111" s="483"/>
      <c r="P1111" s="483"/>
      <c r="Q1111" s="486"/>
      <c r="R1111" s="486"/>
      <c r="S1111" s="497"/>
      <c r="T1111" s="483"/>
      <c r="U1111" s="483"/>
      <c r="V1111" s="486"/>
    </row>
    <row r="1112" spans="1:22" x14ac:dyDescent="0.25">
      <c r="A1112" s="487"/>
      <c r="B1112" s="492"/>
      <c r="C1112" s="493"/>
      <c r="D1112" s="492"/>
      <c r="E1112" s="492"/>
      <c r="F1112" s="498"/>
      <c r="G1112" s="489"/>
      <c r="H1112" s="487"/>
      <c r="I1112" s="488"/>
      <c r="J1112" s="483"/>
      <c r="K1112" s="484"/>
      <c r="L1112" s="485"/>
      <c r="M1112" s="689"/>
      <c r="N1112" s="497"/>
      <c r="O1112" s="483"/>
      <c r="P1112" s="483"/>
      <c r="Q1112" s="486"/>
      <c r="R1112" s="486"/>
      <c r="S1112" s="497"/>
      <c r="T1112" s="483"/>
      <c r="U1112" s="483"/>
      <c r="V1112" s="486"/>
    </row>
    <row r="1113" spans="1:22" x14ac:dyDescent="0.25">
      <c r="A1113" s="487"/>
      <c r="B1113" s="492"/>
      <c r="C1113" s="493"/>
      <c r="D1113" s="492"/>
      <c r="E1113" s="492"/>
      <c r="F1113" s="498"/>
      <c r="G1113" s="489"/>
      <c r="H1113" s="487"/>
      <c r="I1113" s="488"/>
      <c r="J1113" s="483"/>
      <c r="K1113" s="484"/>
      <c r="L1113" s="485"/>
      <c r="M1113" s="690"/>
      <c r="N1113" s="488"/>
      <c r="O1113" s="483"/>
      <c r="P1113" s="483"/>
      <c r="Q1113" s="486"/>
      <c r="R1113" s="486"/>
      <c r="S1113" s="488"/>
      <c r="T1113" s="483"/>
      <c r="U1113" s="483"/>
      <c r="V1113" s="486"/>
    </row>
    <row r="1114" spans="1:22" x14ac:dyDescent="0.25">
      <c r="A1114" s="487"/>
      <c r="B1114" s="492"/>
      <c r="C1114" s="493"/>
      <c r="D1114" s="492"/>
      <c r="E1114" s="492"/>
      <c r="F1114" s="498"/>
      <c r="G1114" s="489"/>
      <c r="H1114" s="487"/>
      <c r="I1114" s="488"/>
      <c r="J1114" s="483"/>
      <c r="K1114" s="484"/>
      <c r="L1114" s="485"/>
      <c r="M1114" s="691"/>
      <c r="N1114" s="488"/>
      <c r="O1114" s="483"/>
      <c r="P1114" s="483"/>
      <c r="Q1114" s="486"/>
      <c r="R1114" s="486"/>
      <c r="S1114" s="488"/>
      <c r="T1114" s="483"/>
      <c r="U1114" s="483"/>
      <c r="V1114" s="486"/>
    </row>
    <row r="1115" spans="1:22" x14ac:dyDescent="0.25">
      <c r="A1115" s="487"/>
      <c r="B1115" s="492"/>
      <c r="C1115" s="493" t="s">
        <v>8226</v>
      </c>
      <c r="D1115" s="492" t="s">
        <v>4071</v>
      </c>
      <c r="E1115" s="492"/>
      <c r="F1115" s="498" t="s">
        <v>22</v>
      </c>
      <c r="G1115" s="489">
        <v>1971</v>
      </c>
      <c r="H1115" s="487"/>
      <c r="I1115" s="488"/>
      <c r="J1115" s="483"/>
      <c r="K1115" s="484"/>
      <c r="L1115" s="485"/>
      <c r="M1115" s="496"/>
      <c r="N1115" s="488"/>
      <c r="O1115" s="483"/>
      <c r="P1115" s="483"/>
      <c r="Q1115" s="486"/>
      <c r="R1115" s="486"/>
      <c r="S1115" s="488"/>
      <c r="T1115" s="483"/>
      <c r="U1115" s="483"/>
      <c r="V1115" s="486"/>
    </row>
    <row r="1116" spans="1:22" x14ac:dyDescent="0.25">
      <c r="A1116" s="487"/>
      <c r="B1116" s="492"/>
      <c r="C1116" s="493"/>
      <c r="D1116" s="492"/>
      <c r="E1116" s="492"/>
      <c r="F1116" s="498"/>
      <c r="G1116" s="489"/>
      <c r="H1116" s="487"/>
      <c r="I1116" s="492"/>
      <c r="J1116" s="483"/>
      <c r="K1116" s="484"/>
      <c r="L1116" s="485"/>
      <c r="M1116" s="496"/>
      <c r="N1116" s="488"/>
      <c r="O1116" s="483"/>
      <c r="P1116" s="483"/>
      <c r="Q1116" s="486"/>
      <c r="R1116" s="486"/>
      <c r="S1116" s="488"/>
      <c r="T1116" s="483"/>
      <c r="U1116" s="483"/>
      <c r="V1116" s="486"/>
    </row>
    <row r="1117" spans="1:22" x14ac:dyDescent="0.25">
      <c r="A1117" s="487"/>
      <c r="B1117" s="492"/>
      <c r="C1117" s="493"/>
      <c r="D1117" s="492"/>
      <c r="E1117" s="492"/>
      <c r="F1117" s="498"/>
      <c r="G1117" s="489"/>
      <c r="H1117" s="487" t="s">
        <v>8227</v>
      </c>
      <c r="I1117" s="497" t="s">
        <v>8228</v>
      </c>
      <c r="J1117" s="483">
        <v>1978</v>
      </c>
      <c r="K1117" s="484">
        <v>1.409</v>
      </c>
      <c r="L1117" s="485" t="s">
        <v>5376</v>
      </c>
      <c r="M1117" s="496"/>
      <c r="N1117" s="492"/>
      <c r="O1117" s="483"/>
      <c r="P1117" s="483"/>
      <c r="Q1117" s="486"/>
      <c r="R1117" s="486"/>
      <c r="S1117" s="492"/>
      <c r="T1117" s="483"/>
      <c r="U1117" s="483"/>
      <c r="V1117" s="486"/>
    </row>
    <row r="1118" spans="1:22" x14ac:dyDescent="0.25">
      <c r="A1118" s="487"/>
      <c r="B1118" s="492"/>
      <c r="C1118" s="493"/>
      <c r="D1118" s="492"/>
      <c r="E1118" s="492"/>
      <c r="F1118" s="498"/>
      <c r="G1118" s="489"/>
      <c r="H1118" s="487"/>
      <c r="I1118" s="488"/>
      <c r="J1118" s="483"/>
      <c r="K1118" s="484"/>
      <c r="L1118" s="485"/>
      <c r="M1118" s="692" t="s">
        <v>8229</v>
      </c>
      <c r="N1118" s="497"/>
      <c r="O1118" s="483"/>
      <c r="P1118" s="483"/>
      <c r="Q1118" s="486"/>
      <c r="R1118" s="486"/>
      <c r="S1118" s="497"/>
      <c r="T1118" s="483"/>
      <c r="U1118" s="483"/>
      <c r="V1118" s="486"/>
    </row>
    <row r="1119" spans="1:22" x14ac:dyDescent="0.25">
      <c r="A1119" s="487"/>
      <c r="B1119" s="492"/>
      <c r="C1119" s="493"/>
      <c r="D1119" s="492"/>
      <c r="E1119" s="492"/>
      <c r="F1119" s="498"/>
      <c r="G1119" s="489"/>
      <c r="H1119" s="487"/>
      <c r="I1119" s="488"/>
      <c r="J1119" s="483"/>
      <c r="K1119" s="484"/>
      <c r="L1119" s="485"/>
      <c r="M1119" s="763"/>
      <c r="N1119" s="488" t="s">
        <v>8230</v>
      </c>
      <c r="O1119" s="483">
        <v>1977</v>
      </c>
      <c r="P1119" s="483">
        <v>0.182</v>
      </c>
      <c r="Q1119" s="486" t="s">
        <v>7268</v>
      </c>
      <c r="R1119" s="486"/>
      <c r="S1119" s="488"/>
      <c r="T1119" s="483"/>
      <c r="U1119" s="483"/>
      <c r="V1119" s="486"/>
    </row>
    <row r="1120" spans="1:22" x14ac:dyDescent="0.25">
      <c r="A1120" s="487"/>
      <c r="B1120" s="492"/>
      <c r="C1120" s="493"/>
      <c r="D1120" s="492"/>
      <c r="E1120" s="492"/>
      <c r="F1120" s="498"/>
      <c r="G1120" s="489"/>
      <c r="H1120" s="487"/>
      <c r="I1120" s="488"/>
      <c r="J1120" s="483"/>
      <c r="K1120" s="484"/>
      <c r="L1120" s="485"/>
      <c r="M1120" s="763"/>
      <c r="N1120" s="488" t="s">
        <v>8231</v>
      </c>
      <c r="O1120" s="483">
        <v>1973</v>
      </c>
      <c r="P1120" s="483">
        <v>3.9E-2</v>
      </c>
      <c r="Q1120" s="486" t="s">
        <v>7268</v>
      </c>
      <c r="R1120" s="486"/>
      <c r="S1120" s="488"/>
      <c r="T1120" s="483"/>
      <c r="U1120" s="483"/>
      <c r="V1120" s="486"/>
    </row>
    <row r="1121" spans="1:22" x14ac:dyDescent="0.25">
      <c r="A1121" s="487"/>
      <c r="B1121" s="492"/>
      <c r="C1121" s="493"/>
      <c r="D1121" s="492"/>
      <c r="E1121" s="492"/>
      <c r="F1121" s="498"/>
      <c r="G1121" s="489"/>
      <c r="H1121" s="487"/>
      <c r="I1121" s="488"/>
      <c r="J1121" s="483"/>
      <c r="K1121" s="484"/>
      <c r="L1121" s="485"/>
      <c r="M1121" s="763"/>
      <c r="N1121" s="488" t="s">
        <v>8231</v>
      </c>
      <c r="O1121" s="483">
        <v>1973</v>
      </c>
      <c r="P1121" s="483">
        <v>3.9E-2</v>
      </c>
      <c r="Q1121" s="486" t="s">
        <v>7268</v>
      </c>
      <c r="R1121" s="486"/>
      <c r="S1121" s="488"/>
      <c r="T1121" s="483"/>
      <c r="U1121" s="483"/>
      <c r="V1121" s="486"/>
    </row>
    <row r="1122" spans="1:22" x14ac:dyDescent="0.25">
      <c r="A1122" s="487"/>
      <c r="B1122" s="492"/>
      <c r="C1122" s="493"/>
      <c r="D1122" s="492"/>
      <c r="E1122" s="492"/>
      <c r="F1122" s="498"/>
      <c r="G1122" s="489"/>
      <c r="H1122" s="487"/>
      <c r="I1122" s="488"/>
      <c r="J1122" s="483"/>
      <c r="K1122" s="484"/>
      <c r="L1122" s="485"/>
      <c r="M1122" s="763"/>
      <c r="N1122" s="488" t="s">
        <v>8232</v>
      </c>
      <c r="O1122" s="483">
        <v>1971</v>
      </c>
      <c r="P1122" s="483">
        <v>8.2000000000000003E-2</v>
      </c>
      <c r="Q1122" s="486" t="s">
        <v>7341</v>
      </c>
      <c r="R1122" s="486"/>
      <c r="S1122" s="488"/>
      <c r="T1122" s="483"/>
      <c r="U1122" s="483"/>
      <c r="V1122" s="486"/>
    </row>
    <row r="1123" spans="1:22" x14ac:dyDescent="0.25">
      <c r="A1123" s="487"/>
      <c r="B1123" s="492"/>
      <c r="C1123" s="493"/>
      <c r="D1123" s="492"/>
      <c r="E1123" s="492"/>
      <c r="F1123" s="498"/>
      <c r="G1123" s="489"/>
      <c r="H1123" s="487"/>
      <c r="I1123" s="488"/>
      <c r="J1123" s="483"/>
      <c r="K1123" s="484"/>
      <c r="L1123" s="485"/>
      <c r="M1123" s="763"/>
      <c r="N1123" s="488" t="s">
        <v>8233</v>
      </c>
      <c r="O1123" s="483">
        <v>1971</v>
      </c>
      <c r="P1123" s="483">
        <v>0.157</v>
      </c>
      <c r="Q1123" s="486" t="s">
        <v>7341</v>
      </c>
      <c r="R1123" s="486"/>
      <c r="S1123" s="488"/>
      <c r="T1123" s="483"/>
      <c r="U1123" s="483"/>
      <c r="V1123" s="486"/>
    </row>
    <row r="1124" spans="1:22" x14ac:dyDescent="0.25">
      <c r="A1124" s="487"/>
      <c r="B1124" s="492"/>
      <c r="C1124" s="493"/>
      <c r="D1124" s="492"/>
      <c r="E1124" s="492"/>
      <c r="F1124" s="498"/>
      <c r="G1124" s="489"/>
      <c r="H1124" s="487"/>
      <c r="I1124" s="488"/>
      <c r="J1124" s="483"/>
      <c r="K1124" s="484"/>
      <c r="L1124" s="485"/>
      <c r="M1124" s="763"/>
      <c r="N1124" s="488" t="s">
        <v>8234</v>
      </c>
      <c r="O1124" s="483">
        <v>1970</v>
      </c>
      <c r="P1124" s="483">
        <v>7.0000000000000007E-2</v>
      </c>
      <c r="Q1124" s="486" t="s">
        <v>7341</v>
      </c>
      <c r="R1124" s="486"/>
      <c r="S1124" s="488"/>
      <c r="T1124" s="483"/>
      <c r="U1124" s="483"/>
      <c r="V1124" s="486"/>
    </row>
    <row r="1125" spans="1:22" x14ac:dyDescent="0.25">
      <c r="A1125" s="487"/>
      <c r="B1125" s="492"/>
      <c r="C1125" s="493"/>
      <c r="D1125" s="492"/>
      <c r="E1125" s="492"/>
      <c r="F1125" s="498"/>
      <c r="G1125" s="489"/>
      <c r="H1125" s="487"/>
      <c r="I1125" s="488"/>
      <c r="J1125" s="483"/>
      <c r="K1125" s="484"/>
      <c r="L1125" s="485"/>
      <c r="M1125" s="763"/>
      <c r="N1125" s="488" t="s">
        <v>8235</v>
      </c>
      <c r="O1125" s="483">
        <v>1972</v>
      </c>
      <c r="P1125" s="483">
        <v>5.6000000000000001E-2</v>
      </c>
      <c r="Q1125" s="486" t="s">
        <v>7341</v>
      </c>
      <c r="R1125" s="486"/>
      <c r="S1125" s="488"/>
      <c r="T1125" s="483"/>
      <c r="U1125" s="483"/>
      <c r="V1125" s="486"/>
    </row>
    <row r="1126" spans="1:22" x14ac:dyDescent="0.25">
      <c r="A1126" s="487"/>
      <c r="B1126" s="492"/>
      <c r="C1126" s="493"/>
      <c r="D1126" s="492"/>
      <c r="E1126" s="492"/>
      <c r="F1126" s="498"/>
      <c r="G1126" s="489"/>
      <c r="H1126" s="487"/>
      <c r="I1126" s="488"/>
      <c r="J1126" s="483"/>
      <c r="K1126" s="484"/>
      <c r="L1126" s="485"/>
      <c r="M1126" s="763"/>
      <c r="N1126" s="488" t="s">
        <v>8236</v>
      </c>
      <c r="O1126" s="483">
        <v>1972</v>
      </c>
      <c r="P1126" s="483">
        <v>8.3000000000000004E-2</v>
      </c>
      <c r="Q1126" s="486" t="s">
        <v>7176</v>
      </c>
      <c r="R1126" s="486"/>
      <c r="S1126" s="488"/>
      <c r="T1126" s="483"/>
      <c r="U1126" s="483"/>
      <c r="V1126" s="486"/>
    </row>
    <row r="1127" spans="1:22" x14ac:dyDescent="0.25">
      <c r="A1127" s="487"/>
      <c r="B1127" s="492"/>
      <c r="C1127" s="493"/>
      <c r="D1127" s="492"/>
      <c r="E1127" s="492"/>
      <c r="F1127" s="498"/>
      <c r="G1127" s="489"/>
      <c r="H1127" s="487"/>
      <c r="I1127" s="488"/>
      <c r="J1127" s="483"/>
      <c r="K1127" s="484"/>
      <c r="L1127" s="485"/>
      <c r="M1127" s="763"/>
      <c r="N1127" s="488" t="s">
        <v>8236</v>
      </c>
      <c r="O1127" s="483">
        <v>1972</v>
      </c>
      <c r="P1127" s="483">
        <v>8.3000000000000004E-2</v>
      </c>
      <c r="Q1127" s="486" t="s">
        <v>7176</v>
      </c>
      <c r="R1127" s="486"/>
      <c r="S1127" s="488"/>
      <c r="T1127" s="483"/>
      <c r="U1127" s="483"/>
      <c r="V1127" s="486"/>
    </row>
    <row r="1128" spans="1:22" x14ac:dyDescent="0.25">
      <c r="A1128" s="487"/>
      <c r="B1128" s="492"/>
      <c r="C1128" s="493"/>
      <c r="D1128" s="492"/>
      <c r="E1128" s="492"/>
      <c r="F1128" s="498"/>
      <c r="G1128" s="489"/>
      <c r="H1128" s="487"/>
      <c r="I1128" s="488"/>
      <c r="J1128" s="483"/>
      <c r="K1128" s="484"/>
      <c r="L1128" s="485"/>
      <c r="M1128" s="763"/>
      <c r="N1128" s="488" t="s">
        <v>8231</v>
      </c>
      <c r="O1128" s="483">
        <v>1975</v>
      </c>
      <c r="P1128" s="483">
        <v>3.9E-2</v>
      </c>
      <c r="Q1128" s="486" t="s">
        <v>7268</v>
      </c>
      <c r="R1128" s="486"/>
      <c r="S1128" s="488"/>
      <c r="T1128" s="483"/>
      <c r="U1128" s="483"/>
      <c r="V1128" s="486"/>
    </row>
    <row r="1129" spans="1:22" x14ac:dyDescent="0.25">
      <c r="A1129" s="487"/>
      <c r="B1129" s="492"/>
      <c r="C1129" s="493"/>
      <c r="D1129" s="492"/>
      <c r="E1129" s="492"/>
      <c r="F1129" s="498"/>
      <c r="G1129" s="489"/>
      <c r="H1129" s="487"/>
      <c r="I1129" s="488"/>
      <c r="J1129" s="483"/>
      <c r="K1129" s="484"/>
      <c r="L1129" s="485"/>
      <c r="M1129" s="763"/>
      <c r="N1129" s="488" t="s">
        <v>8237</v>
      </c>
      <c r="O1129" s="483">
        <v>1973</v>
      </c>
      <c r="P1129" s="483">
        <v>9.6000000000000002E-2</v>
      </c>
      <c r="Q1129" s="486" t="s">
        <v>7881</v>
      </c>
      <c r="R1129" s="486"/>
      <c r="S1129" s="488"/>
      <c r="T1129" s="483"/>
      <c r="U1129" s="483"/>
      <c r="V1129" s="486"/>
    </row>
    <row r="1130" spans="1:22" x14ac:dyDescent="0.25">
      <c r="A1130" s="487"/>
      <c r="B1130" s="492"/>
      <c r="C1130" s="493"/>
      <c r="D1130" s="492"/>
      <c r="E1130" s="492"/>
      <c r="F1130" s="498"/>
      <c r="G1130" s="489"/>
      <c r="H1130" s="487"/>
      <c r="I1130" s="488"/>
      <c r="J1130" s="483"/>
      <c r="K1130" s="484"/>
      <c r="L1130" s="485"/>
      <c r="M1130" s="763"/>
      <c r="N1130" s="488" t="s">
        <v>8238</v>
      </c>
      <c r="O1130" s="483">
        <v>1973</v>
      </c>
      <c r="P1130" s="483">
        <v>8.2000000000000003E-2</v>
      </c>
      <c r="Q1130" s="486" t="s">
        <v>7881</v>
      </c>
      <c r="R1130" s="486"/>
      <c r="S1130" s="488"/>
      <c r="T1130" s="483"/>
      <c r="U1130" s="483"/>
      <c r="V1130" s="486"/>
    </row>
    <row r="1131" spans="1:22" x14ac:dyDescent="0.25">
      <c r="A1131" s="487"/>
      <c r="B1131" s="488"/>
      <c r="C1131" s="494"/>
      <c r="D1131" s="488"/>
      <c r="E1131" s="487"/>
      <c r="F1131" s="488"/>
      <c r="G1131" s="488"/>
      <c r="H1131" s="487"/>
      <c r="I1131" s="488"/>
      <c r="J1131" s="483"/>
      <c r="K1131" s="484"/>
      <c r="L1131" s="485"/>
      <c r="M1131" s="763"/>
      <c r="N1131" s="488" t="s">
        <v>8239</v>
      </c>
      <c r="O1131" s="483">
        <v>1986</v>
      </c>
      <c r="P1131" s="483">
        <v>0.14899999999999999</v>
      </c>
      <c r="Q1131" s="486" t="s">
        <v>8240</v>
      </c>
      <c r="R1131" s="486"/>
      <c r="S1131" s="488"/>
      <c r="T1131" s="483"/>
      <c r="U1131" s="483"/>
      <c r="V1131" s="486"/>
    </row>
    <row r="1132" spans="1:22" x14ac:dyDescent="0.25">
      <c r="A1132" s="487"/>
      <c r="B1132" s="488"/>
      <c r="C1132" s="494"/>
      <c r="D1132" s="488"/>
      <c r="E1132" s="487"/>
      <c r="F1132" s="488"/>
      <c r="G1132" s="488"/>
      <c r="H1132" s="487"/>
      <c r="I1132" s="488"/>
      <c r="J1132" s="483"/>
      <c r="K1132" s="484"/>
      <c r="L1132" s="485"/>
      <c r="M1132" s="763"/>
      <c r="N1132" s="488" t="s">
        <v>8239</v>
      </c>
      <c r="O1132" s="483">
        <v>1986</v>
      </c>
      <c r="P1132" s="483">
        <v>0.14899999999999999</v>
      </c>
      <c r="Q1132" s="486" t="s">
        <v>8240</v>
      </c>
      <c r="R1132" s="486"/>
      <c r="S1132" s="488"/>
      <c r="T1132" s="483"/>
      <c r="U1132" s="483"/>
      <c r="V1132" s="486"/>
    </row>
    <row r="1133" spans="1:22" x14ac:dyDescent="0.25">
      <c r="A1133" s="489"/>
      <c r="B1133" s="488"/>
      <c r="C1133" s="494"/>
      <c r="D1133" s="488"/>
      <c r="E1133" s="487"/>
      <c r="F1133" s="488"/>
      <c r="G1133" s="488"/>
      <c r="H1133" s="499"/>
      <c r="I1133" s="490"/>
      <c r="J1133" s="483"/>
      <c r="K1133" s="484"/>
      <c r="L1133" s="485"/>
      <c r="M1133" s="763"/>
      <c r="N1133" s="488" t="s">
        <v>8239</v>
      </c>
      <c r="O1133" s="483">
        <v>1986</v>
      </c>
      <c r="P1133" s="483">
        <v>0.22600000000000001</v>
      </c>
      <c r="Q1133" s="486" t="s">
        <v>8241</v>
      </c>
      <c r="R1133" s="486"/>
      <c r="S1133" s="488"/>
      <c r="T1133" s="483"/>
      <c r="U1133" s="483"/>
      <c r="V1133" s="486"/>
    </row>
    <row r="1134" spans="1:22" x14ac:dyDescent="0.25">
      <c r="A1134" s="489"/>
      <c r="B1134" s="488"/>
      <c r="C1134" s="494"/>
      <c r="D1134" s="488"/>
      <c r="E1134" s="487"/>
      <c r="F1134" s="488"/>
      <c r="G1134" s="488"/>
      <c r="H1134" s="499"/>
      <c r="I1134" s="490"/>
      <c r="J1134" s="483"/>
      <c r="K1134" s="484"/>
      <c r="L1134" s="485"/>
      <c r="M1134" s="764"/>
      <c r="N1134" s="490"/>
      <c r="O1134" s="483"/>
      <c r="P1134" s="765"/>
      <c r="Q1134" s="486"/>
      <c r="R1134" s="528"/>
      <c r="S1134" s="490"/>
      <c r="T1134" s="483"/>
      <c r="U1134" s="483"/>
      <c r="V1134" s="686"/>
    </row>
    <row r="1135" spans="1:22" x14ac:dyDescent="0.25">
      <c r="A1135" s="489"/>
      <c r="B1135" s="492"/>
      <c r="C1135" s="493" t="s">
        <v>8242</v>
      </c>
      <c r="D1135" s="492" t="s">
        <v>7130</v>
      </c>
      <c r="E1135" s="492"/>
      <c r="F1135" s="498" t="s">
        <v>22</v>
      </c>
      <c r="G1135" s="489">
        <v>1967</v>
      </c>
      <c r="H1135" s="499"/>
      <c r="I1135" s="490"/>
      <c r="J1135" s="483"/>
      <c r="K1135" s="484"/>
      <c r="L1135" s="485"/>
      <c r="M1135" s="493"/>
      <c r="N1135" s="490"/>
      <c r="O1135" s="483"/>
      <c r="P1135" s="765"/>
      <c r="Q1135" s="486"/>
      <c r="R1135" s="528"/>
      <c r="S1135" s="490"/>
      <c r="T1135" s="483"/>
      <c r="U1135" s="483"/>
      <c r="V1135" s="686"/>
    </row>
    <row r="1136" spans="1:22" x14ac:dyDescent="0.25">
      <c r="A1136" s="489"/>
      <c r="B1136" s="492"/>
      <c r="C1136" s="493"/>
      <c r="D1136" s="492"/>
      <c r="E1136" s="492"/>
      <c r="F1136" s="498"/>
      <c r="G1136" s="489"/>
      <c r="H1136" s="499"/>
      <c r="I1136" s="490"/>
      <c r="J1136" s="483"/>
      <c r="K1136" s="484"/>
      <c r="L1136" s="485"/>
      <c r="M1136" s="530"/>
      <c r="N1136" s="490"/>
      <c r="O1136" s="483"/>
      <c r="P1136" s="765"/>
      <c r="Q1136" s="486"/>
      <c r="R1136" s="528"/>
      <c r="S1136" s="490"/>
      <c r="T1136" s="483"/>
      <c r="U1136" s="483"/>
      <c r="V1136" s="686"/>
    </row>
    <row r="1137" spans="1:22" x14ac:dyDescent="0.25">
      <c r="A1137" s="487"/>
      <c r="B1137" s="492"/>
      <c r="C1137" s="493"/>
      <c r="D1137" s="492"/>
      <c r="E1137" s="492"/>
      <c r="F1137" s="498"/>
      <c r="G1137" s="489"/>
      <c r="H1137" s="487" t="s">
        <v>8227</v>
      </c>
      <c r="I1137" s="497" t="s">
        <v>8243</v>
      </c>
      <c r="J1137" s="483">
        <v>1971</v>
      </c>
      <c r="K1137" s="484">
        <v>0.30599999999999999</v>
      </c>
      <c r="L1137" s="485" t="s">
        <v>201</v>
      </c>
      <c r="M1137" s="496"/>
      <c r="N1137" s="490"/>
      <c r="O1137" s="483"/>
      <c r="P1137" s="765"/>
      <c r="Q1137" s="486"/>
      <c r="R1137" s="528"/>
      <c r="S1137" s="490"/>
      <c r="T1137" s="483"/>
      <c r="U1137" s="483"/>
      <c r="V1137" s="686"/>
    </row>
    <row r="1138" spans="1:22" x14ac:dyDescent="0.25">
      <c r="A1138" s="487"/>
      <c r="B1138" s="492"/>
      <c r="C1138" s="493"/>
      <c r="D1138" s="492"/>
      <c r="E1138" s="492"/>
      <c r="F1138" s="498"/>
      <c r="G1138" s="489"/>
      <c r="H1138" s="487"/>
      <c r="I1138" s="488"/>
      <c r="J1138" s="483"/>
      <c r="K1138" s="484"/>
      <c r="L1138" s="485"/>
      <c r="M1138" s="689" t="s">
        <v>8244</v>
      </c>
      <c r="N1138" s="497"/>
      <c r="O1138" s="483"/>
      <c r="P1138" s="483"/>
      <c r="Q1138" s="486"/>
      <c r="R1138" s="486"/>
      <c r="S1138" s="497"/>
      <c r="T1138" s="483"/>
      <c r="U1138" s="483"/>
      <c r="V1138" s="486"/>
    </row>
    <row r="1139" spans="1:22" x14ac:dyDescent="0.25">
      <c r="A1139" s="487"/>
      <c r="B1139" s="492"/>
      <c r="C1139" s="493"/>
      <c r="D1139" s="492"/>
      <c r="E1139" s="492"/>
      <c r="F1139" s="498"/>
      <c r="G1139" s="489"/>
      <c r="H1139" s="487"/>
      <c r="I1139" s="488"/>
      <c r="J1139" s="483"/>
      <c r="K1139" s="484"/>
      <c r="L1139" s="485"/>
      <c r="M1139" s="690"/>
      <c r="N1139" s="488" t="s">
        <v>8245</v>
      </c>
      <c r="O1139" s="483">
        <v>1986</v>
      </c>
      <c r="P1139" s="483">
        <v>0.125</v>
      </c>
      <c r="Q1139" s="486" t="s">
        <v>8240</v>
      </c>
      <c r="R1139" s="486"/>
      <c r="S1139" s="488"/>
      <c r="T1139" s="483"/>
      <c r="U1139" s="483"/>
      <c r="V1139" s="486"/>
    </row>
    <row r="1140" spans="1:22" x14ac:dyDescent="0.25">
      <c r="A1140" s="487"/>
      <c r="B1140" s="492"/>
      <c r="C1140" s="493"/>
      <c r="D1140" s="492"/>
      <c r="E1140" s="492"/>
      <c r="F1140" s="498"/>
      <c r="G1140" s="489"/>
      <c r="H1140" s="487"/>
      <c r="I1140" s="488"/>
      <c r="J1140" s="483"/>
      <c r="K1140" s="484"/>
      <c r="L1140" s="485"/>
      <c r="M1140" s="690"/>
      <c r="N1140" s="488" t="s">
        <v>8245</v>
      </c>
      <c r="O1140" s="483">
        <v>1986</v>
      </c>
      <c r="P1140" s="483">
        <v>0.125</v>
      </c>
      <c r="Q1140" s="486" t="s">
        <v>8240</v>
      </c>
      <c r="R1140" s="486"/>
      <c r="S1140" s="488"/>
      <c r="T1140" s="483"/>
      <c r="U1140" s="483"/>
      <c r="V1140" s="486"/>
    </row>
    <row r="1141" spans="1:22" x14ac:dyDescent="0.25">
      <c r="A1141" s="487"/>
      <c r="B1141" s="492"/>
      <c r="C1141" s="493"/>
      <c r="D1141" s="492"/>
      <c r="E1141" s="492"/>
      <c r="F1141" s="498"/>
      <c r="G1141" s="489"/>
      <c r="H1141" s="487"/>
      <c r="I1141" s="488"/>
      <c r="J1141" s="483"/>
      <c r="K1141" s="484"/>
      <c r="L1141" s="485"/>
      <c r="M1141" s="690"/>
      <c r="N1141" s="488" t="s">
        <v>8246</v>
      </c>
      <c r="O1141" s="483">
        <v>1993</v>
      </c>
      <c r="P1141" s="483">
        <v>3.6999999999999998E-2</v>
      </c>
      <c r="Q1141" s="486" t="s">
        <v>8247</v>
      </c>
      <c r="R1141" s="486"/>
      <c r="S1141" s="488"/>
      <c r="T1141" s="483"/>
      <c r="U1141" s="483"/>
      <c r="V1141" s="486"/>
    </row>
    <row r="1142" spans="1:22" x14ac:dyDescent="0.25">
      <c r="A1142" s="487"/>
      <c r="B1142" s="492"/>
      <c r="C1142" s="493"/>
      <c r="D1142" s="492"/>
      <c r="E1142" s="492"/>
      <c r="F1142" s="498"/>
      <c r="G1142" s="489"/>
      <c r="H1142" s="487"/>
      <c r="I1142" s="488"/>
      <c r="J1142" s="483"/>
      <c r="K1142" s="484"/>
      <c r="L1142" s="485"/>
      <c r="M1142" s="690"/>
      <c r="N1142" s="488" t="s">
        <v>8248</v>
      </c>
      <c r="O1142" s="483">
        <v>1993</v>
      </c>
      <c r="P1142" s="483">
        <v>7.0999999999999994E-2</v>
      </c>
      <c r="Q1142" s="486" t="s">
        <v>8247</v>
      </c>
      <c r="R1142" s="486"/>
      <c r="S1142" s="488"/>
      <c r="T1142" s="483"/>
      <c r="U1142" s="483"/>
      <c r="V1142" s="486"/>
    </row>
    <row r="1143" spans="1:22" x14ac:dyDescent="0.25">
      <c r="A1143" s="487"/>
      <c r="B1143" s="492"/>
      <c r="C1143" s="493"/>
      <c r="D1143" s="492"/>
      <c r="E1143" s="492"/>
      <c r="F1143" s="498"/>
      <c r="G1143" s="489"/>
      <c r="H1143" s="487"/>
      <c r="I1143" s="488"/>
      <c r="J1143" s="483"/>
      <c r="K1143" s="484"/>
      <c r="L1143" s="485"/>
      <c r="M1143" s="690"/>
      <c r="N1143" s="488" t="s">
        <v>8249</v>
      </c>
      <c r="O1143" s="483">
        <v>1993</v>
      </c>
      <c r="P1143" s="483">
        <v>0.02</v>
      </c>
      <c r="Q1143" s="486" t="s">
        <v>8247</v>
      </c>
      <c r="R1143" s="486"/>
      <c r="S1143" s="488"/>
      <c r="T1143" s="483"/>
      <c r="U1143" s="483"/>
      <c r="V1143" s="486"/>
    </row>
    <row r="1144" spans="1:22" x14ac:dyDescent="0.25">
      <c r="A1144" s="487"/>
      <c r="B1144" s="492"/>
      <c r="C1144" s="493"/>
      <c r="D1144" s="492"/>
      <c r="E1144" s="492"/>
      <c r="F1144" s="498"/>
      <c r="G1144" s="489"/>
      <c r="H1144" s="487"/>
      <c r="I1144" s="488"/>
      <c r="J1144" s="483"/>
      <c r="K1144" s="484"/>
      <c r="L1144" s="485"/>
      <c r="M1144" s="690"/>
      <c r="N1144" s="488" t="s">
        <v>8250</v>
      </c>
      <c r="O1144" s="483">
        <v>1993</v>
      </c>
      <c r="P1144" s="483">
        <v>0.11600000000000001</v>
      </c>
      <c r="Q1144" s="486" t="s">
        <v>7330</v>
      </c>
      <c r="R1144" s="486"/>
      <c r="S1144" s="488"/>
      <c r="T1144" s="483"/>
      <c r="U1144" s="483"/>
      <c r="V1144" s="486"/>
    </row>
    <row r="1145" spans="1:22" x14ac:dyDescent="0.25">
      <c r="A1145" s="487"/>
      <c r="B1145" s="492"/>
      <c r="C1145" s="493"/>
      <c r="D1145" s="492"/>
      <c r="E1145" s="492"/>
      <c r="F1145" s="498"/>
      <c r="G1145" s="489"/>
      <c r="H1145" s="487"/>
      <c r="I1145" s="488"/>
      <c r="J1145" s="483"/>
      <c r="K1145" s="484"/>
      <c r="L1145" s="485"/>
      <c r="M1145" s="690"/>
      <c r="N1145" s="488" t="s">
        <v>8251</v>
      </c>
      <c r="O1145" s="483">
        <v>1974</v>
      </c>
      <c r="P1145" s="483">
        <v>3.6999999999999998E-2</v>
      </c>
      <c r="Q1145" s="486" t="s">
        <v>7890</v>
      </c>
      <c r="R1145" s="486"/>
      <c r="S1145" s="488"/>
      <c r="T1145" s="483"/>
      <c r="U1145" s="483"/>
      <c r="V1145" s="486"/>
    </row>
    <row r="1146" spans="1:22" x14ac:dyDescent="0.25">
      <c r="A1146" s="487"/>
      <c r="B1146" s="492"/>
      <c r="C1146" s="493"/>
      <c r="D1146" s="492"/>
      <c r="E1146" s="492"/>
      <c r="F1146" s="498"/>
      <c r="G1146" s="489"/>
      <c r="H1146" s="487"/>
      <c r="I1146" s="488"/>
      <c r="J1146" s="483"/>
      <c r="K1146" s="484"/>
      <c r="L1146" s="485"/>
      <c r="M1146" s="690"/>
      <c r="N1146" s="488" t="s">
        <v>8251</v>
      </c>
      <c r="O1146" s="483">
        <v>1974</v>
      </c>
      <c r="P1146" s="483">
        <v>3.6999999999999998E-2</v>
      </c>
      <c r="Q1146" s="486" t="s">
        <v>7890</v>
      </c>
      <c r="R1146" s="486"/>
      <c r="S1146" s="488"/>
      <c r="T1146" s="483"/>
      <c r="U1146" s="483"/>
      <c r="V1146" s="486"/>
    </row>
    <row r="1147" spans="1:22" x14ac:dyDescent="0.25">
      <c r="A1147" s="487"/>
      <c r="B1147" s="492"/>
      <c r="C1147" s="493"/>
      <c r="D1147" s="492"/>
      <c r="E1147" s="492"/>
      <c r="F1147" s="498"/>
      <c r="G1147" s="489"/>
      <c r="H1147" s="487"/>
      <c r="I1147" s="488"/>
      <c r="J1147" s="483"/>
      <c r="K1147" s="484"/>
      <c r="L1147" s="485"/>
      <c r="M1147" s="690"/>
      <c r="N1147" s="488" t="s">
        <v>8251</v>
      </c>
      <c r="O1147" s="483">
        <v>1974</v>
      </c>
      <c r="P1147" s="483">
        <v>3.3000000000000002E-2</v>
      </c>
      <c r="Q1147" s="486" t="s">
        <v>7890</v>
      </c>
      <c r="R1147" s="486"/>
      <c r="S1147" s="488"/>
      <c r="T1147" s="483"/>
      <c r="U1147" s="483"/>
      <c r="V1147" s="486"/>
    </row>
    <row r="1148" spans="1:22" x14ac:dyDescent="0.25">
      <c r="A1148" s="487"/>
      <c r="B1148" s="492"/>
      <c r="C1148" s="493"/>
      <c r="D1148" s="492"/>
      <c r="E1148" s="492"/>
      <c r="F1148" s="498"/>
      <c r="G1148" s="489"/>
      <c r="H1148" s="487"/>
      <c r="I1148" s="488"/>
      <c r="J1148" s="483"/>
      <c r="K1148" s="484"/>
      <c r="L1148" s="485"/>
      <c r="M1148" s="690"/>
      <c r="N1148" s="488" t="s">
        <v>8251</v>
      </c>
      <c r="O1148" s="483">
        <v>1974</v>
      </c>
      <c r="P1148" s="483">
        <v>3.3000000000000002E-2</v>
      </c>
      <c r="Q1148" s="486" t="s">
        <v>7890</v>
      </c>
      <c r="R1148" s="486"/>
      <c r="S1148" s="488"/>
      <c r="T1148" s="483"/>
      <c r="U1148" s="483"/>
      <c r="V1148" s="486"/>
    </row>
    <row r="1149" spans="1:22" x14ac:dyDescent="0.25">
      <c r="A1149" s="487"/>
      <c r="B1149" s="492"/>
      <c r="C1149" s="493"/>
      <c r="D1149" s="492"/>
      <c r="E1149" s="492"/>
      <c r="F1149" s="498"/>
      <c r="G1149" s="489"/>
      <c r="H1149" s="487"/>
      <c r="I1149" s="488"/>
      <c r="J1149" s="483"/>
      <c r="K1149" s="484"/>
      <c r="L1149" s="485"/>
      <c r="M1149" s="690"/>
      <c r="N1149" s="488" t="s">
        <v>8252</v>
      </c>
      <c r="O1149" s="483">
        <v>1972</v>
      </c>
      <c r="P1149" s="483">
        <v>4.5999999999999999E-2</v>
      </c>
      <c r="Q1149" s="486" t="s">
        <v>7176</v>
      </c>
      <c r="R1149" s="486"/>
      <c r="S1149" s="488"/>
      <c r="T1149" s="483"/>
      <c r="U1149" s="483"/>
      <c r="V1149" s="486"/>
    </row>
    <row r="1150" spans="1:22" x14ac:dyDescent="0.25">
      <c r="A1150" s="487"/>
      <c r="B1150" s="492"/>
      <c r="C1150" s="493"/>
      <c r="D1150" s="492"/>
      <c r="E1150" s="492"/>
      <c r="F1150" s="498"/>
      <c r="G1150" s="489"/>
      <c r="H1150" s="487"/>
      <c r="I1150" s="488"/>
      <c r="J1150" s="483"/>
      <c r="K1150" s="484"/>
      <c r="L1150" s="485"/>
      <c r="M1150" s="690"/>
      <c r="N1150" s="488" t="s">
        <v>8253</v>
      </c>
      <c r="O1150" s="483">
        <v>1972</v>
      </c>
      <c r="P1150" s="483">
        <v>8.8999999999999996E-2</v>
      </c>
      <c r="Q1150" s="486" t="s">
        <v>7176</v>
      </c>
      <c r="R1150" s="486"/>
      <c r="S1150" s="488"/>
      <c r="T1150" s="483"/>
      <c r="U1150" s="483"/>
      <c r="V1150" s="486"/>
    </row>
    <row r="1151" spans="1:22" x14ac:dyDescent="0.25">
      <c r="A1151" s="487"/>
      <c r="B1151" s="488"/>
      <c r="C1151" s="494"/>
      <c r="D1151" s="492"/>
      <c r="E1151" s="492"/>
      <c r="F1151" s="498"/>
      <c r="G1151" s="489"/>
      <c r="H1151" s="487"/>
      <c r="I1151" s="488"/>
      <c r="J1151" s="483"/>
      <c r="K1151" s="484"/>
      <c r="L1151" s="485"/>
      <c r="M1151" s="690"/>
      <c r="N1151" s="488" t="s">
        <v>8254</v>
      </c>
      <c r="O1151" s="483">
        <v>1977</v>
      </c>
      <c r="P1151" s="483">
        <v>0.108</v>
      </c>
      <c r="Q1151" s="486" t="s">
        <v>7401</v>
      </c>
      <c r="R1151" s="486"/>
      <c r="S1151" s="488"/>
      <c r="T1151" s="483"/>
      <c r="U1151" s="483"/>
      <c r="V1151" s="486"/>
    </row>
    <row r="1152" spans="1:22" x14ac:dyDescent="0.25">
      <c r="A1152" s="487"/>
      <c r="B1152" s="490"/>
      <c r="C1152" s="494"/>
      <c r="D1152" s="488"/>
      <c r="E1152" s="487"/>
      <c r="F1152" s="488"/>
      <c r="G1152" s="488"/>
      <c r="H1152" s="487"/>
      <c r="I1152" s="488"/>
      <c r="J1152" s="483"/>
      <c r="K1152" s="484"/>
      <c r="L1152" s="485"/>
      <c r="M1152" s="690"/>
      <c r="N1152" s="488" t="s">
        <v>8255</v>
      </c>
      <c r="O1152" s="483">
        <v>1976</v>
      </c>
      <c r="P1152" s="483">
        <v>0.11799999999999999</v>
      </c>
      <c r="Q1152" s="486" t="s">
        <v>7211</v>
      </c>
      <c r="R1152" s="486"/>
      <c r="S1152" s="488"/>
      <c r="T1152" s="483"/>
      <c r="U1152" s="483"/>
      <c r="V1152" s="486"/>
    </row>
    <row r="1153" spans="1:22" x14ac:dyDescent="0.25">
      <c r="A1153" s="489"/>
      <c r="B1153" s="492"/>
      <c r="C1153" s="493"/>
      <c r="D1153" s="489"/>
      <c r="E1153" s="487"/>
      <c r="F1153" s="488"/>
      <c r="G1153" s="488"/>
      <c r="H1153" s="499"/>
      <c r="I1153" s="490"/>
      <c r="J1153" s="483"/>
      <c r="K1153" s="484"/>
      <c r="L1153" s="485"/>
      <c r="M1153" s="690"/>
      <c r="N1153" s="488" t="s">
        <v>8255</v>
      </c>
      <c r="O1153" s="483">
        <v>1976</v>
      </c>
      <c r="P1153" s="483">
        <v>0.11799999999999999</v>
      </c>
      <c r="Q1153" s="486" t="s">
        <v>7211</v>
      </c>
      <c r="R1153" s="486"/>
      <c r="S1153" s="488"/>
      <c r="T1153" s="483"/>
      <c r="U1153" s="483"/>
      <c r="V1153" s="486"/>
    </row>
    <row r="1154" spans="1:22" x14ac:dyDescent="0.25">
      <c r="A1154" s="489"/>
      <c r="B1154" s="492"/>
      <c r="C1154" s="493" t="s">
        <v>8256</v>
      </c>
      <c r="D1154" s="492" t="s">
        <v>2149</v>
      </c>
      <c r="E1154" s="492"/>
      <c r="F1154" s="498" t="s">
        <v>22</v>
      </c>
      <c r="G1154" s="489">
        <v>1973</v>
      </c>
      <c r="H1154" s="499"/>
      <c r="I1154" s="490"/>
      <c r="J1154" s="483"/>
      <c r="K1154" s="484"/>
      <c r="L1154" s="485"/>
      <c r="M1154" s="690"/>
      <c r="N1154" s="490"/>
      <c r="O1154" s="483"/>
      <c r="P1154" s="760"/>
      <c r="Q1154" s="486"/>
      <c r="R1154" s="528"/>
      <c r="S1154" s="490"/>
      <c r="T1154" s="483"/>
      <c r="U1154" s="483"/>
      <c r="V1154" s="686"/>
    </row>
    <row r="1155" spans="1:22" x14ac:dyDescent="0.25">
      <c r="A1155" s="489"/>
      <c r="B1155" s="492"/>
      <c r="C1155" s="493"/>
      <c r="D1155" s="492"/>
      <c r="E1155" s="492"/>
      <c r="F1155" s="498"/>
      <c r="G1155" s="489"/>
      <c r="H1155" s="499"/>
      <c r="I1155" s="490"/>
      <c r="J1155" s="483"/>
      <c r="K1155" s="484"/>
      <c r="L1155" s="485"/>
      <c r="M1155" s="691"/>
      <c r="N1155" s="490"/>
      <c r="O1155" s="483"/>
      <c r="P1155" s="765"/>
      <c r="Q1155" s="486"/>
      <c r="R1155" s="528"/>
      <c r="S1155" s="490"/>
      <c r="T1155" s="483"/>
      <c r="U1155" s="483"/>
      <c r="V1155" s="686"/>
    </row>
    <row r="1156" spans="1:22" x14ac:dyDescent="0.25">
      <c r="A1156" s="487"/>
      <c r="B1156" s="492"/>
      <c r="C1156" s="493"/>
      <c r="D1156" s="492"/>
      <c r="E1156" s="492"/>
      <c r="F1156" s="498"/>
      <c r="G1156" s="489"/>
      <c r="H1156" s="487" t="s">
        <v>8257</v>
      </c>
      <c r="I1156" s="492" t="s">
        <v>8258</v>
      </c>
      <c r="J1156" s="483">
        <v>1973</v>
      </c>
      <c r="K1156" s="484">
        <v>0.48299999999999998</v>
      </c>
      <c r="L1156" s="485" t="s">
        <v>210</v>
      </c>
      <c r="M1156" s="496"/>
      <c r="N1156" s="490"/>
      <c r="O1156" s="483"/>
      <c r="P1156" s="760"/>
      <c r="Q1156" s="486"/>
      <c r="R1156" s="528"/>
      <c r="S1156" s="490"/>
      <c r="T1156" s="483"/>
      <c r="U1156" s="483"/>
      <c r="V1156" s="686"/>
    </row>
    <row r="1157" spans="1:22" x14ac:dyDescent="0.25">
      <c r="A1157" s="487"/>
      <c r="B1157" s="492"/>
      <c r="C1157" s="493"/>
      <c r="D1157" s="492"/>
      <c r="E1157" s="492"/>
      <c r="F1157" s="498"/>
      <c r="G1157" s="489"/>
      <c r="H1157" s="487"/>
      <c r="I1157" s="488"/>
      <c r="J1157" s="483"/>
      <c r="K1157" s="484"/>
      <c r="L1157" s="485"/>
      <c r="M1157" s="692" t="s">
        <v>8259</v>
      </c>
      <c r="N1157" s="492"/>
      <c r="O1157" s="483"/>
      <c r="P1157" s="483"/>
      <c r="Q1157" s="486"/>
      <c r="R1157" s="486"/>
      <c r="S1157" s="492"/>
      <c r="T1157" s="483"/>
      <c r="U1157" s="483"/>
      <c r="V1157" s="486"/>
    </row>
    <row r="1158" spans="1:22" x14ac:dyDescent="0.25">
      <c r="A1158" s="487"/>
      <c r="B1158" s="492"/>
      <c r="C1158" s="493"/>
      <c r="D1158" s="492"/>
      <c r="E1158" s="492"/>
      <c r="F1158" s="498"/>
      <c r="G1158" s="489"/>
      <c r="H1158" s="487"/>
      <c r="I1158" s="488"/>
      <c r="J1158" s="483"/>
      <c r="K1158" s="484"/>
      <c r="L1158" s="485"/>
      <c r="M1158" s="763"/>
      <c r="N1158" s="488" t="s">
        <v>8260</v>
      </c>
      <c r="O1158" s="483">
        <v>1984</v>
      </c>
      <c r="P1158" s="483">
        <v>0.27200000000000002</v>
      </c>
      <c r="Q1158" s="486" t="s">
        <v>7333</v>
      </c>
      <c r="R1158" s="486"/>
      <c r="S1158" s="488"/>
      <c r="T1158" s="483"/>
      <c r="U1158" s="483"/>
      <c r="V1158" s="486"/>
    </row>
    <row r="1159" spans="1:22" x14ac:dyDescent="0.25">
      <c r="A1159" s="487"/>
      <c r="B1159" s="492"/>
      <c r="C1159" s="493"/>
      <c r="D1159" s="492"/>
      <c r="E1159" s="492"/>
      <c r="F1159" s="498"/>
      <c r="G1159" s="489"/>
      <c r="H1159" s="487"/>
      <c r="I1159" s="488"/>
      <c r="J1159" s="483"/>
      <c r="K1159" s="484"/>
      <c r="L1159" s="485"/>
      <c r="M1159" s="763"/>
      <c r="N1159" s="488" t="s">
        <v>8260</v>
      </c>
      <c r="O1159" s="483">
        <v>1984</v>
      </c>
      <c r="P1159" s="483">
        <v>0.27200000000000002</v>
      </c>
      <c r="Q1159" s="486" t="s">
        <v>7333</v>
      </c>
      <c r="R1159" s="486"/>
      <c r="S1159" s="488"/>
      <c r="T1159" s="483"/>
      <c r="U1159" s="483"/>
      <c r="V1159" s="486"/>
    </row>
    <row r="1160" spans="1:22" x14ac:dyDescent="0.25">
      <c r="A1160" s="487"/>
      <c r="B1160" s="492"/>
      <c r="C1160" s="493"/>
      <c r="D1160" s="492"/>
      <c r="E1160" s="492"/>
      <c r="F1160" s="498"/>
      <c r="G1160" s="489"/>
      <c r="H1160" s="487"/>
      <c r="I1160" s="488"/>
      <c r="J1160" s="483"/>
      <c r="K1160" s="484"/>
      <c r="L1160" s="485"/>
      <c r="M1160" s="763"/>
      <c r="N1160" s="488" t="s">
        <v>8261</v>
      </c>
      <c r="O1160" s="483">
        <v>1984</v>
      </c>
      <c r="P1160" s="483">
        <v>0.27200000000000002</v>
      </c>
      <c r="Q1160" s="486" t="s">
        <v>7333</v>
      </c>
      <c r="R1160" s="486"/>
      <c r="S1160" s="488"/>
      <c r="T1160" s="483"/>
      <c r="U1160" s="483"/>
      <c r="V1160" s="486"/>
    </row>
    <row r="1161" spans="1:22" x14ac:dyDescent="0.25">
      <c r="A1161" s="487"/>
      <c r="B1161" s="492"/>
      <c r="C1161" s="493"/>
      <c r="D1161" s="492"/>
      <c r="E1161" s="492"/>
      <c r="F1161" s="498"/>
      <c r="G1161" s="489"/>
      <c r="H1161" s="487"/>
      <c r="I1161" s="488"/>
      <c r="J1161" s="483"/>
      <c r="K1161" s="484"/>
      <c r="L1161" s="485"/>
      <c r="M1161" s="763"/>
      <c r="N1161" s="488" t="s">
        <v>8261</v>
      </c>
      <c r="O1161" s="483">
        <v>1984</v>
      </c>
      <c r="P1161" s="483">
        <v>0.27200000000000002</v>
      </c>
      <c r="Q1161" s="486" t="s">
        <v>7333</v>
      </c>
      <c r="R1161" s="486"/>
      <c r="S1161" s="488"/>
      <c r="T1161" s="483"/>
      <c r="U1161" s="483"/>
      <c r="V1161" s="486"/>
    </row>
    <row r="1162" spans="1:22" x14ac:dyDescent="0.25">
      <c r="A1162" s="487"/>
      <c r="B1162" s="492"/>
      <c r="C1162" s="493"/>
      <c r="D1162" s="492"/>
      <c r="E1162" s="492"/>
      <c r="F1162" s="498"/>
      <c r="G1162" s="489"/>
      <c r="H1162" s="487"/>
      <c r="I1162" s="488"/>
      <c r="J1162" s="483"/>
      <c r="K1162" s="484"/>
      <c r="L1162" s="485"/>
      <c r="M1162" s="763"/>
      <c r="N1162" s="488" t="s">
        <v>8262</v>
      </c>
      <c r="O1162" s="483">
        <v>1984</v>
      </c>
      <c r="P1162" s="483">
        <v>0.438</v>
      </c>
      <c r="Q1162" s="486" t="s">
        <v>7333</v>
      </c>
      <c r="R1162" s="486"/>
      <c r="S1162" s="488"/>
      <c r="T1162" s="483"/>
      <c r="U1162" s="483"/>
      <c r="V1162" s="486"/>
    </row>
    <row r="1163" spans="1:22" x14ac:dyDescent="0.25">
      <c r="A1163" s="487"/>
      <c r="B1163" s="492"/>
      <c r="C1163" s="493"/>
      <c r="D1163" s="492"/>
      <c r="E1163" s="492"/>
      <c r="F1163" s="498"/>
      <c r="G1163" s="489"/>
      <c r="H1163" s="487"/>
      <c r="I1163" s="488"/>
      <c r="J1163" s="483"/>
      <c r="K1163" s="484"/>
      <c r="L1163" s="485"/>
      <c r="M1163" s="763"/>
      <c r="N1163" s="488" t="s">
        <v>8263</v>
      </c>
      <c r="O1163" s="483">
        <v>1989</v>
      </c>
      <c r="P1163" s="483">
        <v>0.126</v>
      </c>
      <c r="Q1163" s="486" t="s">
        <v>7268</v>
      </c>
      <c r="R1163" s="486"/>
      <c r="S1163" s="488"/>
      <c r="T1163" s="483"/>
      <c r="U1163" s="483"/>
      <c r="V1163" s="486"/>
    </row>
    <row r="1164" spans="1:22" x14ac:dyDescent="0.25">
      <c r="A1164" s="487"/>
      <c r="B1164" s="492"/>
      <c r="C1164" s="493"/>
      <c r="D1164" s="492"/>
      <c r="E1164" s="492"/>
      <c r="F1164" s="498"/>
      <c r="G1164" s="489"/>
      <c r="H1164" s="487"/>
      <c r="I1164" s="488"/>
      <c r="J1164" s="483"/>
      <c r="K1164" s="484"/>
      <c r="L1164" s="485"/>
      <c r="M1164" s="763"/>
      <c r="N1164" s="488" t="s">
        <v>8264</v>
      </c>
      <c r="O1164" s="483">
        <v>1989</v>
      </c>
      <c r="P1164" s="483">
        <v>6.4000000000000001E-2</v>
      </c>
      <c r="Q1164" s="486" t="s">
        <v>7268</v>
      </c>
      <c r="R1164" s="486"/>
      <c r="S1164" s="488"/>
      <c r="T1164" s="483"/>
      <c r="U1164" s="483"/>
      <c r="V1164" s="486"/>
    </row>
    <row r="1165" spans="1:22" x14ac:dyDescent="0.25">
      <c r="A1165" s="487"/>
      <c r="B1165" s="492"/>
      <c r="C1165" s="493"/>
      <c r="D1165" s="492"/>
      <c r="E1165" s="492"/>
      <c r="F1165" s="498"/>
      <c r="G1165" s="489"/>
      <c r="H1165" s="487"/>
      <c r="I1165" s="488"/>
      <c r="J1165" s="483"/>
      <c r="K1165" s="484"/>
      <c r="L1165" s="485"/>
      <c r="M1165" s="763"/>
      <c r="N1165" s="488" t="s">
        <v>8265</v>
      </c>
      <c r="O1165" s="483">
        <v>2015</v>
      </c>
      <c r="P1165" s="483">
        <v>6.6000000000000003E-2</v>
      </c>
      <c r="Q1165" s="486" t="s">
        <v>8170</v>
      </c>
      <c r="R1165" s="486"/>
      <c r="S1165" s="488"/>
      <c r="T1165" s="483"/>
      <c r="U1165" s="483"/>
      <c r="V1165" s="486"/>
    </row>
    <row r="1166" spans="1:22" x14ac:dyDescent="0.25">
      <c r="A1166" s="487"/>
      <c r="B1166" s="492"/>
      <c r="C1166" s="493"/>
      <c r="D1166" s="492"/>
      <c r="E1166" s="492"/>
      <c r="F1166" s="498"/>
      <c r="G1166" s="489"/>
      <c r="H1166" s="487"/>
      <c r="I1166" s="488"/>
      <c r="J1166" s="483"/>
      <c r="K1166" s="484"/>
      <c r="L1166" s="485"/>
      <c r="M1166" s="763"/>
      <c r="N1166" s="488" t="s">
        <v>8266</v>
      </c>
      <c r="O1166" s="483">
        <v>1974</v>
      </c>
      <c r="P1166" s="483">
        <v>0.03</v>
      </c>
      <c r="Q1166" s="486" t="s">
        <v>7190</v>
      </c>
      <c r="R1166" s="486"/>
      <c r="S1166" s="488"/>
      <c r="T1166" s="483"/>
      <c r="U1166" s="483"/>
      <c r="V1166" s="486"/>
    </row>
    <row r="1167" spans="1:22" x14ac:dyDescent="0.25">
      <c r="A1167" s="487"/>
      <c r="B1167" s="492"/>
      <c r="C1167" s="493"/>
      <c r="D1167" s="492"/>
      <c r="E1167" s="492"/>
      <c r="F1167" s="498"/>
      <c r="G1167" s="489"/>
      <c r="H1167" s="487"/>
      <c r="I1167" s="488"/>
      <c r="J1167" s="483"/>
      <c r="K1167" s="484"/>
      <c r="L1167" s="485"/>
      <c r="M1167" s="763"/>
      <c r="N1167" s="488" t="s">
        <v>8266</v>
      </c>
      <c r="O1167" s="483">
        <v>1974</v>
      </c>
      <c r="P1167" s="483">
        <v>0.03</v>
      </c>
      <c r="Q1167" s="486" t="s">
        <v>7190</v>
      </c>
      <c r="R1167" s="486"/>
      <c r="S1167" s="488"/>
      <c r="T1167" s="483"/>
      <c r="U1167" s="483"/>
      <c r="V1167" s="486"/>
    </row>
    <row r="1168" spans="1:22" x14ac:dyDescent="0.25">
      <c r="A1168" s="487"/>
      <c r="B1168" s="492"/>
      <c r="C1168" s="493"/>
      <c r="D1168" s="492"/>
      <c r="E1168" s="492"/>
      <c r="F1168" s="498"/>
      <c r="G1168" s="489"/>
      <c r="H1168" s="487"/>
      <c r="I1168" s="488"/>
      <c r="J1168" s="483"/>
      <c r="K1168" s="484"/>
      <c r="L1168" s="485"/>
      <c r="M1168" s="763"/>
      <c r="N1168" s="488" t="s">
        <v>8267</v>
      </c>
      <c r="O1168" s="483">
        <v>1984</v>
      </c>
      <c r="P1168" s="483">
        <v>0.06</v>
      </c>
      <c r="Q1168" s="486" t="s">
        <v>8268</v>
      </c>
      <c r="R1168" s="486"/>
      <c r="S1168" s="488"/>
      <c r="T1168" s="483"/>
      <c r="U1168" s="483"/>
      <c r="V1168" s="486"/>
    </row>
    <row r="1169" spans="1:22" x14ac:dyDescent="0.25">
      <c r="A1169" s="487"/>
      <c r="B1169" s="492"/>
      <c r="C1169" s="493"/>
      <c r="D1169" s="492"/>
      <c r="E1169" s="492"/>
      <c r="F1169" s="498"/>
      <c r="G1169" s="489"/>
      <c r="H1169" s="487"/>
      <c r="I1169" s="488"/>
      <c r="J1169" s="483"/>
      <c r="K1169" s="484"/>
      <c r="L1169" s="485"/>
      <c r="M1169" s="763"/>
      <c r="N1169" s="488" t="s">
        <v>8269</v>
      </c>
      <c r="O1169" s="483">
        <v>1989</v>
      </c>
      <c r="P1169" s="483">
        <v>0.36199999999999999</v>
      </c>
      <c r="Q1169" s="486" t="s">
        <v>7337</v>
      </c>
      <c r="R1169" s="486"/>
      <c r="S1169" s="488"/>
      <c r="T1169" s="483"/>
      <c r="U1169" s="483"/>
      <c r="V1169" s="486"/>
    </row>
    <row r="1170" spans="1:22" x14ac:dyDescent="0.25">
      <c r="A1170" s="487"/>
      <c r="B1170" s="492"/>
      <c r="C1170" s="493"/>
      <c r="D1170" s="492"/>
      <c r="E1170" s="492"/>
      <c r="F1170" s="498"/>
      <c r="G1170" s="489"/>
      <c r="H1170" s="487"/>
      <c r="I1170" s="488"/>
      <c r="J1170" s="483"/>
      <c r="K1170" s="484"/>
      <c r="L1170" s="485"/>
      <c r="M1170" s="763"/>
      <c r="N1170" s="488" t="s">
        <v>8269</v>
      </c>
      <c r="O1170" s="483">
        <v>1989</v>
      </c>
      <c r="P1170" s="483">
        <v>0.36099999999999999</v>
      </c>
      <c r="Q1170" s="486" t="s">
        <v>7337</v>
      </c>
      <c r="R1170" s="486"/>
      <c r="S1170" s="488"/>
      <c r="T1170" s="483"/>
      <c r="U1170" s="483"/>
      <c r="V1170" s="486"/>
    </row>
    <row r="1171" spans="1:22" x14ac:dyDescent="0.25">
      <c r="A1171" s="487"/>
      <c r="B1171" s="492"/>
      <c r="C1171" s="493"/>
      <c r="D1171" s="492"/>
      <c r="E1171" s="492"/>
      <c r="F1171" s="498"/>
      <c r="G1171" s="489"/>
      <c r="H1171" s="487"/>
      <c r="I1171" s="488"/>
      <c r="J1171" s="483"/>
      <c r="K1171" s="484"/>
      <c r="L1171" s="485"/>
      <c r="M1171" s="763"/>
      <c r="N1171" s="488" t="s">
        <v>8270</v>
      </c>
      <c r="O1171" s="483">
        <v>1985</v>
      </c>
      <c r="P1171" s="483">
        <v>0.105</v>
      </c>
      <c r="Q1171" s="486" t="s">
        <v>8271</v>
      </c>
      <c r="R1171" s="486"/>
      <c r="S1171" s="488"/>
      <c r="T1171" s="483"/>
      <c r="U1171" s="483"/>
      <c r="V1171" s="486"/>
    </row>
    <row r="1172" spans="1:22" x14ac:dyDescent="0.25">
      <c r="A1172" s="487"/>
      <c r="B1172" s="492"/>
      <c r="C1172" s="493"/>
      <c r="D1172" s="492"/>
      <c r="E1172" s="492"/>
      <c r="F1172" s="498"/>
      <c r="G1172" s="489"/>
      <c r="H1172" s="487"/>
      <c r="I1172" s="488"/>
      <c r="J1172" s="483"/>
      <c r="K1172" s="484"/>
      <c r="L1172" s="485"/>
      <c r="M1172" s="763"/>
      <c r="N1172" s="488" t="s">
        <v>8272</v>
      </c>
      <c r="O1172" s="483">
        <v>1989</v>
      </c>
      <c r="P1172" s="483">
        <v>5.0999999999999997E-2</v>
      </c>
      <c r="Q1172" s="486" t="s">
        <v>7211</v>
      </c>
      <c r="R1172" s="486"/>
      <c r="S1172" s="488"/>
      <c r="T1172" s="483"/>
      <c r="U1172" s="483"/>
      <c r="V1172" s="486"/>
    </row>
    <row r="1173" spans="1:22" x14ac:dyDescent="0.25">
      <c r="A1173" s="487"/>
      <c r="B1173" s="488"/>
      <c r="C1173" s="494"/>
      <c r="D1173" s="492"/>
      <c r="E1173" s="492"/>
      <c r="F1173" s="498"/>
      <c r="G1173" s="489"/>
      <c r="H1173" s="487"/>
      <c r="I1173" s="488"/>
      <c r="J1173" s="483"/>
      <c r="K1173" s="484"/>
      <c r="L1173" s="485"/>
      <c r="M1173" s="764"/>
      <c r="N1173" s="488" t="s">
        <v>8273</v>
      </c>
      <c r="O1173" s="483">
        <v>1989</v>
      </c>
      <c r="P1173" s="483">
        <v>0.03</v>
      </c>
      <c r="Q1173" s="486" t="s">
        <v>7215</v>
      </c>
      <c r="R1173" s="486"/>
      <c r="S1173" s="488"/>
      <c r="T1173" s="483"/>
      <c r="U1173" s="483"/>
      <c r="V1173" s="486"/>
    </row>
    <row r="1174" spans="1:22" ht="24" x14ac:dyDescent="0.25">
      <c r="A1174" s="487"/>
      <c r="B1174" s="488"/>
      <c r="C1174" s="494"/>
      <c r="D1174" s="492"/>
      <c r="E1174" s="492"/>
      <c r="F1174" s="498"/>
      <c r="G1174" s="489"/>
      <c r="H1174" s="487"/>
      <c r="I1174" s="488"/>
      <c r="J1174" s="483"/>
      <c r="K1174" s="484"/>
      <c r="L1174" s="485"/>
      <c r="M1174" s="530" t="s">
        <v>8274</v>
      </c>
      <c r="N1174" s="490" t="s">
        <v>8275</v>
      </c>
      <c r="O1174" s="483">
        <v>2014</v>
      </c>
      <c r="P1174" s="483">
        <v>0.124</v>
      </c>
      <c r="Q1174" s="528" t="s">
        <v>8276</v>
      </c>
      <c r="R1174" s="486"/>
      <c r="S1174" s="488"/>
      <c r="T1174" s="483"/>
      <c r="U1174" s="483"/>
      <c r="V1174" s="486"/>
    </row>
    <row r="1175" spans="1:22" x14ac:dyDescent="0.25">
      <c r="A1175" s="487"/>
      <c r="B1175" s="492"/>
      <c r="C1175" s="493"/>
      <c r="D1175" s="489"/>
      <c r="E1175" s="487"/>
      <c r="F1175" s="488"/>
      <c r="G1175" s="488"/>
      <c r="H1175" s="487"/>
      <c r="I1175" s="488"/>
      <c r="J1175" s="483"/>
      <c r="K1175" s="484"/>
      <c r="L1175" s="485"/>
      <c r="M1175" s="55"/>
      <c r="N1175" s="488"/>
      <c r="O1175" s="483"/>
      <c r="P1175" s="483"/>
      <c r="Q1175" s="486"/>
      <c r="R1175" s="486"/>
      <c r="S1175" s="488"/>
      <c r="T1175" s="483"/>
      <c r="U1175" s="483"/>
      <c r="V1175" s="486"/>
    </row>
    <row r="1176" spans="1:22" x14ac:dyDescent="0.25">
      <c r="A1176" s="487"/>
      <c r="B1176" s="492"/>
      <c r="C1176" s="493"/>
      <c r="D1176" s="492" t="s">
        <v>2244</v>
      </c>
      <c r="E1176" s="492"/>
      <c r="F1176" s="498" t="s">
        <v>494</v>
      </c>
      <c r="G1176" s="489">
        <v>1967</v>
      </c>
      <c r="H1176" s="487"/>
      <c r="I1176" s="488"/>
      <c r="J1176" s="483"/>
      <c r="K1176" s="484"/>
      <c r="L1176" s="485"/>
      <c r="M1176" s="55"/>
      <c r="N1176" s="488"/>
      <c r="O1176" s="483"/>
      <c r="P1176" s="483"/>
      <c r="Q1176" s="486"/>
      <c r="R1176" s="486"/>
      <c r="S1176" s="488"/>
      <c r="T1176" s="483"/>
      <c r="U1176" s="483"/>
      <c r="V1176" s="486"/>
    </row>
    <row r="1177" spans="1:22" x14ac:dyDescent="0.25">
      <c r="A1177" s="489"/>
      <c r="B1177" s="492"/>
      <c r="C1177" s="493"/>
      <c r="D1177" s="492"/>
      <c r="E1177" s="492"/>
      <c r="F1177" s="498"/>
      <c r="G1177" s="489"/>
      <c r="H1177" s="499"/>
      <c r="I1177" s="490"/>
      <c r="J1177" s="483"/>
      <c r="K1177" s="484"/>
      <c r="L1177" s="532"/>
      <c r="M1177" s="785"/>
      <c r="N1177" s="488"/>
      <c r="O1177" s="483"/>
      <c r="P1177" s="483"/>
      <c r="Q1177" s="486"/>
      <c r="R1177" s="486"/>
      <c r="S1177" s="488"/>
      <c r="T1177" s="483"/>
      <c r="U1177" s="483"/>
      <c r="V1177" s="486"/>
    </row>
    <row r="1178" spans="1:22" x14ac:dyDescent="0.25">
      <c r="A1178" s="489"/>
      <c r="B1178" s="492"/>
      <c r="C1178" s="493"/>
      <c r="D1178" s="492"/>
      <c r="E1178" s="492"/>
      <c r="F1178" s="498"/>
      <c r="G1178" s="489"/>
      <c r="H1178" s="487" t="s">
        <v>8277</v>
      </c>
      <c r="I1178" s="497" t="s">
        <v>8278</v>
      </c>
      <c r="J1178" s="483">
        <v>1973</v>
      </c>
      <c r="K1178" s="484">
        <v>7.0000000000000007E-2</v>
      </c>
      <c r="L1178" s="485" t="s">
        <v>201</v>
      </c>
      <c r="M1178" s="531"/>
      <c r="N1178" s="490"/>
      <c r="O1178" s="483"/>
      <c r="P1178" s="483"/>
      <c r="Q1178" s="528"/>
      <c r="R1178" s="528"/>
      <c r="S1178" s="490"/>
      <c r="T1178" s="483"/>
      <c r="U1178" s="483"/>
      <c r="V1178" s="528"/>
    </row>
    <row r="1179" spans="1:22" x14ac:dyDescent="0.25">
      <c r="A1179" s="489"/>
      <c r="B1179" s="492"/>
      <c r="C1179" s="493"/>
      <c r="D1179" s="492"/>
      <c r="E1179" s="492"/>
      <c r="F1179" s="498"/>
      <c r="G1179" s="489"/>
      <c r="H1179" s="487"/>
      <c r="I1179" s="497" t="s">
        <v>8279</v>
      </c>
      <c r="J1179" s="483">
        <v>1977</v>
      </c>
      <c r="K1179" s="484">
        <v>0.26100000000000001</v>
      </c>
      <c r="L1179" s="485" t="s">
        <v>201</v>
      </c>
      <c r="M1179" s="531"/>
      <c r="N1179" s="490"/>
      <c r="O1179" s="483"/>
      <c r="P1179" s="483"/>
      <c r="Q1179" s="528"/>
      <c r="R1179" s="528"/>
      <c r="S1179" s="490"/>
      <c r="T1179" s="483"/>
      <c r="U1179" s="483"/>
      <c r="V1179" s="528"/>
    </row>
    <row r="1180" spans="1:22" x14ac:dyDescent="0.25">
      <c r="A1180" s="489"/>
      <c r="B1180" s="492"/>
      <c r="C1180" s="493"/>
      <c r="D1180" s="492"/>
      <c r="E1180" s="492"/>
      <c r="F1180" s="498"/>
      <c r="G1180" s="489"/>
      <c r="H1180" s="487"/>
      <c r="I1180" s="497"/>
      <c r="J1180" s="483"/>
      <c r="K1180" s="484"/>
      <c r="L1180" s="485"/>
      <c r="M1180" s="531"/>
      <c r="N1180" s="490"/>
      <c r="O1180" s="483"/>
      <c r="P1180" s="483"/>
      <c r="Q1180" s="528"/>
      <c r="R1180" s="528"/>
      <c r="S1180" s="490"/>
      <c r="T1180" s="483"/>
      <c r="U1180" s="483"/>
      <c r="V1180" s="528"/>
    </row>
    <row r="1181" spans="1:22" x14ac:dyDescent="0.25">
      <c r="A1181" s="487"/>
      <c r="B1181" s="492"/>
      <c r="C1181" s="493"/>
      <c r="D1181" s="492"/>
      <c r="E1181" s="492"/>
      <c r="F1181" s="498"/>
      <c r="G1181" s="489"/>
      <c r="H1181" s="487" t="s">
        <v>8280</v>
      </c>
      <c r="I1181" s="492" t="s">
        <v>8281</v>
      </c>
      <c r="J1181" s="483">
        <v>1978</v>
      </c>
      <c r="K1181" s="484">
        <v>0.17699999999999999</v>
      </c>
      <c r="L1181" s="485" t="s">
        <v>201</v>
      </c>
      <c r="M1181" s="496"/>
      <c r="N1181" s="490"/>
      <c r="O1181" s="483"/>
      <c r="P1181" s="483"/>
      <c r="Q1181" s="528"/>
      <c r="R1181" s="528"/>
      <c r="S1181" s="490"/>
      <c r="T1181" s="483"/>
      <c r="U1181" s="483"/>
      <c r="V1181" s="528"/>
    </row>
    <row r="1182" spans="1:22" x14ac:dyDescent="0.25">
      <c r="A1182" s="487"/>
      <c r="B1182" s="492"/>
      <c r="C1182" s="493"/>
      <c r="D1182" s="492"/>
      <c r="E1182" s="492"/>
      <c r="F1182" s="498"/>
      <c r="G1182" s="489"/>
      <c r="H1182" s="487"/>
      <c r="I1182" s="497"/>
      <c r="J1182" s="483"/>
      <c r="K1182" s="484"/>
      <c r="L1182" s="485"/>
      <c r="M1182" s="496"/>
      <c r="N1182" s="492"/>
      <c r="O1182" s="483"/>
      <c r="P1182" s="483"/>
      <c r="Q1182" s="486"/>
      <c r="R1182" s="486"/>
      <c r="S1182" s="492"/>
      <c r="T1182" s="483"/>
      <c r="U1182" s="483"/>
      <c r="V1182" s="486"/>
    </row>
    <row r="1183" spans="1:22" x14ac:dyDescent="0.25">
      <c r="A1183" s="487"/>
      <c r="B1183" s="492"/>
      <c r="C1183" s="493"/>
      <c r="D1183" s="492"/>
      <c r="E1183" s="492"/>
      <c r="F1183" s="498"/>
      <c r="G1183" s="489"/>
      <c r="H1183" s="487"/>
      <c r="I1183" s="488"/>
      <c r="J1183" s="483"/>
      <c r="K1183" s="484"/>
      <c r="L1183" s="485"/>
      <c r="M1183" s="493"/>
      <c r="N1183" s="497"/>
      <c r="O1183" s="483"/>
      <c r="P1183" s="483"/>
      <c r="Q1183" s="486"/>
      <c r="R1183" s="486"/>
      <c r="S1183" s="497"/>
      <c r="T1183" s="483"/>
      <c r="U1183" s="483"/>
      <c r="V1183" s="486"/>
    </row>
    <row r="1184" spans="1:22" x14ac:dyDescent="0.25">
      <c r="A1184" s="487"/>
      <c r="B1184" s="492"/>
      <c r="C1184" s="493" t="s">
        <v>8282</v>
      </c>
      <c r="D1184" s="492" t="s">
        <v>8283</v>
      </c>
      <c r="E1184" s="516" t="s">
        <v>7350</v>
      </c>
      <c r="F1184" s="498" t="s">
        <v>894</v>
      </c>
      <c r="G1184" s="489">
        <v>2009</v>
      </c>
      <c r="H1184" s="487"/>
      <c r="I1184" s="488"/>
      <c r="J1184" s="483"/>
      <c r="K1184" s="484"/>
      <c r="L1184" s="485"/>
      <c r="M1184" s="531"/>
      <c r="N1184" s="488"/>
      <c r="O1184" s="483"/>
      <c r="P1184" s="483"/>
      <c r="Q1184" s="486"/>
      <c r="R1184" s="486"/>
      <c r="S1184" s="488"/>
      <c r="T1184" s="483"/>
      <c r="U1184" s="483"/>
      <c r="V1184" s="486"/>
    </row>
    <row r="1185" spans="1:22" x14ac:dyDescent="0.25">
      <c r="A1185" s="487"/>
      <c r="B1185" s="492"/>
      <c r="C1185" s="493"/>
      <c r="D1185" s="492"/>
      <c r="E1185" s="516"/>
      <c r="F1185" s="498"/>
      <c r="G1185" s="489"/>
      <c r="H1185" s="487"/>
      <c r="I1185" s="488"/>
      <c r="J1185" s="483"/>
      <c r="K1185" s="484"/>
      <c r="L1185" s="485"/>
      <c r="M1185" s="689"/>
      <c r="N1185" s="488" t="s">
        <v>8284</v>
      </c>
      <c r="O1185" s="483">
        <v>2015</v>
      </c>
      <c r="P1185" s="483">
        <v>0.16800000000000001</v>
      </c>
      <c r="Q1185" s="486" t="s">
        <v>8285</v>
      </c>
      <c r="R1185" s="486"/>
      <c r="S1185" s="488"/>
      <c r="T1185" s="483"/>
      <c r="U1185" s="483"/>
      <c r="V1185" s="486"/>
    </row>
    <row r="1186" spans="1:22" x14ac:dyDescent="0.25">
      <c r="A1186" s="487"/>
      <c r="B1186" s="492"/>
      <c r="C1186" s="493"/>
      <c r="D1186" s="492"/>
      <c r="E1186" s="516"/>
      <c r="F1186" s="498"/>
      <c r="G1186" s="489"/>
      <c r="H1186" s="487"/>
      <c r="I1186" s="488"/>
      <c r="J1186" s="483"/>
      <c r="K1186" s="484"/>
      <c r="L1186" s="485"/>
      <c r="M1186" s="761"/>
      <c r="N1186" s="488" t="s">
        <v>8284</v>
      </c>
      <c r="O1186" s="483">
        <v>2015</v>
      </c>
      <c r="P1186" s="483">
        <v>0.16800000000000001</v>
      </c>
      <c r="Q1186" s="486" t="s">
        <v>8285</v>
      </c>
      <c r="R1186" s="486"/>
      <c r="S1186" s="488"/>
      <c r="T1186" s="483"/>
      <c r="U1186" s="483"/>
      <c r="V1186" s="486"/>
    </row>
    <row r="1187" spans="1:22" x14ac:dyDescent="0.25">
      <c r="A1187" s="487"/>
      <c r="B1187" s="492"/>
      <c r="C1187" s="493"/>
      <c r="D1187" s="492"/>
      <c r="E1187" s="516"/>
      <c r="F1187" s="498"/>
      <c r="G1187" s="489"/>
      <c r="H1187" s="487"/>
      <c r="I1187" s="488"/>
      <c r="J1187" s="483"/>
      <c r="K1187" s="484"/>
      <c r="L1187" s="485"/>
      <c r="M1187" s="762"/>
      <c r="N1187" s="488"/>
      <c r="O1187" s="483"/>
      <c r="P1187" s="483"/>
      <c r="Q1187" s="486"/>
      <c r="R1187" s="486"/>
      <c r="S1187" s="488"/>
      <c r="T1187" s="483"/>
      <c r="U1187" s="483"/>
      <c r="V1187" s="486"/>
    </row>
    <row r="1188" spans="1:22" x14ac:dyDescent="0.25">
      <c r="A1188" s="487"/>
      <c r="B1188" s="492"/>
      <c r="C1188" s="493"/>
      <c r="D1188" s="492"/>
      <c r="E1188" s="492"/>
      <c r="F1188" s="498"/>
      <c r="G1188" s="489"/>
      <c r="H1188" s="487"/>
      <c r="I1188" s="497"/>
      <c r="J1188" s="483"/>
      <c r="K1188" s="484"/>
      <c r="L1188" s="485"/>
      <c r="M1188" s="496"/>
      <c r="N1188" s="488"/>
      <c r="O1188" s="483"/>
      <c r="P1188" s="483"/>
      <c r="Q1188" s="486"/>
      <c r="R1188" s="486"/>
      <c r="S1188" s="488"/>
      <c r="T1188" s="483"/>
      <c r="U1188" s="483"/>
      <c r="V1188" s="486"/>
    </row>
    <row r="1189" spans="1:22" x14ac:dyDescent="0.25">
      <c r="A1189" s="487"/>
      <c r="B1189" s="492"/>
      <c r="C1189" s="493"/>
      <c r="D1189" s="492"/>
      <c r="E1189" s="492"/>
      <c r="F1189" s="498"/>
      <c r="G1189" s="489"/>
      <c r="H1189" s="487" t="s">
        <v>8286</v>
      </c>
      <c r="I1189" s="492" t="s">
        <v>8287</v>
      </c>
      <c r="J1189" s="483">
        <v>2009</v>
      </c>
      <c r="K1189" s="484">
        <v>0.39100000000000001</v>
      </c>
      <c r="L1189" s="485" t="s">
        <v>4523</v>
      </c>
      <c r="M1189" s="496"/>
      <c r="N1189" s="497"/>
      <c r="O1189" s="483"/>
      <c r="P1189" s="483"/>
      <c r="Q1189" s="486"/>
      <c r="R1189" s="486"/>
      <c r="S1189" s="497"/>
      <c r="T1189" s="483"/>
      <c r="U1189" s="483"/>
      <c r="V1189" s="486"/>
    </row>
    <row r="1190" spans="1:22" x14ac:dyDescent="0.25">
      <c r="A1190" s="487"/>
      <c r="B1190" s="492"/>
      <c r="C1190" s="493"/>
      <c r="D1190" s="492"/>
      <c r="E1190" s="492"/>
      <c r="F1190" s="498"/>
      <c r="G1190" s="489"/>
      <c r="H1190" s="487"/>
      <c r="I1190" s="488"/>
      <c r="J1190" s="483"/>
      <c r="K1190" s="484"/>
      <c r="L1190" s="485"/>
      <c r="M1190" s="689"/>
      <c r="N1190" s="492"/>
      <c r="O1190" s="483"/>
      <c r="P1190" s="483"/>
      <c r="Q1190" s="486"/>
      <c r="R1190" s="486"/>
      <c r="S1190" s="492"/>
      <c r="T1190" s="483"/>
      <c r="U1190" s="483"/>
      <c r="V1190" s="486"/>
    </row>
    <row r="1191" spans="1:22" x14ac:dyDescent="0.25">
      <c r="A1191" s="487"/>
      <c r="B1191" s="492"/>
      <c r="C1191" s="493"/>
      <c r="D1191" s="492"/>
      <c r="E1191" s="492"/>
      <c r="F1191" s="498"/>
      <c r="G1191" s="489"/>
      <c r="H1191" s="487"/>
      <c r="I1191" s="488"/>
      <c r="J1191" s="483"/>
      <c r="K1191" s="484"/>
      <c r="L1191" s="485"/>
      <c r="M1191" s="690"/>
      <c r="N1191" s="488"/>
      <c r="O1191" s="483"/>
      <c r="P1191" s="483"/>
      <c r="Q1191" s="486"/>
      <c r="R1191" s="486"/>
      <c r="S1191" s="488"/>
      <c r="T1191" s="483"/>
      <c r="U1191" s="483"/>
      <c r="V1191" s="486"/>
    </row>
    <row r="1192" spans="1:22" x14ac:dyDescent="0.25">
      <c r="A1192" s="487"/>
      <c r="B1192" s="492"/>
      <c r="C1192" s="493"/>
      <c r="D1192" s="492"/>
      <c r="E1192" s="492"/>
      <c r="F1192" s="498"/>
      <c r="G1192" s="489"/>
      <c r="H1192" s="487"/>
      <c r="I1192" s="488"/>
      <c r="J1192" s="483"/>
      <c r="K1192" s="484"/>
      <c r="L1192" s="485"/>
      <c r="M1192" s="690"/>
      <c r="N1192" s="488"/>
      <c r="O1192" s="483"/>
      <c r="P1192" s="483"/>
      <c r="Q1192" s="486"/>
      <c r="R1192" s="486"/>
      <c r="S1192" s="488"/>
      <c r="T1192" s="483"/>
      <c r="U1192" s="483"/>
      <c r="V1192" s="486"/>
    </row>
    <row r="1193" spans="1:22" x14ac:dyDescent="0.25">
      <c r="A1193" s="487"/>
      <c r="B1193" s="492"/>
      <c r="C1193" s="493"/>
      <c r="D1193" s="492" t="s">
        <v>4064</v>
      </c>
      <c r="E1193" s="516" t="s">
        <v>7350</v>
      </c>
      <c r="F1193" s="498" t="s">
        <v>22</v>
      </c>
      <c r="G1193" s="489">
        <v>2017</v>
      </c>
      <c r="H1193" s="487"/>
      <c r="I1193" s="488"/>
      <c r="J1193" s="483"/>
      <c r="K1193" s="484"/>
      <c r="L1193" s="485"/>
      <c r="M1193" s="690"/>
      <c r="N1193" s="488"/>
      <c r="O1193" s="483"/>
      <c r="P1193" s="483"/>
      <c r="Q1193" s="486"/>
      <c r="R1193" s="486"/>
      <c r="S1193" s="488"/>
      <c r="T1193" s="483"/>
      <c r="U1193" s="483"/>
      <c r="V1193" s="486"/>
    </row>
    <row r="1194" spans="1:22" x14ac:dyDescent="0.25">
      <c r="A1194" s="487"/>
      <c r="B1194" s="492"/>
      <c r="C1194" s="493"/>
      <c r="D1194" s="492"/>
      <c r="E1194" s="492"/>
      <c r="F1194" s="498"/>
      <c r="G1194" s="489"/>
      <c r="H1194" s="487"/>
      <c r="I1194" s="488"/>
      <c r="J1194" s="483"/>
      <c r="K1194" s="484"/>
      <c r="L1194" s="485"/>
      <c r="M1194" s="691"/>
      <c r="N1194" s="488"/>
      <c r="O1194" s="483"/>
      <c r="P1194" s="483"/>
      <c r="Q1194" s="486"/>
      <c r="R1194" s="486"/>
      <c r="S1194" s="488"/>
      <c r="T1194" s="483"/>
      <c r="U1194" s="483"/>
      <c r="V1194" s="486"/>
    </row>
    <row r="1195" spans="1:22" x14ac:dyDescent="0.25">
      <c r="A1195" s="487"/>
      <c r="B1195" s="492"/>
      <c r="C1195" s="493"/>
      <c r="D1195" s="492"/>
      <c r="E1195" s="492"/>
      <c r="F1195" s="498"/>
      <c r="G1195" s="489"/>
      <c r="H1195" s="487" t="s">
        <v>8227</v>
      </c>
      <c r="I1195" s="497" t="s">
        <v>8288</v>
      </c>
      <c r="J1195" s="483">
        <v>1978</v>
      </c>
      <c r="K1195" s="484">
        <v>0.35199999999999998</v>
      </c>
      <c r="L1195" s="485" t="s">
        <v>8289</v>
      </c>
      <c r="M1195" s="496"/>
      <c r="N1195" s="488"/>
      <c r="O1195" s="483"/>
      <c r="P1195" s="483"/>
      <c r="Q1195" s="486"/>
      <c r="R1195" s="486"/>
      <c r="S1195" s="488"/>
      <c r="T1195" s="483"/>
      <c r="U1195" s="483"/>
      <c r="V1195" s="486"/>
    </row>
    <row r="1196" spans="1:22" x14ac:dyDescent="0.25">
      <c r="A1196" s="487"/>
      <c r="B1196" s="492"/>
      <c r="C1196" s="493"/>
      <c r="D1196" s="492"/>
      <c r="E1196" s="492"/>
      <c r="F1196" s="498"/>
      <c r="G1196" s="489"/>
      <c r="H1196" s="487"/>
      <c r="I1196" s="488"/>
      <c r="J1196" s="483"/>
      <c r="K1196" s="484"/>
      <c r="L1196" s="485"/>
      <c r="M1196" s="692" t="s">
        <v>8290</v>
      </c>
      <c r="N1196" s="497"/>
      <c r="O1196" s="483"/>
      <c r="P1196" s="483"/>
      <c r="Q1196" s="486"/>
      <c r="R1196" s="486"/>
      <c r="S1196" s="497"/>
      <c r="T1196" s="483"/>
      <c r="U1196" s="483"/>
      <c r="V1196" s="486"/>
    </row>
    <row r="1197" spans="1:22" x14ac:dyDescent="0.25">
      <c r="A1197" s="487"/>
      <c r="B1197" s="492"/>
      <c r="C1197" s="493"/>
      <c r="D1197" s="492"/>
      <c r="E1197" s="492"/>
      <c r="F1197" s="498"/>
      <c r="G1197" s="489"/>
      <c r="H1197" s="487"/>
      <c r="I1197" s="488"/>
      <c r="J1197" s="483"/>
      <c r="K1197" s="484"/>
      <c r="L1197" s="485"/>
      <c r="M1197" s="763"/>
      <c r="N1197" s="488" t="s">
        <v>8291</v>
      </c>
      <c r="O1197" s="483">
        <v>1978</v>
      </c>
      <c r="P1197" s="483">
        <v>7.0999999999999994E-2</v>
      </c>
      <c r="Q1197" s="486" t="s">
        <v>7795</v>
      </c>
      <c r="R1197" s="486"/>
      <c r="S1197" s="488"/>
      <c r="T1197" s="483"/>
      <c r="U1197" s="483"/>
      <c r="V1197" s="486"/>
    </row>
    <row r="1198" spans="1:22" x14ac:dyDescent="0.25">
      <c r="A1198" s="487"/>
      <c r="B1198" s="492"/>
      <c r="C1198" s="493"/>
      <c r="D1198" s="492"/>
      <c r="E1198" s="492"/>
      <c r="F1198" s="498"/>
      <c r="G1198" s="489"/>
      <c r="H1198" s="487"/>
      <c r="I1198" s="488"/>
      <c r="J1198" s="483"/>
      <c r="K1198" s="484"/>
      <c r="L1198" s="485"/>
      <c r="M1198" s="763"/>
      <c r="N1198" s="488" t="s">
        <v>8292</v>
      </c>
      <c r="O1198" s="483">
        <v>1978</v>
      </c>
      <c r="P1198" s="483">
        <v>0.11600000000000001</v>
      </c>
      <c r="Q1198" s="486" t="s">
        <v>7795</v>
      </c>
      <c r="R1198" s="486"/>
      <c r="S1198" s="488"/>
      <c r="T1198" s="483"/>
      <c r="U1198" s="483"/>
      <c r="V1198" s="486"/>
    </row>
    <row r="1199" spans="1:22" x14ac:dyDescent="0.25">
      <c r="A1199" s="487"/>
      <c r="B1199" s="492"/>
      <c r="C1199" s="493"/>
      <c r="D1199" s="492"/>
      <c r="E1199" s="492"/>
      <c r="F1199" s="498"/>
      <c r="G1199" s="489"/>
      <c r="H1199" s="487"/>
      <c r="I1199" s="488"/>
      <c r="J1199" s="483"/>
      <c r="K1199" s="484"/>
      <c r="L1199" s="485"/>
      <c r="M1199" s="763"/>
      <c r="N1199" s="488" t="s">
        <v>8293</v>
      </c>
      <c r="O1199" s="483">
        <v>1973</v>
      </c>
      <c r="P1199" s="483">
        <v>2.5000000000000001E-2</v>
      </c>
      <c r="Q1199" s="486" t="s">
        <v>8294</v>
      </c>
      <c r="R1199" s="486"/>
      <c r="S1199" s="488"/>
      <c r="T1199" s="483"/>
      <c r="U1199" s="483"/>
      <c r="V1199" s="486"/>
    </row>
    <row r="1200" spans="1:22" x14ac:dyDescent="0.25">
      <c r="A1200" s="487"/>
      <c r="B1200" s="492"/>
      <c r="C1200" s="493"/>
      <c r="D1200" s="492"/>
      <c r="E1200" s="492"/>
      <c r="F1200" s="498"/>
      <c r="G1200" s="489"/>
      <c r="H1200" s="487"/>
      <c r="I1200" s="488"/>
      <c r="J1200" s="483"/>
      <c r="K1200" s="484"/>
      <c r="L1200" s="485"/>
      <c r="M1200" s="763"/>
      <c r="N1200" s="488" t="s">
        <v>8295</v>
      </c>
      <c r="O1200" s="483">
        <v>1973</v>
      </c>
      <c r="P1200" s="483">
        <v>0.06</v>
      </c>
      <c r="Q1200" s="486" t="s">
        <v>8294</v>
      </c>
      <c r="R1200" s="486"/>
      <c r="S1200" s="488"/>
      <c r="T1200" s="483"/>
      <c r="U1200" s="483"/>
      <c r="V1200" s="486"/>
    </row>
    <row r="1201" spans="1:22" x14ac:dyDescent="0.25">
      <c r="A1201" s="487"/>
      <c r="B1201" s="492"/>
      <c r="C1201" s="493"/>
      <c r="D1201" s="492"/>
      <c r="E1201" s="492"/>
      <c r="F1201" s="498"/>
      <c r="G1201" s="489"/>
      <c r="H1201" s="487"/>
      <c r="I1201" s="488"/>
      <c r="J1201" s="483"/>
      <c r="K1201" s="484"/>
      <c r="L1201" s="485"/>
      <c r="M1201" s="763"/>
      <c r="N1201" s="488" t="s">
        <v>8296</v>
      </c>
      <c r="O1201" s="483">
        <v>1972</v>
      </c>
      <c r="P1201" s="483">
        <v>2.3E-2</v>
      </c>
      <c r="Q1201" s="486" t="s">
        <v>8294</v>
      </c>
      <c r="R1201" s="486"/>
      <c r="S1201" s="488"/>
      <c r="T1201" s="483"/>
      <c r="U1201" s="483"/>
      <c r="V1201" s="486"/>
    </row>
    <row r="1202" spans="1:22" x14ac:dyDescent="0.25">
      <c r="A1202" s="487"/>
      <c r="B1202" s="492"/>
      <c r="C1202" s="493"/>
      <c r="D1202" s="492"/>
      <c r="E1202" s="492"/>
      <c r="F1202" s="498"/>
      <c r="G1202" s="489"/>
      <c r="H1202" s="487"/>
      <c r="I1202" s="488"/>
      <c r="J1202" s="483"/>
      <c r="K1202" s="484"/>
      <c r="L1202" s="485"/>
      <c r="M1202" s="763"/>
      <c r="N1202" s="488" t="s">
        <v>8297</v>
      </c>
      <c r="O1202" s="483">
        <v>1976</v>
      </c>
      <c r="P1202" s="483">
        <v>0.13600000000000001</v>
      </c>
      <c r="Q1202" s="486" t="s">
        <v>7401</v>
      </c>
      <c r="R1202" s="486"/>
      <c r="S1202" s="488"/>
      <c r="T1202" s="483"/>
      <c r="U1202" s="483"/>
      <c r="V1202" s="486"/>
    </row>
    <row r="1203" spans="1:22" x14ac:dyDescent="0.25">
      <c r="A1203" s="487"/>
      <c r="B1203" s="488"/>
      <c r="C1203" s="494"/>
      <c r="D1203" s="492"/>
      <c r="E1203" s="492"/>
      <c r="F1203" s="498"/>
      <c r="G1203" s="489"/>
      <c r="H1203" s="487"/>
      <c r="I1203" s="488"/>
      <c r="J1203" s="483"/>
      <c r="K1203" s="484"/>
      <c r="L1203" s="485"/>
      <c r="M1203" s="763"/>
      <c r="N1203" s="488" t="s">
        <v>8298</v>
      </c>
      <c r="O1203" s="483">
        <v>1979</v>
      </c>
      <c r="P1203" s="483">
        <v>0.1</v>
      </c>
      <c r="Q1203" s="486" t="s">
        <v>7211</v>
      </c>
      <c r="R1203" s="486"/>
      <c r="S1203" s="488"/>
      <c r="T1203" s="483"/>
      <c r="U1203" s="483"/>
      <c r="V1203" s="486"/>
    </row>
    <row r="1204" spans="1:22" x14ac:dyDescent="0.25">
      <c r="A1204" s="487"/>
      <c r="B1204" s="488"/>
      <c r="C1204" s="494"/>
      <c r="D1204" s="488"/>
      <c r="E1204" s="487"/>
      <c r="F1204" s="488"/>
      <c r="G1204" s="488"/>
      <c r="H1204" s="487"/>
      <c r="I1204" s="488"/>
      <c r="J1204" s="483"/>
      <c r="K1204" s="484"/>
      <c r="L1204" s="485"/>
      <c r="M1204" s="763"/>
      <c r="N1204" s="488" t="s">
        <v>8298</v>
      </c>
      <c r="O1204" s="483">
        <v>1979</v>
      </c>
      <c r="P1204" s="483">
        <v>0.1</v>
      </c>
      <c r="Q1204" s="486" t="s">
        <v>7211</v>
      </c>
      <c r="R1204" s="486"/>
      <c r="S1204" s="488"/>
      <c r="T1204" s="483"/>
      <c r="U1204" s="483"/>
      <c r="V1204" s="486"/>
    </row>
    <row r="1205" spans="1:22" x14ac:dyDescent="0.25">
      <c r="A1205" s="487"/>
      <c r="B1205" s="488"/>
      <c r="C1205" s="494"/>
      <c r="D1205" s="488"/>
      <c r="E1205" s="487"/>
      <c r="F1205" s="488"/>
      <c r="G1205" s="488"/>
      <c r="H1205" s="487"/>
      <c r="I1205" s="488"/>
      <c r="J1205" s="483"/>
      <c r="K1205" s="484"/>
      <c r="L1205" s="485"/>
      <c r="M1205" s="763"/>
      <c r="N1205" s="488" t="s">
        <v>8299</v>
      </c>
      <c r="O1205" s="483">
        <v>1976</v>
      </c>
      <c r="P1205" s="483">
        <v>8.4000000000000005E-2</v>
      </c>
      <c r="Q1205" s="486" t="s">
        <v>8300</v>
      </c>
      <c r="R1205" s="486"/>
      <c r="S1205" s="488"/>
      <c r="T1205" s="483"/>
      <c r="U1205" s="483"/>
      <c r="V1205" s="486"/>
    </row>
    <row r="1206" spans="1:22" x14ac:dyDescent="0.25">
      <c r="A1206" s="489"/>
      <c r="B1206" s="488"/>
      <c r="C1206" s="494"/>
      <c r="D1206" s="488"/>
      <c r="E1206" s="487"/>
      <c r="F1206" s="488"/>
      <c r="G1206" s="488"/>
      <c r="H1206" s="499"/>
      <c r="I1206" s="490"/>
      <c r="J1206" s="483"/>
      <c r="K1206" s="484"/>
      <c r="L1206" s="485"/>
      <c r="M1206" s="763"/>
      <c r="N1206" s="488" t="s">
        <v>8301</v>
      </c>
      <c r="O1206" s="483">
        <v>1976</v>
      </c>
      <c r="P1206" s="483">
        <v>4.5999999999999999E-2</v>
      </c>
      <c r="Q1206" s="486" t="s">
        <v>7751</v>
      </c>
      <c r="R1206" s="486"/>
      <c r="S1206" s="488"/>
      <c r="T1206" s="483"/>
      <c r="U1206" s="483"/>
      <c r="V1206" s="486"/>
    </row>
    <row r="1207" spans="1:22" x14ac:dyDescent="0.25">
      <c r="A1207" s="489"/>
      <c r="B1207" s="488"/>
      <c r="C1207" s="494"/>
      <c r="D1207" s="488"/>
      <c r="E1207" s="487"/>
      <c r="F1207" s="488"/>
      <c r="G1207" s="488"/>
      <c r="H1207" s="499"/>
      <c r="I1207" s="490"/>
      <c r="J1207" s="483"/>
      <c r="K1207" s="484"/>
      <c r="L1207" s="485"/>
      <c r="M1207" s="764"/>
      <c r="N1207" s="490"/>
      <c r="O1207" s="483"/>
      <c r="P1207" s="765"/>
      <c r="Q1207" s="486"/>
      <c r="R1207" s="528"/>
      <c r="S1207" s="490"/>
      <c r="T1207" s="483"/>
      <c r="U1207" s="483"/>
      <c r="V1207" s="686"/>
    </row>
    <row r="1208" spans="1:22" x14ac:dyDescent="0.25">
      <c r="A1208" s="489"/>
      <c r="B1208" s="492"/>
      <c r="C1208" s="493"/>
      <c r="D1208" s="488"/>
      <c r="E1208" s="487"/>
      <c r="F1208" s="488"/>
      <c r="G1208" s="488"/>
      <c r="H1208" s="499"/>
      <c r="I1208" s="490"/>
      <c r="J1208" s="483"/>
      <c r="K1208" s="484"/>
      <c r="L1208" s="485"/>
      <c r="M1208" s="493"/>
      <c r="N1208" s="490"/>
      <c r="O1208" s="483"/>
      <c r="P1208" s="765"/>
      <c r="Q1208" s="486"/>
      <c r="R1208" s="528"/>
      <c r="S1208" s="490"/>
      <c r="T1208" s="483"/>
      <c r="U1208" s="483"/>
      <c r="V1208" s="686"/>
    </row>
    <row r="1209" spans="1:22" x14ac:dyDescent="0.25">
      <c r="A1209" s="489"/>
      <c r="B1209" s="492"/>
      <c r="C1209" s="493"/>
      <c r="D1209" s="492" t="s">
        <v>4272</v>
      </c>
      <c r="E1209" s="492"/>
      <c r="F1209" s="498" t="s">
        <v>23</v>
      </c>
      <c r="G1209" s="489">
        <v>2008</v>
      </c>
      <c r="H1209" s="499"/>
      <c r="I1209" s="490"/>
      <c r="J1209" s="483"/>
      <c r="K1209" s="484"/>
      <c r="L1209" s="485"/>
      <c r="M1209" s="493"/>
      <c r="N1209" s="490"/>
      <c r="O1209" s="483"/>
      <c r="P1209" s="765"/>
      <c r="Q1209" s="486"/>
      <c r="R1209" s="528"/>
      <c r="S1209" s="490"/>
      <c r="T1209" s="483"/>
      <c r="U1209" s="483"/>
      <c r="V1209" s="686"/>
    </row>
    <row r="1210" spans="1:22" x14ac:dyDescent="0.25">
      <c r="A1210" s="489"/>
      <c r="B1210" s="492"/>
      <c r="C1210" s="493"/>
      <c r="D1210" s="492"/>
      <c r="E1210" s="492"/>
      <c r="F1210" s="498"/>
      <c r="G1210" s="489"/>
      <c r="H1210" s="499"/>
      <c r="I1210" s="490"/>
      <c r="J1210" s="483"/>
      <c r="K1210" s="484"/>
      <c r="L1210" s="485"/>
      <c r="M1210" s="493"/>
      <c r="N1210" s="490"/>
      <c r="O1210" s="483"/>
      <c r="P1210" s="765"/>
      <c r="Q1210" s="486"/>
      <c r="R1210" s="528"/>
      <c r="S1210" s="490"/>
      <c r="T1210" s="483"/>
      <c r="U1210" s="483"/>
      <c r="V1210" s="686"/>
    </row>
    <row r="1211" spans="1:22" x14ac:dyDescent="0.25">
      <c r="A1211" s="487"/>
      <c r="B1211" s="492"/>
      <c r="C1211" s="493"/>
      <c r="D1211" s="492"/>
      <c r="E1211" s="492"/>
      <c r="F1211" s="498"/>
      <c r="G1211" s="489"/>
      <c r="H1211" s="487"/>
      <c r="I1211" s="492" t="s">
        <v>8302</v>
      </c>
      <c r="J1211" s="483">
        <v>2008</v>
      </c>
      <c r="K1211" s="484">
        <v>2.5999999999999999E-2</v>
      </c>
      <c r="L1211" s="485" t="s">
        <v>201</v>
      </c>
      <c r="M1211" s="496"/>
      <c r="N1211" s="490"/>
      <c r="O1211" s="483"/>
      <c r="P1211" s="765"/>
      <c r="Q1211" s="486"/>
      <c r="R1211" s="528"/>
      <c r="S1211" s="490"/>
      <c r="T1211" s="483"/>
      <c r="U1211" s="483"/>
      <c r="V1211" s="686"/>
    </row>
    <row r="1212" spans="1:22" x14ac:dyDescent="0.25">
      <c r="A1212" s="487"/>
      <c r="B1212" s="492"/>
      <c r="C1212" s="493"/>
      <c r="D1212" s="492"/>
      <c r="E1212" s="492"/>
      <c r="F1212" s="498"/>
      <c r="G1212" s="489"/>
      <c r="H1212" s="487"/>
      <c r="I1212" s="488"/>
      <c r="J1212" s="483"/>
      <c r="K1212" s="484"/>
      <c r="L1212" s="485"/>
      <c r="M1212" s="689"/>
      <c r="N1212" s="492"/>
      <c r="O1212" s="483"/>
      <c r="P1212" s="483"/>
      <c r="Q1212" s="486"/>
      <c r="R1212" s="486"/>
      <c r="S1212" s="492"/>
      <c r="T1212" s="483"/>
      <c r="U1212" s="483"/>
      <c r="V1212" s="486"/>
    </row>
    <row r="1213" spans="1:22" x14ac:dyDescent="0.25">
      <c r="A1213" s="487"/>
      <c r="B1213" s="492"/>
      <c r="C1213" s="493"/>
      <c r="D1213" s="492"/>
      <c r="E1213" s="492"/>
      <c r="F1213" s="498"/>
      <c r="G1213" s="489"/>
      <c r="H1213" s="487"/>
      <c r="I1213" s="488"/>
      <c r="J1213" s="483"/>
      <c r="K1213" s="484"/>
      <c r="L1213" s="485"/>
      <c r="M1213" s="690"/>
      <c r="N1213" s="488"/>
      <c r="O1213" s="483"/>
      <c r="P1213" s="483"/>
      <c r="Q1213" s="486"/>
      <c r="R1213" s="486"/>
      <c r="S1213" s="488"/>
      <c r="T1213" s="483"/>
      <c r="U1213" s="483"/>
      <c r="V1213" s="486"/>
    </row>
    <row r="1214" spans="1:22" x14ac:dyDescent="0.25">
      <c r="A1214" s="487"/>
      <c r="B1214" s="492"/>
      <c r="C1214" s="493"/>
      <c r="D1214" s="492"/>
      <c r="E1214" s="492"/>
      <c r="F1214" s="498"/>
      <c r="G1214" s="489"/>
      <c r="H1214" s="487"/>
      <c r="I1214" s="488"/>
      <c r="J1214" s="483"/>
      <c r="K1214" s="484"/>
      <c r="L1214" s="485"/>
      <c r="M1214" s="690"/>
      <c r="N1214" s="488"/>
      <c r="O1214" s="483"/>
      <c r="P1214" s="483"/>
      <c r="Q1214" s="486"/>
      <c r="R1214" s="486"/>
      <c r="S1214" s="488"/>
      <c r="T1214" s="483"/>
      <c r="U1214" s="483"/>
      <c r="V1214" s="486"/>
    </row>
    <row r="1215" spans="1:22" x14ac:dyDescent="0.25">
      <c r="A1215" s="487"/>
      <c r="B1215" s="492"/>
      <c r="C1215" s="493"/>
      <c r="D1215" s="492"/>
      <c r="E1215" s="492"/>
      <c r="F1215" s="498"/>
      <c r="G1215" s="489"/>
      <c r="H1215" s="487"/>
      <c r="I1215" s="488"/>
      <c r="J1215" s="483"/>
      <c r="K1215" s="484"/>
      <c r="L1215" s="485"/>
      <c r="M1215" s="691"/>
      <c r="N1215" s="488"/>
      <c r="O1215" s="483"/>
      <c r="P1215" s="483"/>
      <c r="Q1215" s="486"/>
      <c r="R1215" s="486"/>
      <c r="S1215" s="488"/>
      <c r="T1215" s="483"/>
      <c r="U1215" s="483"/>
      <c r="V1215" s="486"/>
    </row>
    <row r="1216" spans="1:22" x14ac:dyDescent="0.25">
      <c r="A1216" s="487"/>
      <c r="B1216" s="492"/>
      <c r="C1216" s="493"/>
      <c r="D1216" s="492"/>
      <c r="E1216" s="492"/>
      <c r="F1216" s="498"/>
      <c r="G1216" s="489"/>
      <c r="H1216" s="487"/>
      <c r="I1216" s="492"/>
      <c r="J1216" s="483"/>
      <c r="K1216" s="484"/>
      <c r="L1216" s="485"/>
      <c r="M1216" s="496"/>
      <c r="N1216" s="488"/>
      <c r="O1216" s="483"/>
      <c r="P1216" s="483"/>
      <c r="Q1216" s="486"/>
      <c r="R1216" s="486"/>
      <c r="S1216" s="488"/>
      <c r="T1216" s="483"/>
      <c r="U1216" s="483"/>
      <c r="V1216" s="486"/>
    </row>
    <row r="1217" spans="1:22" x14ac:dyDescent="0.25">
      <c r="A1217" s="487"/>
      <c r="B1217" s="492"/>
      <c r="C1217" s="493" t="s">
        <v>7812</v>
      </c>
      <c r="D1217" s="492" t="s">
        <v>8303</v>
      </c>
      <c r="E1217" s="492"/>
      <c r="F1217" s="498" t="s">
        <v>2850</v>
      </c>
      <c r="G1217" s="489">
        <v>1977</v>
      </c>
      <c r="H1217" s="487"/>
      <c r="I1217" s="488"/>
      <c r="J1217" s="483"/>
      <c r="K1217" s="484"/>
      <c r="L1217" s="485"/>
      <c r="M1217" s="689"/>
      <c r="N1217" s="492"/>
      <c r="O1217" s="483"/>
      <c r="P1217" s="483"/>
      <c r="Q1217" s="486"/>
      <c r="R1217" s="486"/>
      <c r="S1217" s="492"/>
      <c r="T1217" s="483"/>
      <c r="U1217" s="483"/>
      <c r="V1217" s="486"/>
    </row>
    <row r="1218" spans="1:22" x14ac:dyDescent="0.25">
      <c r="A1218" s="487"/>
      <c r="B1218" s="492"/>
      <c r="C1218" s="493" t="s">
        <v>7814</v>
      </c>
      <c r="D1218" s="492" t="s">
        <v>8304</v>
      </c>
      <c r="E1218" s="492"/>
      <c r="F1218" s="498" t="s">
        <v>23</v>
      </c>
      <c r="G1218" s="489">
        <v>1980</v>
      </c>
      <c r="H1218" s="487"/>
      <c r="I1218" s="488"/>
      <c r="J1218" s="483"/>
      <c r="K1218" s="484"/>
      <c r="L1218" s="485"/>
      <c r="M1218" s="691"/>
      <c r="N1218" s="488"/>
      <c r="O1218" s="483"/>
      <c r="P1218" s="483"/>
      <c r="Q1218" s="486"/>
      <c r="R1218" s="486"/>
      <c r="S1218" s="488"/>
      <c r="T1218" s="483"/>
      <c r="U1218" s="483"/>
      <c r="V1218" s="486"/>
    </row>
    <row r="1219" spans="1:22" x14ac:dyDescent="0.25">
      <c r="A1219" s="487"/>
      <c r="B1219" s="492"/>
      <c r="C1219" s="493" t="s">
        <v>8305</v>
      </c>
      <c r="D1219" s="492" t="s">
        <v>3774</v>
      </c>
      <c r="E1219" s="492"/>
      <c r="F1219" s="498" t="s">
        <v>494</v>
      </c>
      <c r="G1219" s="489">
        <v>1982</v>
      </c>
      <c r="H1219" s="487" t="s">
        <v>8211</v>
      </c>
      <c r="I1219" s="492" t="s">
        <v>8306</v>
      </c>
      <c r="J1219" s="483">
        <v>1977</v>
      </c>
      <c r="K1219" s="484">
        <v>2.8039999999999998</v>
      </c>
      <c r="L1219" s="485" t="s">
        <v>205</v>
      </c>
      <c r="M1219" s="496"/>
      <c r="N1219" s="488"/>
      <c r="O1219" s="483"/>
      <c r="P1219" s="483"/>
      <c r="Q1219" s="486"/>
      <c r="R1219" s="486"/>
      <c r="S1219" s="488"/>
      <c r="T1219" s="483"/>
      <c r="U1219" s="483"/>
      <c r="V1219" s="486"/>
    </row>
    <row r="1220" spans="1:22" x14ac:dyDescent="0.25">
      <c r="A1220" s="487"/>
      <c r="B1220" s="492"/>
      <c r="C1220" s="493"/>
      <c r="D1220" s="492"/>
      <c r="E1220" s="492"/>
      <c r="F1220" s="498"/>
      <c r="G1220" s="489"/>
      <c r="H1220" s="487" t="s">
        <v>7818</v>
      </c>
      <c r="I1220" s="492" t="s">
        <v>7819</v>
      </c>
      <c r="J1220" s="483">
        <v>1980</v>
      </c>
      <c r="K1220" s="484">
        <v>0.2</v>
      </c>
      <c r="L1220" s="485" t="s">
        <v>8307</v>
      </c>
      <c r="M1220" s="496"/>
      <c r="N1220" s="492"/>
      <c r="O1220" s="483"/>
      <c r="P1220" s="483"/>
      <c r="Q1220" s="486"/>
      <c r="R1220" s="486"/>
      <c r="S1220" s="492"/>
      <c r="T1220" s="483"/>
      <c r="U1220" s="483"/>
      <c r="V1220" s="486"/>
    </row>
    <row r="1221" spans="1:22" x14ac:dyDescent="0.25">
      <c r="A1221" s="487"/>
      <c r="B1221" s="492"/>
      <c r="C1221" s="493"/>
      <c r="D1221" s="492"/>
      <c r="E1221" s="492"/>
      <c r="F1221" s="498"/>
      <c r="G1221" s="489"/>
      <c r="H1221" s="487" t="s">
        <v>7818</v>
      </c>
      <c r="I1221" s="492" t="s">
        <v>8308</v>
      </c>
      <c r="J1221" s="483">
        <v>1982</v>
      </c>
      <c r="K1221" s="484">
        <v>0.54300000000000004</v>
      </c>
      <c r="L1221" s="485" t="s">
        <v>7245</v>
      </c>
      <c r="M1221" s="496"/>
      <c r="N1221" s="492"/>
      <c r="O1221" s="483"/>
      <c r="P1221" s="483"/>
      <c r="Q1221" s="486"/>
      <c r="R1221" s="486"/>
      <c r="S1221" s="492"/>
      <c r="T1221" s="483"/>
      <c r="U1221" s="483"/>
      <c r="V1221" s="486"/>
    </row>
    <row r="1222" spans="1:22" x14ac:dyDescent="0.25">
      <c r="A1222" s="487"/>
      <c r="B1222" s="492"/>
      <c r="C1222" s="493"/>
      <c r="D1222" s="492"/>
      <c r="E1222" s="492"/>
      <c r="F1222" s="498"/>
      <c r="G1222" s="489"/>
      <c r="H1222" s="487"/>
      <c r="I1222" s="488"/>
      <c r="J1222" s="483"/>
      <c r="K1222" s="484"/>
      <c r="L1222" s="485"/>
      <c r="M1222" s="689" t="s">
        <v>8309</v>
      </c>
      <c r="N1222" s="492"/>
      <c r="O1222" s="483"/>
      <c r="P1222" s="483"/>
      <c r="Q1222" s="486"/>
      <c r="R1222" s="486"/>
      <c r="S1222" s="492"/>
      <c r="T1222" s="483"/>
      <c r="U1222" s="483"/>
      <c r="V1222" s="486"/>
    </row>
    <row r="1223" spans="1:22" x14ac:dyDescent="0.25">
      <c r="A1223" s="487"/>
      <c r="B1223" s="492"/>
      <c r="C1223" s="493"/>
      <c r="D1223" s="492"/>
      <c r="E1223" s="492"/>
      <c r="F1223" s="498"/>
      <c r="G1223" s="489"/>
      <c r="H1223" s="487"/>
      <c r="I1223" s="488"/>
      <c r="J1223" s="483"/>
      <c r="K1223" s="484"/>
      <c r="L1223" s="485"/>
      <c r="M1223" s="690"/>
      <c r="N1223" s="488" t="s">
        <v>8310</v>
      </c>
      <c r="O1223" s="483">
        <v>1982</v>
      </c>
      <c r="P1223" s="483">
        <v>4.2999999999999997E-2</v>
      </c>
      <c r="Q1223" s="486" t="s">
        <v>7848</v>
      </c>
      <c r="R1223" s="486"/>
      <c r="S1223" s="488"/>
      <c r="T1223" s="483"/>
      <c r="U1223" s="483"/>
      <c r="V1223" s="486"/>
    </row>
    <row r="1224" spans="1:22" x14ac:dyDescent="0.25">
      <c r="A1224" s="487"/>
      <c r="B1224" s="492"/>
      <c r="C1224" s="493"/>
      <c r="D1224" s="492"/>
      <c r="E1224" s="492"/>
      <c r="F1224" s="498"/>
      <c r="G1224" s="489"/>
      <c r="H1224" s="487"/>
      <c r="I1224" s="488"/>
      <c r="J1224" s="483"/>
      <c r="K1224" s="484"/>
      <c r="L1224" s="485"/>
      <c r="M1224" s="690"/>
      <c r="N1224" s="488" t="s">
        <v>8311</v>
      </c>
      <c r="O1224" s="483">
        <v>1989</v>
      </c>
      <c r="P1224" s="483">
        <v>6.3E-2</v>
      </c>
      <c r="Q1224" s="486" t="s">
        <v>7934</v>
      </c>
      <c r="R1224" s="486"/>
      <c r="S1224" s="488"/>
      <c r="T1224" s="483"/>
      <c r="U1224" s="483"/>
      <c r="V1224" s="486"/>
    </row>
    <row r="1225" spans="1:22" x14ac:dyDescent="0.25">
      <c r="A1225" s="487"/>
      <c r="B1225" s="492"/>
      <c r="C1225" s="493"/>
      <c r="D1225" s="492"/>
      <c r="E1225" s="492"/>
      <c r="F1225" s="498"/>
      <c r="G1225" s="489"/>
      <c r="H1225" s="487"/>
      <c r="I1225" s="488"/>
      <c r="J1225" s="483"/>
      <c r="K1225" s="484"/>
      <c r="L1225" s="485"/>
      <c r="M1225" s="690"/>
      <c r="N1225" s="488" t="s">
        <v>8312</v>
      </c>
      <c r="O1225" s="483">
        <v>1982</v>
      </c>
      <c r="P1225" s="483">
        <v>2.5000000000000001E-2</v>
      </c>
      <c r="Q1225" s="486" t="s">
        <v>8313</v>
      </c>
      <c r="R1225" s="486"/>
      <c r="S1225" s="488"/>
      <c r="T1225" s="483"/>
      <c r="U1225" s="483"/>
      <c r="V1225" s="486"/>
    </row>
    <row r="1226" spans="1:22" x14ac:dyDescent="0.25">
      <c r="A1226" s="487"/>
      <c r="B1226" s="492"/>
      <c r="C1226" s="493"/>
      <c r="D1226" s="492"/>
      <c r="E1226" s="492"/>
      <c r="F1226" s="498"/>
      <c r="G1226" s="489"/>
      <c r="H1226" s="487"/>
      <c r="I1226" s="488"/>
      <c r="J1226" s="483"/>
      <c r="K1226" s="484"/>
      <c r="L1226" s="485"/>
      <c r="M1226" s="690"/>
      <c r="N1226" s="488" t="s">
        <v>8314</v>
      </c>
      <c r="O1226" s="483">
        <v>1982</v>
      </c>
      <c r="P1226" s="483">
        <v>9.6000000000000002E-2</v>
      </c>
      <c r="Q1226" s="486" t="s">
        <v>7208</v>
      </c>
      <c r="R1226" s="486"/>
      <c r="S1226" s="488"/>
      <c r="T1226" s="483"/>
      <c r="U1226" s="483"/>
      <c r="V1226" s="486"/>
    </row>
    <row r="1227" spans="1:22" x14ac:dyDescent="0.25">
      <c r="A1227" s="487"/>
      <c r="B1227" s="492"/>
      <c r="C1227" s="493"/>
      <c r="D1227" s="492"/>
      <c r="E1227" s="492"/>
      <c r="F1227" s="498"/>
      <c r="G1227" s="489"/>
      <c r="H1227" s="487"/>
      <c r="I1227" s="488"/>
      <c r="J1227" s="483"/>
      <c r="K1227" s="484"/>
      <c r="L1227" s="485"/>
      <c r="M1227" s="690"/>
      <c r="N1227" s="488" t="s">
        <v>8315</v>
      </c>
      <c r="O1227" s="483">
        <v>1982</v>
      </c>
      <c r="P1227" s="483">
        <v>7.2999999999999995E-2</v>
      </c>
      <c r="Q1227" s="486" t="s">
        <v>7208</v>
      </c>
      <c r="R1227" s="486"/>
      <c r="S1227" s="488"/>
      <c r="T1227" s="483"/>
      <c r="U1227" s="483"/>
      <c r="V1227" s="486"/>
    </row>
    <row r="1228" spans="1:22" x14ac:dyDescent="0.25">
      <c r="A1228" s="487"/>
      <c r="B1228" s="492"/>
      <c r="C1228" s="493"/>
      <c r="D1228" s="492"/>
      <c r="E1228" s="492"/>
      <c r="F1228" s="498"/>
      <c r="G1228" s="489"/>
      <c r="H1228" s="487"/>
      <c r="I1228" s="488"/>
      <c r="J1228" s="483"/>
      <c r="K1228" s="484"/>
      <c r="L1228" s="485"/>
      <c r="M1228" s="690"/>
      <c r="N1228" s="488" t="s">
        <v>8316</v>
      </c>
      <c r="O1228" s="483">
        <v>1983</v>
      </c>
      <c r="P1228" s="483">
        <v>5.3999999999999999E-2</v>
      </c>
      <c r="Q1228" s="486" t="s">
        <v>7208</v>
      </c>
      <c r="R1228" s="486"/>
      <c r="S1228" s="488"/>
      <c r="T1228" s="483"/>
      <c r="U1228" s="483"/>
      <c r="V1228" s="486"/>
    </row>
    <row r="1229" spans="1:22" x14ac:dyDescent="0.25">
      <c r="A1229" s="487"/>
      <c r="B1229" s="492"/>
      <c r="C1229" s="493"/>
      <c r="D1229" s="492"/>
      <c r="E1229" s="492"/>
      <c r="F1229" s="498"/>
      <c r="G1229" s="489"/>
      <c r="H1229" s="487"/>
      <c r="I1229" s="488"/>
      <c r="J1229" s="483"/>
      <c r="K1229" s="484"/>
      <c r="L1229" s="485"/>
      <c r="M1229" s="690"/>
      <c r="N1229" s="488" t="s">
        <v>8317</v>
      </c>
      <c r="O1229" s="483">
        <v>1984</v>
      </c>
      <c r="P1229" s="483">
        <v>6.0999999999999999E-2</v>
      </c>
      <c r="Q1229" s="486" t="s">
        <v>7949</v>
      </c>
      <c r="R1229" s="486"/>
      <c r="S1229" s="488"/>
      <c r="T1229" s="483"/>
      <c r="U1229" s="483"/>
      <c r="V1229" s="486"/>
    </row>
    <row r="1230" spans="1:22" x14ac:dyDescent="0.25">
      <c r="A1230" s="487"/>
      <c r="B1230" s="492"/>
      <c r="C1230" s="493"/>
      <c r="D1230" s="492"/>
      <c r="E1230" s="492"/>
      <c r="F1230" s="498"/>
      <c r="G1230" s="489"/>
      <c r="H1230" s="487"/>
      <c r="I1230" s="488"/>
      <c r="J1230" s="483"/>
      <c r="K1230" s="484"/>
      <c r="L1230" s="485"/>
      <c r="M1230" s="762"/>
      <c r="N1230" s="488" t="s">
        <v>8311</v>
      </c>
      <c r="O1230" s="483">
        <v>1989</v>
      </c>
      <c r="P1230" s="483">
        <v>6.3E-2</v>
      </c>
      <c r="Q1230" s="486" t="s">
        <v>8318</v>
      </c>
      <c r="R1230" s="486"/>
      <c r="S1230" s="488"/>
      <c r="T1230" s="483"/>
      <c r="U1230" s="483"/>
      <c r="V1230" s="486"/>
    </row>
    <row r="1231" spans="1:22" x14ac:dyDescent="0.25">
      <c r="A1231" s="487"/>
      <c r="B1231" s="492"/>
      <c r="C1231" s="493" t="s">
        <v>8319</v>
      </c>
      <c r="D1231" s="492" t="s">
        <v>6410</v>
      </c>
      <c r="E1231" s="492" t="s">
        <v>7350</v>
      </c>
      <c r="F1231" s="498" t="s">
        <v>28</v>
      </c>
      <c r="G1231" s="489">
        <v>2015</v>
      </c>
      <c r="H1231" s="487"/>
      <c r="I1231" s="488"/>
      <c r="J1231" s="483"/>
      <c r="K1231" s="484"/>
      <c r="L1231" s="485"/>
      <c r="M1231" s="531"/>
      <c r="N1231" s="488"/>
      <c r="O1231" s="483"/>
      <c r="P1231" s="483"/>
      <c r="Q1231" s="486"/>
      <c r="R1231" s="486"/>
      <c r="S1231" s="488"/>
      <c r="T1231" s="483"/>
      <c r="U1231" s="483"/>
      <c r="V1231" s="486"/>
    </row>
    <row r="1232" spans="1:22" x14ac:dyDescent="0.25">
      <c r="A1232" s="487"/>
      <c r="B1232" s="492"/>
      <c r="C1232" s="493"/>
      <c r="D1232" s="492"/>
      <c r="E1232" s="492"/>
      <c r="F1232" s="498"/>
      <c r="G1232" s="489"/>
      <c r="H1232" s="487" t="s">
        <v>8320</v>
      </c>
      <c r="I1232" s="492" t="s">
        <v>8321</v>
      </c>
      <c r="J1232" s="483">
        <v>1984</v>
      </c>
      <c r="K1232" s="484">
        <v>0.21199999999999999</v>
      </c>
      <c r="L1232" s="485" t="s">
        <v>210</v>
      </c>
      <c r="M1232" s="531"/>
      <c r="N1232" s="488"/>
      <c r="O1232" s="483"/>
      <c r="P1232" s="483"/>
      <c r="Q1232" s="486"/>
      <c r="R1232" s="486"/>
      <c r="S1232" s="488"/>
      <c r="T1232" s="483"/>
      <c r="U1232" s="483"/>
      <c r="V1232" s="486"/>
    </row>
    <row r="1233" spans="1:22" x14ac:dyDescent="0.25">
      <c r="A1233" s="487"/>
      <c r="B1233" s="492"/>
      <c r="C1233" s="493"/>
      <c r="D1233" s="492"/>
      <c r="E1233" s="492"/>
      <c r="F1233" s="498"/>
      <c r="G1233" s="489"/>
      <c r="H1233" s="487" t="s">
        <v>8320</v>
      </c>
      <c r="I1233" s="492" t="s">
        <v>8322</v>
      </c>
      <c r="J1233" s="483">
        <v>1984</v>
      </c>
      <c r="K1233" s="484">
        <v>0.33600000000000002</v>
      </c>
      <c r="L1233" s="485" t="s">
        <v>210</v>
      </c>
      <c r="M1233" s="531"/>
      <c r="N1233" s="488"/>
      <c r="O1233" s="483"/>
      <c r="P1233" s="483"/>
      <c r="Q1233" s="486"/>
      <c r="R1233" s="486"/>
      <c r="S1233" s="488"/>
      <c r="T1233" s="483"/>
      <c r="U1233" s="483"/>
      <c r="V1233" s="486"/>
    </row>
    <row r="1234" spans="1:22" x14ac:dyDescent="0.25">
      <c r="A1234" s="487"/>
      <c r="B1234" s="492"/>
      <c r="C1234" s="493"/>
      <c r="D1234" s="492"/>
      <c r="E1234" s="492"/>
      <c r="F1234" s="498"/>
      <c r="G1234" s="489"/>
      <c r="H1234" s="487"/>
      <c r="I1234" s="492"/>
      <c r="J1234" s="483"/>
      <c r="K1234" s="484"/>
      <c r="L1234" s="485"/>
      <c r="M1234" s="531"/>
      <c r="N1234" s="488"/>
      <c r="O1234" s="483"/>
      <c r="P1234" s="483"/>
      <c r="Q1234" s="486"/>
      <c r="R1234" s="486"/>
      <c r="S1234" s="488"/>
      <c r="T1234" s="483"/>
      <c r="U1234" s="483"/>
      <c r="V1234" s="486"/>
    </row>
    <row r="1235" spans="1:22" x14ac:dyDescent="0.25">
      <c r="A1235" s="487"/>
      <c r="B1235" s="492"/>
      <c r="C1235" s="493" t="s">
        <v>8323</v>
      </c>
      <c r="D1235" s="492" t="s">
        <v>2861</v>
      </c>
      <c r="E1235" s="492"/>
      <c r="F1235" s="498" t="s">
        <v>494</v>
      </c>
      <c r="G1235" s="489">
        <v>1984</v>
      </c>
      <c r="H1235" s="487"/>
      <c r="I1235" s="492"/>
      <c r="J1235" s="483"/>
      <c r="K1235" s="484"/>
      <c r="L1235" s="485"/>
      <c r="M1235" s="496"/>
      <c r="N1235" s="488"/>
      <c r="O1235" s="483"/>
      <c r="P1235" s="483"/>
      <c r="Q1235" s="486"/>
      <c r="R1235" s="486"/>
      <c r="S1235" s="488"/>
      <c r="T1235" s="483"/>
      <c r="U1235" s="483"/>
      <c r="V1235" s="486"/>
    </row>
    <row r="1236" spans="1:22" x14ac:dyDescent="0.25">
      <c r="A1236" s="487"/>
      <c r="B1236" s="492"/>
      <c r="C1236" s="493"/>
      <c r="D1236" s="492"/>
      <c r="E1236" s="492"/>
      <c r="F1236" s="498"/>
      <c r="G1236" s="489"/>
      <c r="H1236" s="487"/>
      <c r="I1236" s="488"/>
      <c r="J1236" s="483"/>
      <c r="K1236" s="484"/>
      <c r="L1236" s="485"/>
      <c r="M1236" s="689" t="s">
        <v>8324</v>
      </c>
      <c r="N1236" s="492"/>
      <c r="O1236" s="483"/>
      <c r="P1236" s="483"/>
      <c r="Q1236" s="486"/>
      <c r="R1236" s="486"/>
      <c r="S1236" s="492"/>
      <c r="T1236" s="483"/>
      <c r="U1236" s="483"/>
      <c r="V1236" s="486"/>
    </row>
    <row r="1237" spans="1:22" x14ac:dyDescent="0.25">
      <c r="A1237" s="487"/>
      <c r="B1237" s="492"/>
      <c r="C1237" s="493"/>
      <c r="D1237" s="492"/>
      <c r="E1237" s="492"/>
      <c r="F1237" s="498"/>
      <c r="G1237" s="489"/>
      <c r="H1237" s="487"/>
      <c r="I1237" s="488"/>
      <c r="J1237" s="483"/>
      <c r="K1237" s="484"/>
      <c r="L1237" s="485"/>
      <c r="M1237" s="690"/>
      <c r="N1237" s="488" t="s">
        <v>8325</v>
      </c>
      <c r="O1237" s="483">
        <v>1981</v>
      </c>
      <c r="P1237" s="483">
        <v>8.3000000000000004E-2</v>
      </c>
      <c r="Q1237" s="486" t="s">
        <v>7248</v>
      </c>
      <c r="R1237" s="486"/>
      <c r="S1237" s="488"/>
      <c r="T1237" s="483"/>
      <c r="U1237" s="483"/>
      <c r="V1237" s="486"/>
    </row>
    <row r="1238" spans="1:22" x14ac:dyDescent="0.25">
      <c r="A1238" s="487"/>
      <c r="B1238" s="492"/>
      <c r="C1238" s="493"/>
      <c r="D1238" s="492"/>
      <c r="E1238" s="492"/>
      <c r="F1238" s="498"/>
      <c r="G1238" s="489"/>
      <c r="H1238" s="487"/>
      <c r="I1238" s="488"/>
      <c r="J1238" s="483"/>
      <c r="K1238" s="484"/>
      <c r="L1238" s="485"/>
      <c r="M1238" s="690"/>
      <c r="N1238" s="488" t="s">
        <v>8325</v>
      </c>
      <c r="O1238" s="483">
        <v>1981</v>
      </c>
      <c r="P1238" s="483">
        <v>8.3000000000000004E-2</v>
      </c>
      <c r="Q1238" s="486" t="s">
        <v>7248</v>
      </c>
      <c r="R1238" s="486"/>
      <c r="S1238" s="488"/>
      <c r="T1238" s="483"/>
      <c r="U1238" s="483"/>
      <c r="V1238" s="486"/>
    </row>
    <row r="1239" spans="1:22" x14ac:dyDescent="0.25">
      <c r="A1239" s="487"/>
      <c r="B1239" s="492"/>
      <c r="C1239" s="493"/>
      <c r="D1239" s="492"/>
      <c r="E1239" s="492"/>
      <c r="F1239" s="498"/>
      <c r="G1239" s="489"/>
      <c r="H1239" s="487"/>
      <c r="I1239" s="497"/>
      <c r="J1239" s="484"/>
      <c r="K1239" s="484"/>
      <c r="L1239" s="485"/>
      <c r="M1239" s="690"/>
      <c r="N1239" s="488" t="s">
        <v>8326</v>
      </c>
      <c r="O1239" s="483">
        <v>1985</v>
      </c>
      <c r="P1239" s="483">
        <v>0.16500000000000001</v>
      </c>
      <c r="Q1239" s="486" t="s">
        <v>7208</v>
      </c>
      <c r="R1239" s="486"/>
      <c r="S1239" s="488"/>
      <c r="T1239" s="483"/>
      <c r="U1239" s="483"/>
      <c r="V1239" s="486"/>
    </row>
    <row r="1240" spans="1:22" x14ac:dyDescent="0.25">
      <c r="A1240" s="487"/>
      <c r="B1240" s="492"/>
      <c r="C1240" s="493"/>
      <c r="D1240" s="492"/>
      <c r="E1240" s="492"/>
      <c r="F1240" s="498"/>
      <c r="G1240" s="489"/>
      <c r="H1240" s="487"/>
      <c r="I1240" s="488"/>
      <c r="J1240" s="483"/>
      <c r="K1240" s="484"/>
      <c r="L1240" s="485"/>
      <c r="M1240" s="690"/>
      <c r="N1240" s="488" t="s">
        <v>8327</v>
      </c>
      <c r="O1240" s="483">
        <v>1985</v>
      </c>
      <c r="P1240" s="483">
        <v>0.104</v>
      </c>
      <c r="Q1240" s="486" t="s">
        <v>7208</v>
      </c>
      <c r="R1240" s="486"/>
      <c r="S1240" s="488"/>
      <c r="T1240" s="483"/>
      <c r="U1240" s="483"/>
      <c r="V1240" s="486"/>
    </row>
    <row r="1241" spans="1:22" x14ac:dyDescent="0.25">
      <c r="A1241" s="487"/>
      <c r="B1241" s="492"/>
      <c r="C1241" s="493"/>
      <c r="D1241" s="492"/>
      <c r="E1241" s="492"/>
      <c r="F1241" s="498"/>
      <c r="G1241" s="489"/>
      <c r="H1241" s="487"/>
      <c r="I1241" s="488"/>
      <c r="J1241" s="483"/>
      <c r="K1241" s="484"/>
      <c r="L1241" s="485"/>
      <c r="M1241" s="690"/>
      <c r="N1241" s="488" t="s">
        <v>8328</v>
      </c>
      <c r="O1241" s="483">
        <v>1985</v>
      </c>
      <c r="P1241" s="483">
        <v>6.4000000000000001E-2</v>
      </c>
      <c r="Q1241" s="486" t="s">
        <v>8329</v>
      </c>
      <c r="R1241" s="486"/>
      <c r="S1241" s="488"/>
      <c r="T1241" s="483"/>
      <c r="U1241" s="483"/>
      <c r="V1241" s="486"/>
    </row>
    <row r="1242" spans="1:22" x14ac:dyDescent="0.25">
      <c r="A1242" s="487"/>
      <c r="B1242" s="492"/>
      <c r="C1242" s="493"/>
      <c r="D1242" s="492"/>
      <c r="E1242" s="492"/>
      <c r="F1242" s="498"/>
      <c r="G1242" s="489"/>
      <c r="H1242" s="487"/>
      <c r="I1242" s="488"/>
      <c r="J1242" s="483"/>
      <c r="K1242" s="484"/>
      <c r="L1242" s="485"/>
      <c r="M1242" s="690"/>
      <c r="N1242" s="488" t="s">
        <v>8330</v>
      </c>
      <c r="O1242" s="483">
        <v>1984</v>
      </c>
      <c r="P1242" s="483">
        <v>0.16400000000000001</v>
      </c>
      <c r="Q1242" s="486" t="s">
        <v>7208</v>
      </c>
      <c r="R1242" s="486"/>
      <c r="S1242" s="488"/>
      <c r="T1242" s="483"/>
      <c r="U1242" s="483"/>
      <c r="V1242" s="486"/>
    </row>
    <row r="1243" spans="1:22" x14ac:dyDescent="0.25">
      <c r="A1243" s="487"/>
      <c r="B1243" s="492"/>
      <c r="C1243" s="493"/>
      <c r="D1243" s="492"/>
      <c r="E1243" s="492"/>
      <c r="F1243" s="498"/>
      <c r="G1243" s="489"/>
      <c r="H1243" s="487"/>
      <c r="I1243" s="488"/>
      <c r="J1243" s="483"/>
      <c r="K1243" s="484"/>
      <c r="L1243" s="485"/>
      <c r="M1243" s="690"/>
      <c r="N1243" s="488" t="s">
        <v>8331</v>
      </c>
      <c r="O1243" s="483">
        <v>1987</v>
      </c>
      <c r="P1243" s="483">
        <v>8.6999999999999994E-2</v>
      </c>
      <c r="Q1243" s="486" t="s">
        <v>7949</v>
      </c>
      <c r="R1243" s="486"/>
      <c r="S1243" s="488"/>
      <c r="T1243" s="483"/>
      <c r="U1243" s="483"/>
      <c r="V1243" s="486"/>
    </row>
    <row r="1244" spans="1:22" x14ac:dyDescent="0.25">
      <c r="A1244" s="487"/>
      <c r="B1244" s="492"/>
      <c r="C1244" s="493"/>
      <c r="D1244" s="492"/>
      <c r="E1244" s="492"/>
      <c r="F1244" s="498"/>
      <c r="G1244" s="489"/>
      <c r="H1244" s="487"/>
      <c r="I1244" s="488"/>
      <c r="J1244" s="483"/>
      <c r="K1244" s="484"/>
      <c r="L1244" s="485"/>
      <c r="M1244" s="690"/>
      <c r="N1244" s="488" t="s">
        <v>8332</v>
      </c>
      <c r="O1244" s="483">
        <v>1987</v>
      </c>
      <c r="P1244" s="483">
        <v>0.126</v>
      </c>
      <c r="Q1244" s="486" t="s">
        <v>7949</v>
      </c>
      <c r="R1244" s="486"/>
      <c r="S1244" s="488"/>
      <c r="T1244" s="483"/>
      <c r="U1244" s="483"/>
      <c r="V1244" s="486"/>
    </row>
    <row r="1245" spans="1:22" x14ac:dyDescent="0.25">
      <c r="A1245" s="487"/>
      <c r="B1245" s="492"/>
      <c r="C1245" s="493"/>
      <c r="D1245" s="492"/>
      <c r="E1245" s="492"/>
      <c r="F1245" s="498"/>
      <c r="G1245" s="489"/>
      <c r="H1245" s="487"/>
      <c r="I1245" s="488"/>
      <c r="J1245" s="483"/>
      <c r="K1245" s="484"/>
      <c r="L1245" s="485"/>
      <c r="M1245" s="690"/>
      <c r="N1245" s="488" t="s">
        <v>8333</v>
      </c>
      <c r="O1245" s="483">
        <v>1987</v>
      </c>
      <c r="P1245" s="483">
        <v>4.4999999999999998E-2</v>
      </c>
      <c r="Q1245" s="486" t="s">
        <v>7949</v>
      </c>
      <c r="R1245" s="486"/>
      <c r="S1245" s="488"/>
      <c r="T1245" s="483"/>
      <c r="U1245" s="483"/>
      <c r="V1245" s="486"/>
    </row>
    <row r="1246" spans="1:22" x14ac:dyDescent="0.25">
      <c r="A1246" s="487"/>
      <c r="B1246" s="492"/>
      <c r="C1246" s="493"/>
      <c r="D1246" s="492"/>
      <c r="E1246" s="492"/>
      <c r="F1246" s="498"/>
      <c r="G1246" s="489"/>
      <c r="H1246" s="487"/>
      <c r="I1246" s="488"/>
      <c r="J1246" s="483"/>
      <c r="K1246" s="484"/>
      <c r="L1246" s="485"/>
      <c r="M1246" s="690"/>
      <c r="N1246" s="488" t="s">
        <v>8334</v>
      </c>
      <c r="O1246" s="483">
        <v>1987</v>
      </c>
      <c r="P1246" s="483">
        <v>8.8999999999999996E-2</v>
      </c>
      <c r="Q1246" s="486" t="s">
        <v>7949</v>
      </c>
      <c r="R1246" s="486"/>
      <c r="S1246" s="488"/>
      <c r="T1246" s="483"/>
      <c r="U1246" s="483"/>
      <c r="V1246" s="486"/>
    </row>
    <row r="1247" spans="1:22" x14ac:dyDescent="0.25">
      <c r="A1247" s="487"/>
      <c r="B1247" s="492"/>
      <c r="C1247" s="493"/>
      <c r="D1247" s="492"/>
      <c r="E1247" s="492"/>
      <c r="F1247" s="498"/>
      <c r="G1247" s="489"/>
      <c r="H1247" s="487"/>
      <c r="I1247" s="488"/>
      <c r="J1247" s="483"/>
      <c r="K1247" s="484"/>
      <c r="L1247" s="485"/>
      <c r="M1247" s="690"/>
      <c r="N1247" s="488" t="s">
        <v>8335</v>
      </c>
      <c r="O1247" s="483">
        <v>1987</v>
      </c>
      <c r="P1247" s="483">
        <v>4.2999999999999997E-2</v>
      </c>
      <c r="Q1247" s="486" t="s">
        <v>7949</v>
      </c>
      <c r="R1247" s="486"/>
      <c r="S1247" s="488"/>
      <c r="T1247" s="483"/>
      <c r="U1247" s="483"/>
      <c r="V1247" s="486"/>
    </row>
    <row r="1248" spans="1:22" x14ac:dyDescent="0.25">
      <c r="A1248" s="487"/>
      <c r="B1248" s="492"/>
      <c r="C1248" s="493"/>
      <c r="D1248" s="492"/>
      <c r="E1248" s="492"/>
      <c r="F1248" s="498"/>
      <c r="G1248" s="489"/>
      <c r="H1248" s="487"/>
      <c r="I1248" s="488"/>
      <c r="J1248" s="483"/>
      <c r="K1248" s="484"/>
      <c r="L1248" s="485"/>
      <c r="M1248" s="690"/>
      <c r="N1248" s="488" t="s">
        <v>8336</v>
      </c>
      <c r="O1248" s="483">
        <v>1988</v>
      </c>
      <c r="P1248" s="483">
        <v>9.9000000000000005E-2</v>
      </c>
      <c r="Q1248" s="486" t="s">
        <v>7949</v>
      </c>
      <c r="R1248" s="486"/>
      <c r="S1248" s="488"/>
      <c r="T1248" s="483"/>
      <c r="U1248" s="483"/>
      <c r="V1248" s="486"/>
    </row>
    <row r="1249" spans="1:22" x14ac:dyDescent="0.25">
      <c r="A1249" s="487"/>
      <c r="B1249" s="492"/>
      <c r="C1249" s="493"/>
      <c r="D1249" s="492"/>
      <c r="E1249" s="492"/>
      <c r="F1249" s="498"/>
      <c r="G1249" s="489"/>
      <c r="H1249" s="487"/>
      <c r="I1249" s="488"/>
      <c r="J1249" s="483"/>
      <c r="K1249" s="484"/>
      <c r="L1249" s="485"/>
      <c r="M1249" s="690"/>
      <c r="N1249" s="488" t="s">
        <v>8337</v>
      </c>
      <c r="O1249" s="483">
        <v>1988</v>
      </c>
      <c r="P1249" s="483">
        <v>4.9000000000000002E-2</v>
      </c>
      <c r="Q1249" s="486" t="s">
        <v>7949</v>
      </c>
      <c r="R1249" s="486"/>
      <c r="S1249" s="488"/>
      <c r="T1249" s="483"/>
      <c r="U1249" s="483"/>
      <c r="V1249" s="486"/>
    </row>
    <row r="1250" spans="1:22" x14ac:dyDescent="0.25">
      <c r="A1250" s="487"/>
      <c r="B1250" s="492"/>
      <c r="C1250" s="493"/>
      <c r="D1250" s="492"/>
      <c r="E1250" s="492"/>
      <c r="F1250" s="498"/>
      <c r="G1250" s="489"/>
      <c r="H1250" s="487"/>
      <c r="I1250" s="488"/>
      <c r="J1250" s="483"/>
      <c r="K1250" s="484"/>
      <c r="L1250" s="485"/>
      <c r="M1250" s="690"/>
      <c r="N1250" s="488" t="s">
        <v>8338</v>
      </c>
      <c r="O1250" s="483">
        <v>1988</v>
      </c>
      <c r="P1250" s="483">
        <v>0.14599999999999999</v>
      </c>
      <c r="Q1250" s="486" t="s">
        <v>7949</v>
      </c>
      <c r="R1250" s="486"/>
      <c r="S1250" s="488"/>
      <c r="T1250" s="483"/>
      <c r="U1250" s="483"/>
      <c r="V1250" s="486"/>
    </row>
    <row r="1251" spans="1:22" x14ac:dyDescent="0.25">
      <c r="A1251" s="487"/>
      <c r="B1251" s="492"/>
      <c r="C1251" s="493"/>
      <c r="D1251" s="492"/>
      <c r="E1251" s="492"/>
      <c r="F1251" s="498"/>
      <c r="G1251" s="489"/>
      <c r="H1251" s="487"/>
      <c r="I1251" s="488"/>
      <c r="J1251" s="483"/>
      <c r="K1251" s="484"/>
      <c r="L1251" s="485"/>
      <c r="M1251" s="690"/>
      <c r="N1251" s="488" t="s">
        <v>8339</v>
      </c>
      <c r="O1251" s="483">
        <v>1988</v>
      </c>
      <c r="P1251" s="483">
        <v>0.14599999999999999</v>
      </c>
      <c r="Q1251" s="486" t="s">
        <v>7949</v>
      </c>
      <c r="R1251" s="486"/>
      <c r="S1251" s="488"/>
      <c r="T1251" s="483"/>
      <c r="U1251" s="483"/>
      <c r="V1251" s="486"/>
    </row>
    <row r="1252" spans="1:22" x14ac:dyDescent="0.25">
      <c r="A1252" s="487"/>
      <c r="B1252" s="492"/>
      <c r="C1252" s="493"/>
      <c r="D1252" s="492"/>
      <c r="E1252" s="492"/>
      <c r="F1252" s="498"/>
      <c r="G1252" s="489"/>
      <c r="H1252" s="487"/>
      <c r="I1252" s="488"/>
      <c r="J1252" s="483"/>
      <c r="K1252" s="484"/>
      <c r="L1252" s="485"/>
      <c r="M1252" s="690"/>
      <c r="N1252" s="488" t="s">
        <v>8340</v>
      </c>
      <c r="O1252" s="483">
        <v>1987</v>
      </c>
      <c r="P1252" s="483">
        <v>7.3999999999999996E-2</v>
      </c>
      <c r="Q1252" s="486" t="s">
        <v>7248</v>
      </c>
      <c r="R1252" s="486"/>
      <c r="S1252" s="488"/>
      <c r="T1252" s="483"/>
      <c r="U1252" s="483"/>
      <c r="V1252" s="486"/>
    </row>
    <row r="1253" spans="1:22" x14ac:dyDescent="0.25">
      <c r="A1253" s="487"/>
      <c r="B1253" s="492"/>
      <c r="C1253" s="493"/>
      <c r="D1253" s="492"/>
      <c r="E1253" s="492"/>
      <c r="F1253" s="498"/>
      <c r="G1253" s="489"/>
      <c r="H1253" s="487"/>
      <c r="I1253" s="488"/>
      <c r="J1253" s="483"/>
      <c r="K1253" s="484"/>
      <c r="L1253" s="485"/>
      <c r="M1253" s="690"/>
      <c r="N1253" s="488" t="s">
        <v>8341</v>
      </c>
      <c r="O1253" s="483">
        <v>1988</v>
      </c>
      <c r="P1253" s="483">
        <v>0.13</v>
      </c>
      <c r="Q1253" s="486" t="s">
        <v>7949</v>
      </c>
      <c r="R1253" s="486"/>
      <c r="S1253" s="488"/>
      <c r="T1253" s="483"/>
      <c r="U1253" s="483"/>
      <c r="V1253" s="486"/>
    </row>
    <row r="1254" spans="1:22" x14ac:dyDescent="0.25">
      <c r="A1254" s="487"/>
      <c r="B1254" s="492"/>
      <c r="C1254" s="493"/>
      <c r="D1254" s="492"/>
      <c r="E1254" s="492"/>
      <c r="F1254" s="498"/>
      <c r="G1254" s="489"/>
      <c r="H1254" s="487"/>
      <c r="I1254" s="488"/>
      <c r="J1254" s="483"/>
      <c r="K1254" s="484"/>
      <c r="L1254" s="485"/>
      <c r="M1254" s="690"/>
      <c r="N1254" s="488" t="s">
        <v>8342</v>
      </c>
      <c r="O1254" s="483">
        <v>1988</v>
      </c>
      <c r="P1254" s="483">
        <v>0.20399999999999999</v>
      </c>
      <c r="Q1254" s="486" t="s">
        <v>7949</v>
      </c>
      <c r="R1254" s="486"/>
      <c r="S1254" s="488"/>
      <c r="T1254" s="483"/>
      <c r="U1254" s="483"/>
      <c r="V1254" s="486"/>
    </row>
    <row r="1255" spans="1:22" x14ac:dyDescent="0.25">
      <c r="A1255" s="487"/>
      <c r="B1255" s="492"/>
      <c r="C1255" s="493"/>
      <c r="D1255" s="492"/>
      <c r="E1255" s="492"/>
      <c r="F1255" s="498"/>
      <c r="G1255" s="489"/>
      <c r="H1255" s="487"/>
      <c r="I1255" s="488"/>
      <c r="J1255" s="483"/>
      <c r="K1255" s="484"/>
      <c r="L1255" s="485"/>
      <c r="M1255" s="690"/>
      <c r="N1255" s="488" t="s">
        <v>8343</v>
      </c>
      <c r="O1255" s="483">
        <v>1987</v>
      </c>
      <c r="P1255" s="483">
        <v>0.245</v>
      </c>
      <c r="Q1255" s="486" t="s">
        <v>7949</v>
      </c>
      <c r="R1255" s="486"/>
      <c r="S1255" s="488"/>
      <c r="T1255" s="483"/>
      <c r="U1255" s="483"/>
      <c r="V1255" s="486"/>
    </row>
    <row r="1256" spans="1:22" x14ac:dyDescent="0.25">
      <c r="A1256" s="487"/>
      <c r="B1256" s="492"/>
      <c r="C1256" s="493"/>
      <c r="D1256" s="492"/>
      <c r="E1256" s="492"/>
      <c r="F1256" s="498"/>
      <c r="G1256" s="489"/>
      <c r="H1256" s="487"/>
      <c r="I1256" s="488"/>
      <c r="J1256" s="483"/>
      <c r="K1256" s="484"/>
      <c r="L1256" s="485"/>
      <c r="M1256" s="690"/>
      <c r="N1256" s="488" t="s">
        <v>8344</v>
      </c>
      <c r="O1256" s="483">
        <v>1988</v>
      </c>
      <c r="P1256" s="483">
        <v>5.7000000000000002E-2</v>
      </c>
      <c r="Q1256" s="486" t="s">
        <v>7949</v>
      </c>
      <c r="R1256" s="486"/>
      <c r="S1256" s="488"/>
      <c r="T1256" s="483"/>
      <c r="U1256" s="483"/>
      <c r="V1256" s="486"/>
    </row>
    <row r="1257" spans="1:22" x14ac:dyDescent="0.25">
      <c r="A1257" s="487"/>
      <c r="B1257" s="492"/>
      <c r="C1257" s="493"/>
      <c r="D1257" s="492"/>
      <c r="E1257" s="492"/>
      <c r="F1257" s="498"/>
      <c r="G1257" s="489"/>
      <c r="H1257" s="487"/>
      <c r="I1257" s="488"/>
      <c r="J1257" s="483"/>
      <c r="K1257" s="484"/>
      <c r="L1257" s="485"/>
      <c r="M1257" s="690"/>
      <c r="N1257" s="488" t="s">
        <v>8345</v>
      </c>
      <c r="O1257" s="483">
        <v>1988</v>
      </c>
      <c r="P1257" s="483">
        <v>4.5999999999999999E-2</v>
      </c>
      <c r="Q1257" s="486" t="s">
        <v>7949</v>
      </c>
      <c r="R1257" s="486"/>
      <c r="S1257" s="488"/>
      <c r="T1257" s="483"/>
      <c r="U1257" s="483"/>
      <c r="V1257" s="486"/>
    </row>
    <row r="1258" spans="1:22" x14ac:dyDescent="0.25">
      <c r="A1258" s="487"/>
      <c r="B1258" s="492"/>
      <c r="C1258" s="493"/>
      <c r="D1258" s="492"/>
      <c r="E1258" s="492"/>
      <c r="F1258" s="498"/>
      <c r="G1258" s="489"/>
      <c r="H1258" s="487"/>
      <c r="I1258" s="488"/>
      <c r="J1258" s="483"/>
      <c r="K1258" s="484"/>
      <c r="L1258" s="485"/>
      <c r="M1258" s="690"/>
      <c r="N1258" s="488" t="s">
        <v>8346</v>
      </c>
      <c r="O1258" s="483">
        <v>1988</v>
      </c>
      <c r="P1258" s="483">
        <v>4.7E-2</v>
      </c>
      <c r="Q1258" s="486" t="s">
        <v>7949</v>
      </c>
      <c r="R1258" s="486"/>
      <c r="S1258" s="488"/>
      <c r="T1258" s="483"/>
      <c r="U1258" s="483"/>
      <c r="V1258" s="486"/>
    </row>
    <row r="1259" spans="1:22" x14ac:dyDescent="0.25">
      <c r="A1259" s="487"/>
      <c r="B1259" s="492"/>
      <c r="C1259" s="493"/>
      <c r="D1259" s="492"/>
      <c r="E1259" s="492"/>
      <c r="F1259" s="498"/>
      <c r="G1259" s="489"/>
      <c r="H1259" s="487"/>
      <c r="I1259" s="488"/>
      <c r="J1259" s="483"/>
      <c r="K1259" s="484"/>
      <c r="L1259" s="485"/>
      <c r="M1259" s="690"/>
      <c r="N1259" s="488" t="s">
        <v>8341</v>
      </c>
      <c r="O1259" s="483">
        <v>1988</v>
      </c>
      <c r="P1259" s="483">
        <v>0.13</v>
      </c>
      <c r="Q1259" s="486" t="s">
        <v>7949</v>
      </c>
      <c r="R1259" s="486"/>
      <c r="S1259" s="488"/>
      <c r="T1259" s="483"/>
      <c r="U1259" s="483"/>
      <c r="V1259" s="486"/>
    </row>
    <row r="1260" spans="1:22" x14ac:dyDescent="0.25">
      <c r="A1260" s="487"/>
      <c r="B1260" s="492"/>
      <c r="C1260" s="493"/>
      <c r="D1260" s="492"/>
      <c r="E1260" s="492"/>
      <c r="F1260" s="498"/>
      <c r="G1260" s="489"/>
      <c r="H1260" s="487"/>
      <c r="I1260" s="488"/>
      <c r="J1260" s="483"/>
      <c r="K1260" s="484"/>
      <c r="L1260" s="485"/>
      <c r="M1260" s="690"/>
      <c r="N1260" s="488"/>
      <c r="O1260" s="483"/>
      <c r="P1260" s="483"/>
      <c r="Q1260" s="486"/>
      <c r="R1260" s="486"/>
      <c r="S1260" s="488"/>
      <c r="T1260" s="483"/>
      <c r="U1260" s="483"/>
      <c r="V1260" s="486"/>
    </row>
    <row r="1261" spans="1:22" x14ac:dyDescent="0.25">
      <c r="A1261" s="487"/>
      <c r="B1261" s="492"/>
      <c r="C1261" s="493" t="s">
        <v>8347</v>
      </c>
      <c r="D1261" s="492" t="s">
        <v>4130</v>
      </c>
      <c r="E1261" s="492"/>
      <c r="F1261" s="498" t="s">
        <v>7565</v>
      </c>
      <c r="G1261" s="489">
        <v>1993</v>
      </c>
      <c r="H1261" s="487"/>
      <c r="I1261" s="488"/>
      <c r="J1261" s="483"/>
      <c r="K1261" s="484"/>
      <c r="L1261" s="485"/>
      <c r="M1261" s="691"/>
      <c r="N1261" s="488"/>
      <c r="O1261" s="483"/>
      <c r="P1261" s="483"/>
      <c r="Q1261" s="486"/>
      <c r="R1261" s="486"/>
      <c r="S1261" s="488"/>
      <c r="T1261" s="483"/>
      <c r="U1261" s="483"/>
      <c r="V1261" s="486"/>
    </row>
    <row r="1262" spans="1:22" x14ac:dyDescent="0.25">
      <c r="A1262" s="487"/>
      <c r="B1262" s="492"/>
      <c r="C1262" s="493"/>
      <c r="D1262" s="492"/>
      <c r="E1262" s="492"/>
      <c r="F1262" s="498"/>
      <c r="G1262" s="489"/>
      <c r="H1262" s="487" t="s">
        <v>8348</v>
      </c>
      <c r="I1262" s="492" t="s">
        <v>8349</v>
      </c>
      <c r="J1262" s="483">
        <v>1984</v>
      </c>
      <c r="K1262" s="484">
        <v>0.41399999999999998</v>
      </c>
      <c r="L1262" s="485" t="s">
        <v>8350</v>
      </c>
      <c r="M1262" s="496"/>
      <c r="N1262" s="488"/>
      <c r="O1262" s="483"/>
      <c r="P1262" s="483"/>
      <c r="Q1262" s="486"/>
      <c r="R1262" s="486"/>
      <c r="S1262" s="488"/>
      <c r="T1262" s="483"/>
      <c r="U1262" s="483"/>
      <c r="V1262" s="486"/>
    </row>
    <row r="1263" spans="1:22" x14ac:dyDescent="0.25">
      <c r="A1263" s="487"/>
      <c r="B1263" s="492"/>
      <c r="C1263" s="493"/>
      <c r="D1263" s="492"/>
      <c r="E1263" s="492"/>
      <c r="F1263" s="498"/>
      <c r="G1263" s="489"/>
      <c r="H1263" s="487" t="s">
        <v>7818</v>
      </c>
      <c r="I1263" s="492" t="s">
        <v>8351</v>
      </c>
      <c r="J1263" s="483">
        <v>1993</v>
      </c>
      <c r="K1263" s="484">
        <v>0.49199999999999999</v>
      </c>
      <c r="L1263" s="485" t="s">
        <v>201</v>
      </c>
      <c r="M1263" s="496"/>
      <c r="N1263" s="492"/>
      <c r="O1263" s="483"/>
      <c r="P1263" s="483"/>
      <c r="Q1263" s="486"/>
      <c r="R1263" s="486"/>
      <c r="S1263" s="492"/>
      <c r="T1263" s="483"/>
      <c r="U1263" s="483"/>
      <c r="V1263" s="486"/>
    </row>
    <row r="1264" spans="1:22" x14ac:dyDescent="0.25">
      <c r="A1264" s="487"/>
      <c r="B1264" s="492"/>
      <c r="C1264" s="493"/>
      <c r="D1264" s="492"/>
      <c r="E1264" s="492"/>
      <c r="F1264" s="498"/>
      <c r="G1264" s="489"/>
      <c r="H1264" s="487"/>
      <c r="I1264" s="488"/>
      <c r="J1264" s="483"/>
      <c r="K1264" s="484"/>
      <c r="L1264" s="485"/>
      <c r="M1264" s="689" t="s">
        <v>8352</v>
      </c>
      <c r="N1264" s="488" t="s">
        <v>8353</v>
      </c>
      <c r="O1264" s="483">
        <v>1999</v>
      </c>
      <c r="P1264" s="483">
        <v>0.27300000000000002</v>
      </c>
      <c r="Q1264" s="486" t="s">
        <v>8354</v>
      </c>
      <c r="R1264" s="486"/>
      <c r="S1264" s="492"/>
      <c r="T1264" s="483"/>
      <c r="U1264" s="483"/>
      <c r="V1264" s="486"/>
    </row>
    <row r="1265" spans="1:22" x14ac:dyDescent="0.25">
      <c r="A1265" s="487"/>
      <c r="B1265" s="492"/>
      <c r="C1265" s="493"/>
      <c r="D1265" s="492"/>
      <c r="E1265" s="492"/>
      <c r="F1265" s="498"/>
      <c r="G1265" s="489"/>
      <c r="H1265" s="487"/>
      <c r="I1265" s="488"/>
      <c r="J1265" s="483"/>
      <c r="K1265" s="484"/>
      <c r="L1265" s="485"/>
      <c r="M1265" s="690"/>
      <c r="N1265" s="488" t="s">
        <v>8355</v>
      </c>
      <c r="O1265" s="483">
        <v>1983</v>
      </c>
      <c r="P1265" s="483">
        <v>2.1999999999999999E-2</v>
      </c>
      <c r="Q1265" s="486" t="s">
        <v>8181</v>
      </c>
      <c r="R1265" s="486"/>
      <c r="S1265" s="488"/>
      <c r="T1265" s="483"/>
      <c r="U1265" s="483"/>
      <c r="V1265" s="486"/>
    </row>
    <row r="1266" spans="1:22" x14ac:dyDescent="0.25">
      <c r="A1266" s="487"/>
      <c r="B1266" s="492"/>
      <c r="C1266" s="493"/>
      <c r="D1266" s="492"/>
      <c r="E1266" s="492"/>
      <c r="F1266" s="498"/>
      <c r="G1266" s="489"/>
      <c r="H1266" s="487"/>
      <c r="I1266" s="488"/>
      <c r="J1266" s="483"/>
      <c r="K1266" s="484"/>
      <c r="L1266" s="485"/>
      <c r="M1266" s="690"/>
      <c r="N1266" s="488" t="s">
        <v>8355</v>
      </c>
      <c r="O1266" s="483">
        <v>1983</v>
      </c>
      <c r="P1266" s="483">
        <v>2.1999999999999999E-2</v>
      </c>
      <c r="Q1266" s="486" t="s">
        <v>8181</v>
      </c>
      <c r="R1266" s="486"/>
      <c r="S1266" s="488"/>
      <c r="T1266" s="483"/>
      <c r="U1266" s="483"/>
      <c r="V1266" s="486"/>
    </row>
    <row r="1267" spans="1:22" x14ac:dyDescent="0.25">
      <c r="A1267" s="487"/>
      <c r="B1267" s="492"/>
      <c r="C1267" s="493"/>
      <c r="D1267" s="492"/>
      <c r="E1267" s="492"/>
      <c r="F1267" s="498"/>
      <c r="G1267" s="489"/>
      <c r="H1267" s="487"/>
      <c r="I1267" s="488"/>
      <c r="J1267" s="483"/>
      <c r="K1267" s="484"/>
      <c r="L1267" s="485"/>
      <c r="M1267" s="690"/>
      <c r="N1267" s="488" t="s">
        <v>8356</v>
      </c>
      <c r="O1267" s="483">
        <v>1990</v>
      </c>
      <c r="P1267" s="483">
        <v>7.6999999999999999E-2</v>
      </c>
      <c r="Q1267" s="486" t="s">
        <v>7330</v>
      </c>
      <c r="R1267" s="486"/>
      <c r="S1267" s="488"/>
      <c r="T1267" s="483"/>
      <c r="U1267" s="483"/>
      <c r="V1267" s="486"/>
    </row>
    <row r="1268" spans="1:22" x14ac:dyDescent="0.25">
      <c r="A1268" s="487"/>
      <c r="B1268" s="492"/>
      <c r="C1268" s="493"/>
      <c r="D1268" s="492"/>
      <c r="E1268" s="492"/>
      <c r="F1268" s="498"/>
      <c r="G1268" s="489"/>
      <c r="H1268" s="487"/>
      <c r="I1268" s="488"/>
      <c r="J1268" s="483"/>
      <c r="K1268" s="484"/>
      <c r="L1268" s="485"/>
      <c r="M1268" s="690"/>
      <c r="N1268" s="488" t="s">
        <v>8356</v>
      </c>
      <c r="O1268" s="483">
        <v>1990</v>
      </c>
      <c r="P1268" s="483">
        <v>7.6999999999999999E-2</v>
      </c>
      <c r="Q1268" s="486" t="s">
        <v>7330</v>
      </c>
      <c r="R1268" s="486"/>
      <c r="S1268" s="488"/>
      <c r="T1268" s="483"/>
      <c r="U1268" s="483"/>
      <c r="V1268" s="486"/>
    </row>
    <row r="1269" spans="1:22" x14ac:dyDescent="0.25">
      <c r="A1269" s="487"/>
      <c r="B1269" s="492"/>
      <c r="C1269" s="493"/>
      <c r="D1269" s="492"/>
      <c r="E1269" s="492"/>
      <c r="F1269" s="498"/>
      <c r="G1269" s="489"/>
      <c r="H1269" s="487"/>
      <c r="I1269" s="488"/>
      <c r="J1269" s="483"/>
      <c r="K1269" s="484"/>
      <c r="L1269" s="485"/>
      <c r="M1269" s="690"/>
      <c r="N1269" s="488" t="s">
        <v>8356</v>
      </c>
      <c r="O1269" s="483">
        <v>1990</v>
      </c>
      <c r="P1269" s="483">
        <v>7.6999999999999999E-2</v>
      </c>
      <c r="Q1269" s="486" t="s">
        <v>8318</v>
      </c>
      <c r="R1269" s="486"/>
      <c r="S1269" s="488"/>
      <c r="T1269" s="483"/>
      <c r="U1269" s="483"/>
      <c r="V1269" s="486"/>
    </row>
    <row r="1270" spans="1:22" x14ac:dyDescent="0.25">
      <c r="A1270" s="487"/>
      <c r="B1270" s="492"/>
      <c r="C1270" s="493"/>
      <c r="D1270" s="492"/>
      <c r="E1270" s="492"/>
      <c r="F1270" s="498"/>
      <c r="G1270" s="489"/>
      <c r="H1270" s="487"/>
      <c r="I1270" s="488"/>
      <c r="J1270" s="483"/>
      <c r="K1270" s="484"/>
      <c r="L1270" s="485"/>
      <c r="M1270" s="690"/>
      <c r="N1270" s="488" t="s">
        <v>8357</v>
      </c>
      <c r="O1270" s="483">
        <v>1998</v>
      </c>
      <c r="P1270" s="483">
        <v>3.9E-2</v>
      </c>
      <c r="Q1270" s="486" t="s">
        <v>7300</v>
      </c>
      <c r="R1270" s="486"/>
      <c r="S1270" s="488"/>
      <c r="T1270" s="483"/>
      <c r="U1270" s="483"/>
      <c r="V1270" s="486"/>
    </row>
    <row r="1271" spans="1:22" x14ac:dyDescent="0.25">
      <c r="A1271" s="487"/>
      <c r="B1271" s="492"/>
      <c r="C1271" s="493"/>
      <c r="D1271" s="492"/>
      <c r="E1271" s="492"/>
      <c r="F1271" s="498"/>
      <c r="G1271" s="489"/>
      <c r="H1271" s="487"/>
      <c r="I1271" s="488"/>
      <c r="J1271" s="483"/>
      <c r="K1271" s="484"/>
      <c r="L1271" s="485"/>
      <c r="M1271" s="690"/>
      <c r="N1271" s="488" t="s">
        <v>8357</v>
      </c>
      <c r="O1271" s="483">
        <v>1998</v>
      </c>
      <c r="P1271" s="483">
        <v>0.04</v>
      </c>
      <c r="Q1271" s="486" t="s">
        <v>7300</v>
      </c>
      <c r="R1271" s="486"/>
      <c r="S1271" s="488"/>
      <c r="T1271" s="483"/>
      <c r="U1271" s="483"/>
      <c r="V1271" s="486"/>
    </row>
    <row r="1272" spans="1:22" x14ac:dyDescent="0.25">
      <c r="A1272" s="487"/>
      <c r="B1272" s="492"/>
      <c r="C1272" s="493" t="s">
        <v>8358</v>
      </c>
      <c r="D1272" s="492" t="s">
        <v>2858</v>
      </c>
      <c r="E1272" s="492"/>
      <c r="F1272" s="498" t="s">
        <v>22</v>
      </c>
      <c r="G1272" s="489">
        <v>1982</v>
      </c>
      <c r="H1272" s="487"/>
      <c r="I1272" s="488"/>
      <c r="J1272" s="483"/>
      <c r="K1272" s="484"/>
      <c r="L1272" s="485"/>
      <c r="M1272" s="691"/>
      <c r="N1272" s="488" t="s">
        <v>8359</v>
      </c>
      <c r="O1272" s="483">
        <v>2000</v>
      </c>
      <c r="P1272" s="483">
        <v>0.184</v>
      </c>
      <c r="Q1272" s="486" t="s">
        <v>8354</v>
      </c>
      <c r="R1272" s="486"/>
      <c r="S1272" s="488"/>
      <c r="T1272" s="483"/>
      <c r="U1272" s="483"/>
      <c r="V1272" s="486"/>
    </row>
    <row r="1273" spans="1:22" x14ac:dyDescent="0.25">
      <c r="A1273" s="487"/>
      <c r="B1273" s="492"/>
      <c r="C1273" s="493"/>
      <c r="D1273" s="492"/>
      <c r="E1273" s="492"/>
      <c r="F1273" s="498"/>
      <c r="G1273" s="489"/>
      <c r="H1273" s="714" t="s">
        <v>8360</v>
      </c>
      <c r="I1273" s="492" t="s">
        <v>8361</v>
      </c>
      <c r="J1273" s="483">
        <v>1993</v>
      </c>
      <c r="K1273" s="484">
        <v>0.316</v>
      </c>
      <c r="L1273" s="485" t="s">
        <v>8362</v>
      </c>
      <c r="M1273" s="496"/>
      <c r="N1273" s="760"/>
      <c r="O1273" s="765"/>
      <c r="P1273" s="483"/>
      <c r="Q1273" s="486"/>
      <c r="R1273" s="486"/>
      <c r="S1273" s="488"/>
      <c r="T1273" s="483"/>
      <c r="U1273" s="483"/>
      <c r="V1273" s="486"/>
    </row>
    <row r="1274" spans="1:22" x14ac:dyDescent="0.25">
      <c r="A1274" s="487"/>
      <c r="B1274" s="492"/>
      <c r="C1274" s="493"/>
      <c r="D1274" s="492"/>
      <c r="E1274" s="492"/>
      <c r="F1274" s="498"/>
      <c r="G1274" s="489"/>
      <c r="H1274" s="715"/>
      <c r="I1274" s="492" t="s">
        <v>8363</v>
      </c>
      <c r="J1274" s="483">
        <v>1993</v>
      </c>
      <c r="K1274" s="484">
        <v>0.35599999999999998</v>
      </c>
      <c r="L1274" s="485" t="s">
        <v>8364</v>
      </c>
      <c r="M1274" s="496"/>
      <c r="N1274" s="492"/>
      <c r="O1274" s="483"/>
      <c r="P1274" s="483"/>
      <c r="Q1274" s="486"/>
      <c r="R1274" s="486"/>
      <c r="S1274" s="492"/>
      <c r="T1274" s="483"/>
      <c r="U1274" s="483"/>
      <c r="V1274" s="486"/>
    </row>
    <row r="1275" spans="1:22" x14ac:dyDescent="0.25">
      <c r="A1275" s="487"/>
      <c r="B1275" s="492"/>
      <c r="C1275" s="493"/>
      <c r="D1275" s="492"/>
      <c r="E1275" s="492"/>
      <c r="F1275" s="498"/>
      <c r="G1275" s="489"/>
      <c r="H1275" s="487"/>
      <c r="I1275" s="488"/>
      <c r="J1275" s="483"/>
      <c r="K1275" s="484"/>
      <c r="L1275" s="485"/>
      <c r="M1275" s="689" t="s">
        <v>8365</v>
      </c>
      <c r="N1275" s="492"/>
      <c r="O1275" s="483"/>
      <c r="P1275" s="483"/>
      <c r="Q1275" s="486"/>
      <c r="R1275" s="486"/>
      <c r="S1275" s="492"/>
      <c r="T1275" s="483"/>
      <c r="U1275" s="483"/>
      <c r="V1275" s="486"/>
    </row>
    <row r="1276" spans="1:22" x14ac:dyDescent="0.25">
      <c r="A1276" s="487"/>
      <c r="B1276" s="492"/>
      <c r="C1276" s="493"/>
      <c r="D1276" s="492"/>
      <c r="E1276" s="492"/>
      <c r="F1276" s="498"/>
      <c r="G1276" s="489"/>
      <c r="H1276" s="487"/>
      <c r="I1276" s="488"/>
      <c r="J1276" s="483"/>
      <c r="K1276" s="484"/>
      <c r="L1276" s="485"/>
      <c r="M1276" s="690"/>
      <c r="N1276" s="488" t="s">
        <v>8366</v>
      </c>
      <c r="O1276" s="483">
        <v>1999</v>
      </c>
      <c r="P1276" s="483">
        <v>8.3000000000000004E-2</v>
      </c>
      <c r="Q1276" s="486" t="s">
        <v>8354</v>
      </c>
      <c r="R1276" s="486"/>
      <c r="S1276" s="488"/>
      <c r="T1276" s="483"/>
      <c r="U1276" s="483"/>
      <c r="V1276" s="486"/>
    </row>
    <row r="1277" spans="1:22" x14ac:dyDescent="0.25">
      <c r="A1277" s="487"/>
      <c r="B1277" s="492"/>
      <c r="C1277" s="493"/>
      <c r="D1277" s="492"/>
      <c r="E1277" s="492"/>
      <c r="F1277" s="498"/>
      <c r="G1277" s="489"/>
      <c r="H1277" s="487"/>
      <c r="I1277" s="488"/>
      <c r="J1277" s="483"/>
      <c r="K1277" s="484"/>
      <c r="L1277" s="485"/>
      <c r="M1277" s="690"/>
      <c r="N1277" s="488" t="s">
        <v>8367</v>
      </c>
      <c r="O1277" s="483">
        <v>2002</v>
      </c>
      <c r="P1277" s="483">
        <v>0.17399999999999999</v>
      </c>
      <c r="Q1277" s="486" t="s">
        <v>8368</v>
      </c>
      <c r="R1277" s="486"/>
      <c r="S1277" s="488"/>
      <c r="T1277" s="483"/>
      <c r="U1277" s="483"/>
      <c r="V1277" s="486"/>
    </row>
    <row r="1278" spans="1:22" x14ac:dyDescent="0.25">
      <c r="A1278" s="487"/>
      <c r="B1278" s="492"/>
      <c r="C1278" s="493"/>
      <c r="D1278" s="492"/>
      <c r="E1278" s="492"/>
      <c r="F1278" s="498"/>
      <c r="G1278" s="489"/>
      <c r="H1278" s="487"/>
      <c r="I1278" s="488"/>
      <c r="J1278" s="483"/>
      <c r="K1278" s="484"/>
      <c r="L1278" s="485"/>
      <c r="M1278" s="690"/>
      <c r="N1278" s="488" t="s">
        <v>8369</v>
      </c>
      <c r="O1278" s="483">
        <v>2002</v>
      </c>
      <c r="P1278" s="483">
        <v>0.12</v>
      </c>
      <c r="Q1278" s="486" t="s">
        <v>8368</v>
      </c>
      <c r="R1278" s="486"/>
      <c r="S1278" s="488"/>
      <c r="T1278" s="483"/>
      <c r="U1278" s="483"/>
      <c r="V1278" s="486"/>
    </row>
    <row r="1279" spans="1:22" x14ac:dyDescent="0.25">
      <c r="A1279" s="487"/>
      <c r="B1279" s="492"/>
      <c r="C1279" s="493"/>
      <c r="D1279" s="492"/>
      <c r="E1279" s="492"/>
      <c r="F1279" s="498"/>
      <c r="G1279" s="489"/>
      <c r="H1279" s="487"/>
      <c r="I1279" s="488"/>
      <c r="J1279" s="483"/>
      <c r="K1279" s="484"/>
      <c r="L1279" s="485"/>
      <c r="M1279" s="690"/>
      <c r="N1279" s="488" t="s">
        <v>8370</v>
      </c>
      <c r="O1279" s="483">
        <v>1989</v>
      </c>
      <c r="P1279" s="483">
        <v>0.111</v>
      </c>
      <c r="Q1279" s="486" t="s">
        <v>8371</v>
      </c>
      <c r="R1279" s="486"/>
      <c r="S1279" s="488"/>
      <c r="T1279" s="483"/>
      <c r="U1279" s="483"/>
      <c r="V1279" s="486"/>
    </row>
    <row r="1280" spans="1:22" x14ac:dyDescent="0.25">
      <c r="A1280" s="487"/>
      <c r="B1280" s="492"/>
      <c r="C1280" s="493"/>
      <c r="D1280" s="492"/>
      <c r="E1280" s="492"/>
      <c r="F1280" s="498"/>
      <c r="G1280" s="489"/>
      <c r="H1280" s="487"/>
      <c r="I1280" s="488"/>
      <c r="J1280" s="483"/>
      <c r="K1280" s="484"/>
      <c r="L1280" s="485"/>
      <c r="M1280" s="690"/>
      <c r="N1280" s="488" t="s">
        <v>8372</v>
      </c>
      <c r="O1280" s="483">
        <v>1983</v>
      </c>
      <c r="P1280" s="483">
        <v>0.121</v>
      </c>
      <c r="Q1280" s="486" t="s">
        <v>7780</v>
      </c>
      <c r="R1280" s="486"/>
      <c r="S1280" s="488"/>
      <c r="T1280" s="483"/>
      <c r="U1280" s="483"/>
      <c r="V1280" s="486"/>
    </row>
    <row r="1281" spans="1:22" x14ac:dyDescent="0.25">
      <c r="A1281" s="487"/>
      <c r="B1281" s="492"/>
      <c r="C1281" s="493"/>
      <c r="D1281" s="492"/>
      <c r="E1281" s="492"/>
      <c r="F1281" s="498"/>
      <c r="G1281" s="489"/>
      <c r="H1281" s="487"/>
      <c r="I1281" s="488"/>
      <c r="J1281" s="483"/>
      <c r="K1281" s="484"/>
      <c r="L1281" s="485"/>
      <c r="M1281" s="690"/>
      <c r="N1281" s="488" t="s">
        <v>8373</v>
      </c>
      <c r="O1281" s="483">
        <v>1982</v>
      </c>
      <c r="P1281" s="483">
        <v>0.161</v>
      </c>
      <c r="Q1281" s="486" t="s">
        <v>8374</v>
      </c>
      <c r="R1281" s="486"/>
      <c r="S1281" s="488"/>
      <c r="T1281" s="483"/>
      <c r="U1281" s="483"/>
      <c r="V1281" s="486"/>
    </row>
    <row r="1282" spans="1:22" x14ac:dyDescent="0.25">
      <c r="A1282" s="487"/>
      <c r="B1282" s="492"/>
      <c r="C1282" s="493"/>
      <c r="D1282" s="492"/>
      <c r="E1282" s="492"/>
      <c r="F1282" s="498"/>
      <c r="G1282" s="489"/>
      <c r="H1282" s="487"/>
      <c r="I1282" s="488"/>
      <c r="J1282" s="483"/>
      <c r="K1282" s="484"/>
      <c r="L1282" s="485"/>
      <c r="M1282" s="690"/>
      <c r="N1282" s="488" t="s">
        <v>8375</v>
      </c>
      <c r="O1282" s="483">
        <v>1983</v>
      </c>
      <c r="P1282" s="483">
        <v>3.5000000000000003E-2</v>
      </c>
      <c r="Q1282" s="486" t="s">
        <v>7848</v>
      </c>
      <c r="R1282" s="486"/>
      <c r="S1282" s="488"/>
      <c r="T1282" s="483"/>
      <c r="U1282" s="483"/>
      <c r="V1282" s="486"/>
    </row>
    <row r="1283" spans="1:22" x14ac:dyDescent="0.25">
      <c r="A1283" s="487"/>
      <c r="B1283" s="492"/>
      <c r="C1283" s="493"/>
      <c r="D1283" s="492"/>
      <c r="E1283" s="492"/>
      <c r="F1283" s="498"/>
      <c r="G1283" s="489"/>
      <c r="H1283" s="487"/>
      <c r="I1283" s="488"/>
      <c r="J1283" s="483"/>
      <c r="K1283" s="484"/>
      <c r="L1283" s="485"/>
      <c r="M1283" s="690"/>
      <c r="N1283" s="488" t="s">
        <v>8375</v>
      </c>
      <c r="O1283" s="483">
        <v>1983</v>
      </c>
      <c r="P1283" s="483">
        <v>3.5000000000000003E-2</v>
      </c>
      <c r="Q1283" s="486" t="s">
        <v>7848</v>
      </c>
      <c r="R1283" s="486"/>
      <c r="S1283" s="488"/>
      <c r="T1283" s="483"/>
      <c r="U1283" s="483"/>
      <c r="V1283" s="486"/>
    </row>
    <row r="1284" spans="1:22" x14ac:dyDescent="0.25">
      <c r="A1284" s="487"/>
      <c r="B1284" s="492"/>
      <c r="C1284" s="493"/>
      <c r="D1284" s="492"/>
      <c r="E1284" s="492"/>
      <c r="F1284" s="498"/>
      <c r="G1284" s="489"/>
      <c r="H1284" s="487"/>
      <c r="I1284" s="488"/>
      <c r="J1284" s="483"/>
      <c r="K1284" s="484"/>
      <c r="L1284" s="485"/>
      <c r="M1284" s="690"/>
      <c r="N1284" s="488" t="s">
        <v>8376</v>
      </c>
      <c r="O1284" s="483">
        <v>1989</v>
      </c>
      <c r="P1284" s="483">
        <v>0.11700000000000001</v>
      </c>
      <c r="Q1284" s="486" t="s">
        <v>8377</v>
      </c>
      <c r="R1284" s="486"/>
      <c r="S1284" s="488"/>
      <c r="T1284" s="483"/>
      <c r="U1284" s="483"/>
      <c r="V1284" s="486"/>
    </row>
    <row r="1285" spans="1:22" x14ac:dyDescent="0.25">
      <c r="A1285" s="487"/>
      <c r="B1285" s="492"/>
      <c r="C1285" s="493"/>
      <c r="D1285" s="492"/>
      <c r="E1285" s="492"/>
      <c r="F1285" s="498"/>
      <c r="G1285" s="489"/>
      <c r="H1285" s="487"/>
      <c r="I1285" s="488"/>
      <c r="J1285" s="483"/>
      <c r="K1285" s="484"/>
      <c r="L1285" s="485"/>
      <c r="M1285" s="690"/>
      <c r="N1285" s="488" t="s">
        <v>8376</v>
      </c>
      <c r="O1285" s="483">
        <v>1997</v>
      </c>
      <c r="P1285" s="483">
        <v>0.11799999999999999</v>
      </c>
      <c r="Q1285" s="486" t="s">
        <v>7903</v>
      </c>
      <c r="R1285" s="486"/>
      <c r="S1285" s="488"/>
      <c r="T1285" s="483"/>
      <c r="U1285" s="483"/>
      <c r="V1285" s="486"/>
    </row>
    <row r="1286" spans="1:22" x14ac:dyDescent="0.25">
      <c r="A1286" s="487"/>
      <c r="B1286" s="492"/>
      <c r="C1286" s="493"/>
      <c r="D1286" s="492"/>
      <c r="E1286" s="492"/>
      <c r="F1286" s="498"/>
      <c r="G1286" s="489"/>
      <c r="H1286" s="487"/>
      <c r="I1286" s="488"/>
      <c r="J1286" s="483"/>
      <c r="K1286" s="484"/>
      <c r="L1286" s="485"/>
      <c r="M1286" s="690"/>
      <c r="N1286" s="488" t="s">
        <v>8378</v>
      </c>
      <c r="O1286" s="483">
        <v>1977</v>
      </c>
      <c r="P1286" s="483">
        <v>0.113</v>
      </c>
      <c r="Q1286" s="486" t="s">
        <v>8377</v>
      </c>
      <c r="R1286" s="486"/>
      <c r="S1286" s="488"/>
      <c r="T1286" s="483"/>
      <c r="U1286" s="483"/>
      <c r="V1286" s="486"/>
    </row>
    <row r="1287" spans="1:22" x14ac:dyDescent="0.25">
      <c r="A1287" s="487"/>
      <c r="B1287" s="492"/>
      <c r="C1287" s="493"/>
      <c r="D1287" s="492"/>
      <c r="E1287" s="492"/>
      <c r="F1287" s="498"/>
      <c r="G1287" s="489"/>
      <c r="H1287" s="487"/>
      <c r="I1287" s="488"/>
      <c r="J1287" s="483"/>
      <c r="K1287" s="484"/>
      <c r="L1287" s="485"/>
      <c r="M1287" s="690"/>
      <c r="N1287" s="488" t="s">
        <v>8379</v>
      </c>
      <c r="O1287" s="483">
        <v>1977</v>
      </c>
      <c r="P1287" s="483">
        <v>6.7000000000000004E-2</v>
      </c>
      <c r="Q1287" s="486" t="s">
        <v>8377</v>
      </c>
      <c r="R1287" s="486"/>
      <c r="S1287" s="488"/>
      <c r="T1287" s="483"/>
      <c r="U1287" s="483"/>
      <c r="V1287" s="486"/>
    </row>
    <row r="1288" spans="1:22" x14ac:dyDescent="0.25">
      <c r="A1288" s="487"/>
      <c r="B1288" s="492"/>
      <c r="C1288" s="493"/>
      <c r="D1288" s="492"/>
      <c r="E1288" s="492"/>
      <c r="F1288" s="498"/>
      <c r="G1288" s="489"/>
      <c r="H1288" s="487"/>
      <c r="I1288" s="488"/>
      <c r="J1288" s="483"/>
      <c r="K1288" s="484"/>
      <c r="L1288" s="485"/>
      <c r="M1288" s="690"/>
      <c r="N1288" s="488" t="s">
        <v>8380</v>
      </c>
      <c r="O1288" s="483">
        <v>1982</v>
      </c>
      <c r="P1288" s="483">
        <v>0.04</v>
      </c>
      <c r="Q1288" s="486" t="s">
        <v>7949</v>
      </c>
      <c r="R1288" s="486"/>
      <c r="S1288" s="488"/>
      <c r="T1288" s="483"/>
      <c r="U1288" s="483"/>
      <c r="V1288" s="486"/>
    </row>
    <row r="1289" spans="1:22" x14ac:dyDescent="0.25">
      <c r="A1289" s="487"/>
      <c r="B1289" s="492"/>
      <c r="C1289" s="493"/>
      <c r="D1289" s="492"/>
      <c r="E1289" s="492"/>
      <c r="F1289" s="498"/>
      <c r="G1289" s="489"/>
      <c r="H1289" s="487"/>
      <c r="I1289" s="488"/>
      <c r="J1289" s="483"/>
      <c r="K1289" s="484"/>
      <c r="L1289" s="485"/>
      <c r="M1289" s="690"/>
      <c r="N1289" s="488" t="s">
        <v>8381</v>
      </c>
      <c r="O1289" s="483">
        <v>2000</v>
      </c>
      <c r="P1289" s="483">
        <v>0.12</v>
      </c>
      <c r="Q1289" s="486" t="s">
        <v>8354</v>
      </c>
      <c r="R1289" s="486"/>
      <c r="S1289" s="488"/>
      <c r="T1289" s="483"/>
      <c r="U1289" s="483"/>
      <c r="V1289" s="486"/>
    </row>
    <row r="1290" spans="1:22" x14ac:dyDescent="0.25">
      <c r="A1290" s="487"/>
      <c r="B1290" s="492"/>
      <c r="C1290" s="493"/>
      <c r="D1290" s="492"/>
      <c r="E1290" s="492"/>
      <c r="F1290" s="498"/>
      <c r="G1290" s="489"/>
      <c r="H1290" s="487"/>
      <c r="I1290" s="488"/>
      <c r="J1290" s="483"/>
      <c r="K1290" s="484"/>
      <c r="L1290" s="485"/>
      <c r="M1290" s="690"/>
      <c r="N1290" s="488" t="s">
        <v>8382</v>
      </c>
      <c r="O1290" s="483">
        <v>2002</v>
      </c>
      <c r="P1290" s="483">
        <v>5.5E-2</v>
      </c>
      <c r="Q1290" s="486" t="s">
        <v>8383</v>
      </c>
      <c r="R1290" s="486"/>
      <c r="S1290" s="488"/>
      <c r="T1290" s="483"/>
      <c r="U1290" s="483"/>
      <c r="V1290" s="486"/>
    </row>
    <row r="1291" spans="1:22" x14ac:dyDescent="0.25">
      <c r="A1291" s="487"/>
      <c r="B1291" s="492"/>
      <c r="C1291" s="493"/>
      <c r="D1291" s="492"/>
      <c r="E1291" s="492"/>
      <c r="F1291" s="498"/>
      <c r="G1291" s="489"/>
      <c r="H1291" s="487"/>
      <c r="I1291" s="488"/>
      <c r="J1291" s="483"/>
      <c r="K1291" s="484"/>
      <c r="L1291" s="485"/>
      <c r="M1291" s="690"/>
      <c r="N1291" s="488"/>
      <c r="O1291" s="483"/>
      <c r="P1291" s="483"/>
      <c r="Q1291" s="486"/>
      <c r="R1291" s="486"/>
      <c r="S1291" s="488"/>
      <c r="T1291" s="483"/>
      <c r="U1291" s="483"/>
      <c r="V1291" s="486"/>
    </row>
    <row r="1292" spans="1:22" x14ac:dyDescent="0.25">
      <c r="A1292" s="487"/>
      <c r="B1292" s="492"/>
      <c r="C1292" s="493" t="s">
        <v>8384</v>
      </c>
      <c r="D1292" s="492" t="s">
        <v>3782</v>
      </c>
      <c r="E1292" s="492"/>
      <c r="F1292" s="498" t="s">
        <v>8385</v>
      </c>
      <c r="G1292" s="489">
        <v>1983</v>
      </c>
      <c r="H1292" s="487"/>
      <c r="I1292" s="488"/>
      <c r="J1292" s="483"/>
      <c r="K1292" s="484"/>
      <c r="L1292" s="485"/>
      <c r="M1292" s="690"/>
      <c r="N1292" s="488"/>
      <c r="O1292" s="483"/>
      <c r="P1292" s="483"/>
      <c r="Q1292" s="486"/>
      <c r="R1292" s="486"/>
      <c r="S1292" s="488"/>
      <c r="T1292" s="483"/>
      <c r="U1292" s="483"/>
      <c r="V1292" s="486"/>
    </row>
    <row r="1293" spans="1:22" x14ac:dyDescent="0.25">
      <c r="A1293" s="487"/>
      <c r="B1293" s="492"/>
      <c r="C1293" s="493"/>
      <c r="D1293" s="492"/>
      <c r="E1293" s="492"/>
      <c r="F1293" s="498"/>
      <c r="G1293" s="489"/>
      <c r="H1293" s="487"/>
      <c r="I1293" s="488"/>
      <c r="J1293" s="483"/>
      <c r="K1293" s="484"/>
      <c r="L1293" s="485"/>
      <c r="M1293" s="691"/>
      <c r="N1293" s="488"/>
      <c r="O1293" s="483"/>
      <c r="P1293" s="483"/>
      <c r="Q1293" s="486"/>
      <c r="R1293" s="486"/>
      <c r="S1293" s="488"/>
      <c r="T1293" s="483"/>
      <c r="U1293" s="483"/>
      <c r="V1293" s="486"/>
    </row>
    <row r="1294" spans="1:22" x14ac:dyDescent="0.25">
      <c r="A1294" s="487"/>
      <c r="B1294" s="492"/>
      <c r="C1294" s="493"/>
      <c r="D1294" s="492"/>
      <c r="E1294" s="492"/>
      <c r="F1294" s="498"/>
      <c r="G1294" s="489"/>
      <c r="H1294" s="487" t="s">
        <v>8386</v>
      </c>
      <c r="I1294" s="497" t="s">
        <v>8387</v>
      </c>
      <c r="J1294" s="483">
        <v>1983</v>
      </c>
      <c r="K1294" s="484">
        <v>0.32700000000000001</v>
      </c>
      <c r="L1294" s="485" t="s">
        <v>210</v>
      </c>
      <c r="M1294" s="496"/>
      <c r="N1294" s="488"/>
      <c r="O1294" s="483"/>
      <c r="P1294" s="483"/>
      <c r="Q1294" s="486"/>
      <c r="R1294" s="486"/>
      <c r="S1294" s="488"/>
      <c r="T1294" s="483"/>
      <c r="U1294" s="483"/>
      <c r="V1294" s="486"/>
    </row>
    <row r="1295" spans="1:22" x14ac:dyDescent="0.25">
      <c r="A1295" s="487"/>
      <c r="B1295" s="492"/>
      <c r="C1295" s="493"/>
      <c r="D1295" s="492"/>
      <c r="E1295" s="492"/>
      <c r="F1295" s="498"/>
      <c r="G1295" s="489"/>
      <c r="H1295" s="487"/>
      <c r="I1295" s="488"/>
      <c r="J1295" s="483"/>
      <c r="K1295" s="484"/>
      <c r="L1295" s="485"/>
      <c r="M1295" s="689" t="s">
        <v>8388</v>
      </c>
      <c r="N1295" s="497"/>
      <c r="O1295" s="483"/>
      <c r="P1295" s="483"/>
      <c r="Q1295" s="486"/>
      <c r="R1295" s="486"/>
      <c r="S1295" s="497"/>
      <c r="T1295" s="483"/>
      <c r="U1295" s="483"/>
      <c r="V1295" s="486"/>
    </row>
    <row r="1296" spans="1:22" x14ac:dyDescent="0.25">
      <c r="A1296" s="487"/>
      <c r="B1296" s="492"/>
      <c r="C1296" s="493"/>
      <c r="D1296" s="492"/>
      <c r="E1296" s="492"/>
      <c r="F1296" s="498"/>
      <c r="G1296" s="489"/>
      <c r="H1296" s="487"/>
      <c r="I1296" s="488"/>
      <c r="J1296" s="483"/>
      <c r="K1296" s="484"/>
      <c r="L1296" s="485"/>
      <c r="M1296" s="690"/>
      <c r="N1296" s="488" t="s">
        <v>8389</v>
      </c>
      <c r="O1296" s="483">
        <v>1983</v>
      </c>
      <c r="P1296" s="483">
        <v>5.7000000000000002E-2</v>
      </c>
      <c r="Q1296" s="486" t="s">
        <v>7780</v>
      </c>
      <c r="R1296" s="486"/>
      <c r="S1296" s="488"/>
      <c r="T1296" s="483"/>
      <c r="U1296" s="483"/>
      <c r="V1296" s="486"/>
    </row>
    <row r="1297" spans="1:22" x14ac:dyDescent="0.25">
      <c r="A1297" s="487"/>
      <c r="B1297" s="492"/>
      <c r="C1297" s="493"/>
      <c r="D1297" s="492"/>
      <c r="E1297" s="492"/>
      <c r="F1297" s="498"/>
      <c r="G1297" s="489"/>
      <c r="H1297" s="487"/>
      <c r="I1297" s="488"/>
      <c r="J1297" s="483"/>
      <c r="K1297" s="484"/>
      <c r="L1297" s="485"/>
      <c r="M1297" s="690"/>
      <c r="N1297" s="488" t="s">
        <v>8390</v>
      </c>
      <c r="O1297" s="483">
        <v>1983</v>
      </c>
      <c r="P1297" s="483">
        <v>9.2999999999999999E-2</v>
      </c>
      <c r="Q1297" s="486" t="s">
        <v>7401</v>
      </c>
      <c r="R1297" s="486"/>
      <c r="S1297" s="488"/>
      <c r="T1297" s="483"/>
      <c r="U1297" s="483"/>
      <c r="V1297" s="486"/>
    </row>
    <row r="1298" spans="1:22" x14ac:dyDescent="0.25">
      <c r="A1298" s="487"/>
      <c r="B1298" s="492"/>
      <c r="C1298" s="493"/>
      <c r="D1298" s="492"/>
      <c r="E1298" s="492"/>
      <c r="F1298" s="498"/>
      <c r="G1298" s="489"/>
      <c r="H1298" s="487"/>
      <c r="I1298" s="488"/>
      <c r="J1298" s="483"/>
      <c r="K1298" s="484"/>
      <c r="L1298" s="485"/>
      <c r="M1298" s="690"/>
      <c r="N1298" s="488" t="s">
        <v>8391</v>
      </c>
      <c r="O1298" s="483">
        <v>1984</v>
      </c>
      <c r="P1298" s="483">
        <v>2.9000000000000001E-2</v>
      </c>
      <c r="Q1298" s="486" t="s">
        <v>7780</v>
      </c>
      <c r="R1298" s="486"/>
      <c r="S1298" s="488"/>
      <c r="T1298" s="483"/>
      <c r="U1298" s="483"/>
      <c r="V1298" s="486"/>
    </row>
    <row r="1299" spans="1:22" x14ac:dyDescent="0.25">
      <c r="A1299" s="487"/>
      <c r="B1299" s="492"/>
      <c r="C1299" s="493"/>
      <c r="D1299" s="492"/>
      <c r="E1299" s="492"/>
      <c r="F1299" s="498"/>
      <c r="G1299" s="489"/>
      <c r="H1299" s="487"/>
      <c r="I1299" s="488"/>
      <c r="J1299" s="483"/>
      <c r="K1299" s="484"/>
      <c r="L1299" s="485"/>
      <c r="M1299" s="690"/>
      <c r="N1299" s="488" t="s">
        <v>8392</v>
      </c>
      <c r="O1299" s="483">
        <v>1984</v>
      </c>
      <c r="P1299" s="483">
        <v>3.9E-2</v>
      </c>
      <c r="Q1299" s="486" t="s">
        <v>7727</v>
      </c>
      <c r="R1299" s="486"/>
      <c r="S1299" s="488"/>
      <c r="T1299" s="483"/>
      <c r="U1299" s="483"/>
      <c r="V1299" s="486"/>
    </row>
    <row r="1300" spans="1:22" x14ac:dyDescent="0.25">
      <c r="A1300" s="487"/>
      <c r="B1300" s="492"/>
      <c r="C1300" s="493"/>
      <c r="D1300" s="492"/>
      <c r="E1300" s="492"/>
      <c r="F1300" s="498"/>
      <c r="G1300" s="489"/>
      <c r="H1300" s="487"/>
      <c r="I1300" s="488"/>
      <c r="J1300" s="483"/>
      <c r="K1300" s="484"/>
      <c r="L1300" s="485"/>
      <c r="M1300" s="690"/>
      <c r="N1300" s="488" t="s">
        <v>8393</v>
      </c>
      <c r="O1300" s="483">
        <v>1983</v>
      </c>
      <c r="P1300" s="483">
        <v>8.1000000000000003E-2</v>
      </c>
      <c r="Q1300" s="486" t="s">
        <v>7401</v>
      </c>
      <c r="R1300" s="486"/>
      <c r="S1300" s="488"/>
      <c r="T1300" s="483"/>
      <c r="U1300" s="483"/>
      <c r="V1300" s="486"/>
    </row>
    <row r="1301" spans="1:22" x14ac:dyDescent="0.25">
      <c r="A1301" s="487"/>
      <c r="B1301" s="492"/>
      <c r="C1301" s="493"/>
      <c r="D1301" s="492"/>
      <c r="E1301" s="492"/>
      <c r="F1301" s="498"/>
      <c r="G1301" s="489"/>
      <c r="H1301" s="487"/>
      <c r="I1301" s="488"/>
      <c r="J1301" s="483"/>
      <c r="K1301" s="484"/>
      <c r="L1301" s="485"/>
      <c r="M1301" s="690"/>
      <c r="N1301" s="488" t="s">
        <v>8394</v>
      </c>
      <c r="O1301" s="483">
        <v>1983</v>
      </c>
      <c r="P1301" s="483">
        <v>2.8000000000000001E-2</v>
      </c>
      <c r="Q1301" s="486" t="s">
        <v>8374</v>
      </c>
      <c r="R1301" s="486"/>
      <c r="S1301" s="488"/>
      <c r="T1301" s="483"/>
      <c r="U1301" s="483"/>
      <c r="V1301" s="486"/>
    </row>
    <row r="1302" spans="1:22" x14ac:dyDescent="0.25">
      <c r="A1302" s="487"/>
      <c r="B1302" s="492"/>
      <c r="C1302" s="493"/>
      <c r="D1302" s="492"/>
      <c r="E1302" s="492"/>
      <c r="F1302" s="498"/>
      <c r="G1302" s="489"/>
      <c r="H1302" s="487"/>
      <c r="I1302" s="488"/>
      <c r="J1302" s="483"/>
      <c r="K1302" s="484"/>
      <c r="L1302" s="485"/>
      <c r="M1302" s="690"/>
      <c r="N1302" s="488" t="s">
        <v>8395</v>
      </c>
      <c r="O1302" s="483">
        <v>1983</v>
      </c>
      <c r="P1302" s="483">
        <v>0.125</v>
      </c>
      <c r="Q1302" s="486" t="s">
        <v>8374</v>
      </c>
      <c r="R1302" s="486"/>
      <c r="S1302" s="488"/>
      <c r="T1302" s="483"/>
      <c r="U1302" s="483"/>
      <c r="V1302" s="486"/>
    </row>
    <row r="1303" spans="1:22" x14ac:dyDescent="0.25">
      <c r="A1303" s="487"/>
      <c r="B1303" s="492"/>
      <c r="C1303" s="493"/>
      <c r="D1303" s="492"/>
      <c r="E1303" s="492"/>
      <c r="F1303" s="498"/>
      <c r="G1303" s="489"/>
      <c r="H1303" s="487"/>
      <c r="I1303" s="488"/>
      <c r="J1303" s="483"/>
      <c r="K1303" s="484"/>
      <c r="L1303" s="485"/>
      <c r="M1303" s="690"/>
      <c r="N1303" s="488" t="s">
        <v>8396</v>
      </c>
      <c r="O1303" s="483">
        <v>1997</v>
      </c>
      <c r="P1303" s="483">
        <v>0.24199999999999999</v>
      </c>
      <c r="Q1303" s="486" t="s">
        <v>8397</v>
      </c>
      <c r="R1303" s="486"/>
      <c r="S1303" s="488"/>
      <c r="T1303" s="483"/>
      <c r="U1303" s="483"/>
      <c r="V1303" s="486"/>
    </row>
    <row r="1304" spans="1:22" x14ac:dyDescent="0.25">
      <c r="A1304" s="487"/>
      <c r="B1304" s="492"/>
      <c r="C1304" s="493"/>
      <c r="D1304" s="492"/>
      <c r="E1304" s="492"/>
      <c r="F1304" s="498"/>
      <c r="G1304" s="489"/>
      <c r="H1304" s="487"/>
      <c r="I1304" s="488"/>
      <c r="J1304" s="483"/>
      <c r="K1304" s="484"/>
      <c r="L1304" s="485"/>
      <c r="M1304" s="690"/>
      <c r="N1304" s="488" t="s">
        <v>8392</v>
      </c>
      <c r="O1304" s="483">
        <v>1984</v>
      </c>
      <c r="P1304" s="483">
        <v>3.9E-2</v>
      </c>
      <c r="Q1304" s="486" t="s">
        <v>8398</v>
      </c>
      <c r="R1304" s="486"/>
      <c r="S1304" s="488"/>
      <c r="T1304" s="483"/>
      <c r="U1304" s="483"/>
      <c r="V1304" s="486"/>
    </row>
    <row r="1305" spans="1:22" x14ac:dyDescent="0.25">
      <c r="A1305" s="487"/>
      <c r="B1305" s="492"/>
      <c r="C1305" s="493"/>
      <c r="D1305" s="492"/>
      <c r="E1305" s="492"/>
      <c r="F1305" s="498"/>
      <c r="G1305" s="489"/>
      <c r="H1305" s="487"/>
      <c r="I1305" s="488"/>
      <c r="J1305" s="483"/>
      <c r="K1305" s="484"/>
      <c r="L1305" s="485"/>
      <c r="M1305" s="690"/>
      <c r="N1305" s="488" t="s">
        <v>8396</v>
      </c>
      <c r="O1305" s="483">
        <v>1997</v>
      </c>
      <c r="P1305" s="483">
        <v>0.24299999999999999</v>
      </c>
      <c r="Q1305" s="486" t="s">
        <v>7780</v>
      </c>
      <c r="R1305" s="486"/>
      <c r="S1305" s="488"/>
      <c r="T1305" s="483"/>
      <c r="U1305" s="483"/>
      <c r="V1305" s="486"/>
    </row>
    <row r="1306" spans="1:22" x14ac:dyDescent="0.25">
      <c r="A1306" s="487"/>
      <c r="B1306" s="492"/>
      <c r="C1306" s="493"/>
      <c r="D1306" s="492"/>
      <c r="E1306" s="492"/>
      <c r="F1306" s="498"/>
      <c r="G1306" s="489"/>
      <c r="H1306" s="487"/>
      <c r="I1306" s="488"/>
      <c r="J1306" s="483"/>
      <c r="K1306" s="484"/>
      <c r="L1306" s="485"/>
      <c r="M1306" s="690"/>
      <c r="N1306" s="488" t="s">
        <v>8399</v>
      </c>
      <c r="O1306" s="483">
        <v>1984</v>
      </c>
      <c r="P1306" s="483">
        <v>0.12</v>
      </c>
      <c r="Q1306" s="486" t="s">
        <v>8400</v>
      </c>
      <c r="R1306" s="486"/>
      <c r="S1306" s="488"/>
      <c r="T1306" s="483"/>
      <c r="U1306" s="483"/>
      <c r="V1306" s="486"/>
    </row>
    <row r="1307" spans="1:22" x14ac:dyDescent="0.25">
      <c r="A1307" s="487"/>
      <c r="B1307" s="492"/>
      <c r="C1307" s="493"/>
      <c r="D1307" s="492"/>
      <c r="E1307" s="492"/>
      <c r="F1307" s="498"/>
      <c r="G1307" s="489"/>
      <c r="H1307" s="487"/>
      <c r="I1307" s="488"/>
      <c r="J1307" s="483"/>
      <c r="K1307" s="484"/>
      <c r="L1307" s="485"/>
      <c r="M1307" s="690"/>
      <c r="N1307" s="488" t="s">
        <v>8401</v>
      </c>
      <c r="O1307" s="483">
        <v>1990</v>
      </c>
      <c r="P1307" s="483">
        <v>0.127</v>
      </c>
      <c r="Q1307" s="486" t="s">
        <v>8402</v>
      </c>
      <c r="R1307" s="486"/>
      <c r="S1307" s="488"/>
      <c r="T1307" s="483"/>
      <c r="U1307" s="483"/>
      <c r="V1307" s="486"/>
    </row>
    <row r="1308" spans="1:22" x14ac:dyDescent="0.25">
      <c r="A1308" s="487"/>
      <c r="B1308" s="492"/>
      <c r="C1308" s="493"/>
      <c r="D1308" s="492"/>
      <c r="E1308" s="492"/>
      <c r="F1308" s="498"/>
      <c r="G1308" s="489"/>
      <c r="H1308" s="487"/>
      <c r="I1308" s="488"/>
      <c r="J1308" s="483"/>
      <c r="K1308" s="484"/>
      <c r="L1308" s="485"/>
      <c r="M1308" s="690"/>
      <c r="N1308" s="488" t="s">
        <v>8399</v>
      </c>
      <c r="O1308" s="483">
        <v>1984</v>
      </c>
      <c r="P1308" s="483">
        <v>0.12</v>
      </c>
      <c r="Q1308" s="486" t="s">
        <v>8400</v>
      </c>
      <c r="R1308" s="486"/>
      <c r="S1308" s="488"/>
      <c r="T1308" s="483"/>
      <c r="U1308" s="483"/>
      <c r="V1308" s="486"/>
    </row>
    <row r="1309" spans="1:22" x14ac:dyDescent="0.25">
      <c r="A1309" s="487"/>
      <c r="B1309" s="492"/>
      <c r="C1309" s="493"/>
      <c r="D1309" s="492"/>
      <c r="E1309" s="492"/>
      <c r="F1309" s="498"/>
      <c r="G1309" s="489"/>
      <c r="H1309" s="487"/>
      <c r="I1309" s="488"/>
      <c r="J1309" s="483"/>
      <c r="K1309" s="484"/>
      <c r="L1309" s="485"/>
      <c r="M1309" s="691"/>
      <c r="N1309" s="488"/>
      <c r="O1309" s="483"/>
      <c r="P1309" s="483"/>
      <c r="Q1309" s="486"/>
      <c r="R1309" s="486"/>
      <c r="S1309" s="488"/>
      <c r="T1309" s="483"/>
      <c r="U1309" s="483"/>
      <c r="V1309" s="486"/>
    </row>
    <row r="1310" spans="1:22" x14ac:dyDescent="0.25">
      <c r="A1310" s="487" t="s">
        <v>5828</v>
      </c>
      <c r="B1310" s="492" t="s">
        <v>8403</v>
      </c>
      <c r="C1310" s="493" t="s">
        <v>8404</v>
      </c>
      <c r="D1310" s="492" t="s">
        <v>8405</v>
      </c>
      <c r="E1310" s="516" t="s">
        <v>7350</v>
      </c>
      <c r="F1310" s="498" t="s">
        <v>755</v>
      </c>
      <c r="G1310" s="489">
        <v>2012</v>
      </c>
      <c r="H1310" s="487"/>
      <c r="I1310" s="488"/>
      <c r="J1310" s="483"/>
      <c r="K1310" s="484"/>
      <c r="L1310" s="485"/>
      <c r="M1310" s="496"/>
      <c r="N1310" s="488"/>
      <c r="O1310" s="483"/>
      <c r="P1310" s="483"/>
      <c r="Q1310" s="486"/>
      <c r="R1310" s="486"/>
      <c r="S1310" s="488"/>
      <c r="T1310" s="483"/>
      <c r="U1310" s="483"/>
      <c r="V1310" s="486"/>
    </row>
    <row r="1311" spans="1:22" x14ac:dyDescent="0.25">
      <c r="A1311" s="487"/>
      <c r="B1311" s="492"/>
      <c r="C1311" s="493"/>
      <c r="D1311" s="492"/>
      <c r="E1311" s="516"/>
      <c r="F1311" s="498"/>
      <c r="G1311" s="489"/>
      <c r="H1311" s="487" t="s">
        <v>8406</v>
      </c>
      <c r="I1311" s="492" t="s">
        <v>8407</v>
      </c>
      <c r="J1311" s="483">
        <v>1999</v>
      </c>
      <c r="K1311" s="484">
        <v>0.3</v>
      </c>
      <c r="L1311" s="485" t="s">
        <v>210</v>
      </c>
      <c r="M1311" s="496"/>
      <c r="N1311" s="492"/>
      <c r="O1311" s="483"/>
      <c r="P1311" s="483"/>
      <c r="Q1311" s="486"/>
      <c r="R1311" s="486"/>
      <c r="S1311" s="492"/>
      <c r="T1311" s="483"/>
      <c r="U1311" s="483"/>
      <c r="V1311" s="486"/>
    </row>
    <row r="1312" spans="1:22" x14ac:dyDescent="0.25">
      <c r="A1312" s="487"/>
      <c r="B1312" s="492"/>
      <c r="C1312" s="493"/>
      <c r="D1312" s="492"/>
      <c r="E1312" s="492"/>
      <c r="F1312" s="498"/>
      <c r="G1312" s="489"/>
      <c r="H1312" s="487" t="s">
        <v>8408</v>
      </c>
      <c r="I1312" s="492" t="s">
        <v>8409</v>
      </c>
      <c r="J1312" s="483">
        <v>2011</v>
      </c>
      <c r="K1312" s="484">
        <v>1.516</v>
      </c>
      <c r="L1312" s="485" t="s">
        <v>1431</v>
      </c>
      <c r="M1312" s="496"/>
      <c r="N1312" s="492"/>
      <c r="O1312" s="483"/>
      <c r="P1312" s="483"/>
      <c r="Q1312" s="486"/>
      <c r="R1312" s="486"/>
      <c r="S1312" s="492"/>
      <c r="T1312" s="483"/>
      <c r="U1312" s="483"/>
      <c r="V1312" s="486"/>
    </row>
    <row r="1313" spans="1:22" x14ac:dyDescent="0.25">
      <c r="A1313" s="487"/>
      <c r="B1313" s="492"/>
      <c r="C1313" s="493" t="s">
        <v>8410</v>
      </c>
      <c r="D1313" s="492" t="s">
        <v>8411</v>
      </c>
      <c r="E1313" s="516" t="s">
        <v>7350</v>
      </c>
      <c r="F1313" s="498"/>
      <c r="G1313" s="489">
        <v>2014</v>
      </c>
      <c r="H1313" s="487"/>
      <c r="I1313" s="492"/>
      <c r="J1313" s="483"/>
      <c r="K1313" s="484"/>
      <c r="L1313" s="485"/>
      <c r="M1313" s="496"/>
      <c r="N1313" s="492"/>
      <c r="O1313" s="483"/>
      <c r="P1313" s="483"/>
      <c r="Q1313" s="486"/>
      <c r="R1313" s="486"/>
      <c r="S1313" s="492"/>
      <c r="T1313" s="483"/>
      <c r="U1313" s="483"/>
      <c r="V1313" s="486"/>
    </row>
    <row r="1314" spans="1:22" x14ac:dyDescent="0.25">
      <c r="A1314" s="487"/>
      <c r="B1314" s="492"/>
      <c r="C1314" s="493" t="s">
        <v>8412</v>
      </c>
      <c r="D1314" s="492" t="s">
        <v>8411</v>
      </c>
      <c r="E1314" s="516" t="s">
        <v>7350</v>
      </c>
      <c r="F1314" s="498" t="s">
        <v>8413</v>
      </c>
      <c r="G1314" s="489">
        <v>2014</v>
      </c>
      <c r="H1314" s="487"/>
      <c r="I1314" s="492"/>
      <c r="J1314" s="483"/>
      <c r="K1314" s="484"/>
      <c r="L1314" s="485"/>
      <c r="M1314" s="496"/>
      <c r="N1314" s="492"/>
      <c r="O1314" s="483"/>
      <c r="P1314" s="483"/>
      <c r="Q1314" s="486"/>
      <c r="R1314" s="486"/>
      <c r="S1314" s="492"/>
      <c r="T1314" s="483"/>
      <c r="U1314" s="483"/>
      <c r="V1314" s="486"/>
    </row>
    <row r="1315" spans="1:22" x14ac:dyDescent="0.25">
      <c r="A1315" s="487"/>
      <c r="B1315" s="492"/>
      <c r="C1315" s="493"/>
      <c r="D1315" s="492"/>
      <c r="E1315" s="492"/>
      <c r="F1315" s="498"/>
      <c r="G1315" s="489"/>
      <c r="H1315" s="487" t="s">
        <v>8414</v>
      </c>
      <c r="I1315" s="492" t="s">
        <v>8415</v>
      </c>
      <c r="J1315" s="483">
        <v>2014</v>
      </c>
      <c r="K1315" s="484">
        <v>0.13600000000000001</v>
      </c>
      <c r="L1315" s="485" t="s">
        <v>1431</v>
      </c>
      <c r="M1315" s="689"/>
      <c r="N1315" s="492"/>
      <c r="O1315" s="483"/>
      <c r="P1315" s="483"/>
      <c r="Q1315" s="486"/>
      <c r="R1315" s="486"/>
      <c r="S1315" s="492"/>
      <c r="T1315" s="483"/>
      <c r="U1315" s="483"/>
      <c r="V1315" s="486"/>
    </row>
    <row r="1316" spans="1:22" x14ac:dyDescent="0.25">
      <c r="A1316" s="487"/>
      <c r="B1316" s="492"/>
      <c r="C1316" s="493"/>
      <c r="D1316" s="492"/>
      <c r="E1316" s="492"/>
      <c r="F1316" s="498"/>
      <c r="G1316" s="489"/>
      <c r="H1316" s="487"/>
      <c r="I1316" s="488"/>
      <c r="J1316" s="483"/>
      <c r="K1316" s="484"/>
      <c r="L1316" s="485"/>
      <c r="M1316" s="690"/>
      <c r="N1316" s="488"/>
      <c r="O1316" s="483"/>
      <c r="P1316" s="483"/>
      <c r="Q1316" s="486"/>
      <c r="R1316" s="486"/>
      <c r="S1316" s="488"/>
      <c r="T1316" s="483"/>
      <c r="U1316" s="483"/>
      <c r="V1316" s="486"/>
    </row>
    <row r="1317" spans="1:22" x14ac:dyDescent="0.25">
      <c r="A1317" s="487"/>
      <c r="B1317" s="492"/>
      <c r="C1317" s="493" t="s">
        <v>8416</v>
      </c>
      <c r="D1317" s="492" t="s">
        <v>8417</v>
      </c>
      <c r="E1317" s="516" t="s">
        <v>7350</v>
      </c>
      <c r="F1317" s="498"/>
      <c r="G1317" s="489">
        <v>2016</v>
      </c>
      <c r="H1317" s="487"/>
      <c r="I1317" s="488"/>
      <c r="J1317" s="483"/>
      <c r="K1317" s="484"/>
      <c r="L1317" s="485"/>
      <c r="M1317" s="690"/>
      <c r="N1317" s="488"/>
      <c r="O1317" s="483"/>
      <c r="P1317" s="483"/>
      <c r="Q1317" s="486"/>
      <c r="R1317" s="486"/>
      <c r="S1317" s="488"/>
      <c r="T1317" s="483"/>
      <c r="U1317" s="483"/>
      <c r="V1317" s="486"/>
    </row>
    <row r="1318" spans="1:22" x14ac:dyDescent="0.25">
      <c r="A1318" s="487"/>
      <c r="B1318" s="492"/>
      <c r="C1318" s="493" t="s">
        <v>8418</v>
      </c>
      <c r="D1318" s="492" t="s">
        <v>8417</v>
      </c>
      <c r="E1318" s="516" t="s">
        <v>7350</v>
      </c>
      <c r="F1318" s="498" t="s">
        <v>755</v>
      </c>
      <c r="G1318" s="489">
        <v>2016</v>
      </c>
      <c r="H1318" s="487"/>
      <c r="I1318" s="488"/>
      <c r="J1318" s="483"/>
      <c r="K1318" s="484"/>
      <c r="L1318" s="485"/>
      <c r="M1318" s="690"/>
      <c r="N1318" s="488"/>
      <c r="O1318" s="483"/>
      <c r="P1318" s="483"/>
      <c r="Q1318" s="486"/>
      <c r="R1318" s="486"/>
      <c r="S1318" s="488"/>
      <c r="T1318" s="483"/>
      <c r="U1318" s="483"/>
      <c r="V1318" s="486"/>
    </row>
    <row r="1319" spans="1:22" x14ac:dyDescent="0.25">
      <c r="A1319" s="487"/>
      <c r="B1319" s="492"/>
      <c r="C1319" s="493"/>
      <c r="D1319" s="492"/>
      <c r="E1319" s="492"/>
      <c r="F1319" s="498"/>
      <c r="G1319" s="489"/>
      <c r="H1319" s="487" t="s">
        <v>8419</v>
      </c>
      <c r="I1319" s="497" t="s">
        <v>8420</v>
      </c>
      <c r="J1319" s="484">
        <v>2015</v>
      </c>
      <c r="K1319" s="484">
        <v>0.91500000000000004</v>
      </c>
      <c r="L1319" s="485" t="s">
        <v>1431</v>
      </c>
      <c r="M1319" s="690"/>
      <c r="N1319" s="488"/>
      <c r="O1319" s="483"/>
      <c r="P1319" s="483"/>
      <c r="Q1319" s="486"/>
      <c r="R1319" s="486"/>
      <c r="S1319" s="488"/>
      <c r="T1319" s="483"/>
      <c r="U1319" s="483"/>
      <c r="V1319" s="486"/>
    </row>
    <row r="1320" spans="1:22" x14ac:dyDescent="0.25">
      <c r="A1320" s="487"/>
      <c r="B1320" s="492"/>
      <c r="C1320" s="493"/>
      <c r="D1320" s="492"/>
      <c r="E1320" s="492"/>
      <c r="F1320" s="498"/>
      <c r="G1320" s="489"/>
      <c r="H1320" s="487"/>
      <c r="I1320" s="488"/>
      <c r="J1320" s="483"/>
      <c r="K1320" s="484"/>
      <c r="L1320" s="485"/>
      <c r="M1320" s="690"/>
      <c r="N1320" s="488"/>
      <c r="O1320" s="483"/>
      <c r="P1320" s="483"/>
      <c r="Q1320" s="486"/>
      <c r="R1320" s="486"/>
      <c r="S1320" s="488"/>
      <c r="T1320" s="483"/>
      <c r="U1320" s="483"/>
      <c r="V1320" s="486"/>
    </row>
    <row r="1321" spans="1:22" x14ac:dyDescent="0.25">
      <c r="A1321" s="487"/>
      <c r="B1321" s="492"/>
      <c r="C1321" s="493"/>
      <c r="D1321" s="492"/>
      <c r="E1321" s="492"/>
      <c r="F1321" s="498"/>
      <c r="G1321" s="489"/>
      <c r="H1321" s="487"/>
      <c r="I1321" s="488"/>
      <c r="J1321" s="483"/>
      <c r="K1321" s="484"/>
      <c r="L1321" s="485"/>
      <c r="M1321" s="690"/>
      <c r="N1321" s="488"/>
      <c r="O1321" s="483"/>
      <c r="P1321" s="483"/>
      <c r="Q1321" s="486"/>
      <c r="R1321" s="486"/>
      <c r="S1321" s="488"/>
      <c r="T1321" s="483"/>
      <c r="U1321" s="483"/>
      <c r="V1321" s="486"/>
    </row>
    <row r="1322" spans="1:22" x14ac:dyDescent="0.25">
      <c r="A1322" s="487" t="s">
        <v>5829</v>
      </c>
      <c r="B1322" s="492" t="s">
        <v>8421</v>
      </c>
      <c r="C1322" s="493" t="s">
        <v>8422</v>
      </c>
      <c r="D1322" s="492" t="s">
        <v>8423</v>
      </c>
      <c r="E1322" s="492"/>
      <c r="F1322" s="498" t="s">
        <v>2850</v>
      </c>
      <c r="G1322" s="489">
        <v>2011</v>
      </c>
      <c r="H1322" s="487"/>
      <c r="I1322" s="488"/>
      <c r="J1322" s="483"/>
      <c r="K1322" s="484"/>
      <c r="L1322" s="485"/>
      <c r="M1322" s="690"/>
      <c r="N1322" s="488"/>
      <c r="O1322" s="483"/>
      <c r="P1322" s="483"/>
      <c r="Q1322" s="486"/>
      <c r="R1322" s="486"/>
      <c r="S1322" s="488"/>
      <c r="T1322" s="483"/>
      <c r="U1322" s="483"/>
      <c r="V1322" s="486"/>
    </row>
    <row r="1323" spans="1:22" x14ac:dyDescent="0.25">
      <c r="A1323" s="487"/>
      <c r="B1323" s="492"/>
      <c r="C1323" s="493"/>
      <c r="D1323" s="492"/>
      <c r="E1323" s="516"/>
      <c r="F1323" s="498"/>
      <c r="G1323" s="489"/>
      <c r="H1323" s="487"/>
      <c r="I1323" s="492"/>
      <c r="J1323" s="483"/>
      <c r="K1323" s="484"/>
      <c r="L1323" s="485"/>
      <c r="M1323" s="690"/>
      <c r="N1323" s="488"/>
      <c r="O1323" s="483"/>
      <c r="P1323" s="483"/>
      <c r="Q1323" s="486"/>
      <c r="R1323" s="486"/>
      <c r="S1323" s="488"/>
      <c r="T1323" s="483"/>
      <c r="U1323" s="483"/>
      <c r="V1323" s="486"/>
    </row>
    <row r="1324" spans="1:22" x14ac:dyDescent="0.25">
      <c r="A1324" s="487"/>
      <c r="B1324" s="492"/>
      <c r="C1324" s="493"/>
      <c r="D1324" s="492"/>
      <c r="E1324" s="516"/>
      <c r="F1324" s="498"/>
      <c r="G1324" s="489"/>
      <c r="H1324" s="487"/>
      <c r="I1324" s="488"/>
      <c r="J1324" s="483"/>
      <c r="K1324" s="484"/>
      <c r="L1324" s="485"/>
      <c r="M1324" s="691"/>
      <c r="N1324" s="488"/>
      <c r="O1324" s="483"/>
      <c r="P1324" s="483"/>
      <c r="Q1324" s="486"/>
      <c r="R1324" s="486"/>
      <c r="S1324" s="488"/>
      <c r="T1324" s="483"/>
      <c r="U1324" s="483"/>
      <c r="V1324" s="486"/>
    </row>
    <row r="1325" spans="1:22" x14ac:dyDescent="0.25">
      <c r="A1325" s="487"/>
      <c r="B1325" s="492"/>
      <c r="C1325" s="493" t="s">
        <v>8424</v>
      </c>
      <c r="D1325" s="492" t="s">
        <v>8425</v>
      </c>
      <c r="E1325" s="516" t="s">
        <v>7350</v>
      </c>
      <c r="F1325" s="498" t="s">
        <v>755</v>
      </c>
      <c r="G1325" s="489">
        <v>2011</v>
      </c>
      <c r="H1325" s="487"/>
      <c r="I1325" s="488"/>
      <c r="J1325" s="483"/>
      <c r="K1325" s="484"/>
      <c r="L1325" s="485"/>
      <c r="M1325" s="496"/>
      <c r="N1325" s="488"/>
      <c r="O1325" s="483"/>
      <c r="P1325" s="483"/>
      <c r="Q1325" s="486"/>
      <c r="R1325" s="486"/>
      <c r="S1325" s="488"/>
      <c r="T1325" s="483"/>
      <c r="U1325" s="483"/>
      <c r="V1325" s="486"/>
    </row>
    <row r="1326" spans="1:22" x14ac:dyDescent="0.25">
      <c r="A1326" s="487"/>
      <c r="B1326" s="492"/>
      <c r="C1326" s="493" t="s">
        <v>8426</v>
      </c>
      <c r="D1326" s="492" t="s">
        <v>8427</v>
      </c>
      <c r="E1326" s="516" t="s">
        <v>7350</v>
      </c>
      <c r="F1326" s="498"/>
      <c r="G1326" s="489">
        <v>2013</v>
      </c>
      <c r="H1326" s="487"/>
      <c r="I1326" s="492"/>
      <c r="J1326" s="483"/>
      <c r="K1326" s="484"/>
      <c r="L1326" s="485"/>
      <c r="M1326" s="496"/>
      <c r="N1326" s="488"/>
      <c r="O1326" s="483"/>
      <c r="P1326" s="483"/>
      <c r="Q1326" s="486"/>
      <c r="R1326" s="486"/>
      <c r="S1326" s="488"/>
      <c r="T1326" s="483"/>
      <c r="U1326" s="483"/>
      <c r="V1326" s="486"/>
    </row>
    <row r="1327" spans="1:22" x14ac:dyDescent="0.25">
      <c r="A1327" s="487"/>
      <c r="B1327" s="492"/>
      <c r="C1327" s="493" t="s">
        <v>8428</v>
      </c>
      <c r="D1327" s="492" t="s">
        <v>8427</v>
      </c>
      <c r="E1327" s="516" t="s">
        <v>7350</v>
      </c>
      <c r="F1327" s="498" t="s">
        <v>755</v>
      </c>
      <c r="G1327" s="489">
        <v>2013</v>
      </c>
      <c r="H1327" s="487"/>
      <c r="I1327" s="492"/>
      <c r="J1327" s="483"/>
      <c r="K1327" s="484"/>
      <c r="L1327" s="485"/>
      <c r="M1327" s="496"/>
      <c r="N1327" s="488"/>
      <c r="O1327" s="483"/>
      <c r="P1327" s="483"/>
      <c r="Q1327" s="486"/>
      <c r="R1327" s="486"/>
      <c r="S1327" s="488"/>
      <c r="T1327" s="483"/>
      <c r="U1327" s="483"/>
      <c r="V1327" s="486"/>
    </row>
    <row r="1328" spans="1:22" x14ac:dyDescent="0.25">
      <c r="A1328" s="487"/>
      <c r="B1328" s="492"/>
      <c r="C1328" s="493"/>
      <c r="D1328" s="492"/>
      <c r="E1328" s="516"/>
      <c r="F1328" s="498"/>
      <c r="G1328" s="489"/>
      <c r="H1328" s="487" t="s">
        <v>8429</v>
      </c>
      <c r="I1328" s="492" t="s">
        <v>8430</v>
      </c>
      <c r="J1328" s="483">
        <v>2011</v>
      </c>
      <c r="K1328" s="484">
        <v>4.6859999999999999</v>
      </c>
      <c r="L1328" s="485" t="s">
        <v>1431</v>
      </c>
      <c r="M1328" s="496"/>
      <c r="N1328" s="492"/>
      <c r="O1328" s="483"/>
      <c r="P1328" s="483"/>
      <c r="Q1328" s="486"/>
      <c r="R1328" s="486"/>
      <c r="S1328" s="492"/>
      <c r="T1328" s="483"/>
      <c r="U1328" s="483"/>
      <c r="V1328" s="486"/>
    </row>
    <row r="1329" spans="1:22" x14ac:dyDescent="0.25">
      <c r="A1329" s="487"/>
      <c r="B1329" s="492"/>
      <c r="C1329" s="493"/>
      <c r="D1329" s="492"/>
      <c r="E1329" s="492"/>
      <c r="F1329" s="498"/>
      <c r="G1329" s="489"/>
      <c r="H1329" s="487" t="s">
        <v>8431</v>
      </c>
      <c r="I1329" s="492" t="s">
        <v>8432</v>
      </c>
      <c r="J1329" s="483">
        <v>2011</v>
      </c>
      <c r="K1329" s="484">
        <v>0.92700000000000005</v>
      </c>
      <c r="L1329" s="485" t="s">
        <v>1431</v>
      </c>
      <c r="M1329" s="496"/>
      <c r="N1329" s="492"/>
      <c r="O1329" s="483"/>
      <c r="P1329" s="483"/>
      <c r="Q1329" s="486"/>
      <c r="R1329" s="486"/>
      <c r="S1329" s="492"/>
      <c r="T1329" s="483"/>
      <c r="U1329" s="483"/>
      <c r="V1329" s="486"/>
    </row>
    <row r="1330" spans="1:22" x14ac:dyDescent="0.25">
      <c r="A1330" s="487"/>
      <c r="B1330" s="492"/>
      <c r="C1330" s="493" t="s">
        <v>8433</v>
      </c>
      <c r="D1330" s="492" t="s">
        <v>8434</v>
      </c>
      <c r="E1330" s="516" t="s">
        <v>7350</v>
      </c>
      <c r="F1330" s="498"/>
      <c r="G1330" s="489">
        <v>2015</v>
      </c>
      <c r="H1330" s="487"/>
      <c r="I1330" s="492"/>
      <c r="J1330" s="483"/>
      <c r="K1330" s="484"/>
      <c r="L1330" s="485"/>
      <c r="M1330" s="496"/>
      <c r="N1330" s="492"/>
      <c r="O1330" s="483"/>
      <c r="P1330" s="483"/>
      <c r="Q1330" s="486"/>
      <c r="R1330" s="486"/>
      <c r="S1330" s="492"/>
      <c r="T1330" s="483"/>
      <c r="U1330" s="483"/>
      <c r="V1330" s="486"/>
    </row>
    <row r="1331" spans="1:22" x14ac:dyDescent="0.25">
      <c r="A1331" s="487"/>
      <c r="B1331" s="492"/>
      <c r="C1331" s="493" t="s">
        <v>8435</v>
      </c>
      <c r="D1331" s="492" t="s">
        <v>8434</v>
      </c>
      <c r="E1331" s="516" t="s">
        <v>7350</v>
      </c>
      <c r="F1331" s="498" t="s">
        <v>755</v>
      </c>
      <c r="G1331" s="489">
        <v>2015</v>
      </c>
      <c r="H1331" s="487"/>
      <c r="I1331" s="492"/>
      <c r="J1331" s="483"/>
      <c r="K1331" s="484"/>
      <c r="L1331" s="485"/>
      <c r="M1331" s="496"/>
      <c r="N1331" s="492"/>
      <c r="O1331" s="483"/>
      <c r="P1331" s="483"/>
      <c r="Q1331" s="486"/>
      <c r="R1331" s="486"/>
      <c r="S1331" s="492"/>
      <c r="T1331" s="483"/>
      <c r="U1331" s="483"/>
      <c r="V1331" s="486"/>
    </row>
    <row r="1332" spans="1:22" x14ac:dyDescent="0.25">
      <c r="A1332" s="487"/>
      <c r="B1332" s="492"/>
      <c r="C1332" s="493"/>
      <c r="D1332" s="492"/>
      <c r="E1332" s="516"/>
      <c r="F1332" s="498"/>
      <c r="G1332" s="489">
        <v>2015</v>
      </c>
      <c r="H1332" s="487" t="s">
        <v>8436</v>
      </c>
      <c r="I1332" s="492" t="s">
        <v>8437</v>
      </c>
      <c r="J1332" s="483">
        <v>2013</v>
      </c>
      <c r="K1332" s="484">
        <v>0.50600000000000001</v>
      </c>
      <c r="L1332" s="485" t="s">
        <v>1234</v>
      </c>
      <c r="M1332" s="689"/>
      <c r="N1332" s="492"/>
      <c r="O1332" s="483"/>
      <c r="P1332" s="483"/>
      <c r="Q1332" s="486"/>
      <c r="R1332" s="486"/>
      <c r="S1332" s="492"/>
      <c r="T1332" s="483"/>
      <c r="U1332" s="483"/>
      <c r="V1332" s="486"/>
    </row>
    <row r="1333" spans="1:22" x14ac:dyDescent="0.25">
      <c r="A1333" s="487"/>
      <c r="B1333" s="492"/>
      <c r="C1333" s="493"/>
      <c r="D1333" s="492"/>
      <c r="E1333" s="492"/>
      <c r="F1333" s="498"/>
      <c r="G1333" s="489"/>
      <c r="H1333" s="487"/>
      <c r="I1333" s="492" t="s">
        <v>8438</v>
      </c>
      <c r="J1333" s="483">
        <v>2013</v>
      </c>
      <c r="K1333" s="484">
        <v>0.58599999999999997</v>
      </c>
      <c r="L1333" s="485" t="s">
        <v>1191</v>
      </c>
      <c r="M1333" s="690"/>
      <c r="N1333" s="488"/>
      <c r="O1333" s="483"/>
      <c r="P1333" s="483"/>
      <c r="Q1333" s="486"/>
      <c r="R1333" s="486"/>
      <c r="S1333" s="488"/>
      <c r="T1333" s="483"/>
      <c r="U1333" s="483"/>
      <c r="V1333" s="486"/>
    </row>
    <row r="1334" spans="1:22" x14ac:dyDescent="0.25">
      <c r="A1334" s="487"/>
      <c r="B1334" s="492"/>
      <c r="C1334" s="493"/>
      <c r="D1334" s="492"/>
      <c r="E1334" s="492"/>
      <c r="F1334" s="498"/>
      <c r="G1334" s="489"/>
      <c r="H1334" s="487" t="s">
        <v>8439</v>
      </c>
      <c r="I1334" s="497" t="s">
        <v>8440</v>
      </c>
      <c r="J1334" s="483">
        <v>2013</v>
      </c>
      <c r="K1334" s="484">
        <v>0.48</v>
      </c>
      <c r="L1334" s="485" t="s">
        <v>1234</v>
      </c>
      <c r="M1334" s="690"/>
      <c r="N1334" s="488"/>
      <c r="O1334" s="483"/>
      <c r="P1334" s="483"/>
      <c r="Q1334" s="486"/>
      <c r="R1334" s="486"/>
      <c r="S1334" s="488"/>
      <c r="T1334" s="483"/>
      <c r="U1334" s="483"/>
      <c r="V1334" s="486"/>
    </row>
    <row r="1335" spans="1:22" x14ac:dyDescent="0.25">
      <c r="A1335" s="487"/>
      <c r="B1335" s="492"/>
      <c r="C1335" s="493"/>
      <c r="D1335" s="492"/>
      <c r="E1335" s="492"/>
      <c r="F1335" s="498"/>
      <c r="G1335" s="489"/>
      <c r="H1335" s="487"/>
      <c r="I1335" s="488"/>
      <c r="J1335" s="483">
        <v>2015</v>
      </c>
      <c r="K1335" s="484">
        <v>0.125</v>
      </c>
      <c r="L1335" s="485" t="s">
        <v>1234</v>
      </c>
      <c r="M1335" s="690"/>
      <c r="N1335" s="488"/>
      <c r="O1335" s="483"/>
      <c r="P1335" s="483"/>
      <c r="Q1335" s="486"/>
      <c r="R1335" s="486"/>
      <c r="S1335" s="488"/>
      <c r="T1335" s="483"/>
      <c r="U1335" s="483"/>
      <c r="V1335" s="486"/>
    </row>
    <row r="1336" spans="1:22" x14ac:dyDescent="0.25">
      <c r="A1336" s="487"/>
      <c r="B1336" s="492"/>
      <c r="C1336" s="493"/>
      <c r="D1336" s="492" t="s">
        <v>8441</v>
      </c>
      <c r="E1336" s="492"/>
      <c r="F1336" s="498" t="s">
        <v>894</v>
      </c>
      <c r="G1336" s="489">
        <v>2016</v>
      </c>
      <c r="H1336" s="487"/>
      <c r="I1336" s="488"/>
      <c r="J1336" s="483"/>
      <c r="K1336" s="484"/>
      <c r="L1336" s="485"/>
      <c r="M1336" s="690"/>
      <c r="N1336" s="488"/>
      <c r="O1336" s="483"/>
      <c r="P1336" s="483"/>
      <c r="Q1336" s="486"/>
      <c r="R1336" s="486"/>
      <c r="S1336" s="488"/>
      <c r="T1336" s="483"/>
      <c r="U1336" s="483"/>
      <c r="V1336" s="486"/>
    </row>
    <row r="1337" spans="1:22" x14ac:dyDescent="0.25">
      <c r="A1337" s="487"/>
      <c r="B1337" s="492"/>
      <c r="C1337" s="493"/>
      <c r="D1337" s="492"/>
      <c r="E1337" s="492"/>
      <c r="F1337" s="498"/>
      <c r="G1337" s="489"/>
      <c r="H1337" s="487"/>
      <c r="I1337" s="492" t="s">
        <v>8442</v>
      </c>
      <c r="J1337" s="483">
        <v>2016</v>
      </c>
      <c r="K1337" s="484">
        <v>1.7000000000000001E-2</v>
      </c>
      <c r="L1337" s="485" t="s">
        <v>1191</v>
      </c>
      <c r="M1337" s="690"/>
      <c r="N1337" s="488"/>
      <c r="O1337" s="483"/>
      <c r="P1337" s="483"/>
      <c r="Q1337" s="486"/>
      <c r="R1337" s="486"/>
      <c r="S1337" s="488"/>
      <c r="T1337" s="483"/>
      <c r="U1337" s="483"/>
      <c r="V1337" s="486"/>
    </row>
    <row r="1338" spans="1:22" x14ac:dyDescent="0.25">
      <c r="A1338" s="487"/>
      <c r="B1338" s="492"/>
      <c r="C1338" s="493"/>
      <c r="D1338" s="492"/>
      <c r="E1338" s="492"/>
      <c r="F1338" s="498"/>
      <c r="G1338" s="489"/>
      <c r="H1338" s="487"/>
      <c r="I1338" s="492"/>
      <c r="J1338" s="483"/>
      <c r="K1338" s="484"/>
      <c r="L1338" s="485"/>
      <c r="M1338" s="690"/>
      <c r="N1338" s="488"/>
      <c r="O1338" s="483"/>
      <c r="P1338" s="483"/>
      <c r="Q1338" s="486"/>
      <c r="R1338" s="486"/>
      <c r="S1338" s="488"/>
      <c r="T1338" s="483"/>
      <c r="U1338" s="483"/>
      <c r="V1338" s="486"/>
    </row>
    <row r="1339" spans="1:22" x14ac:dyDescent="0.25">
      <c r="A1339" s="487"/>
      <c r="B1339" s="492"/>
      <c r="C1339" s="493" t="s">
        <v>8443</v>
      </c>
      <c r="D1339" s="492" t="s">
        <v>8444</v>
      </c>
      <c r="E1339" s="492"/>
      <c r="F1339" s="498" t="s">
        <v>2850</v>
      </c>
      <c r="G1339" s="489">
        <v>2017</v>
      </c>
      <c r="H1339" s="487"/>
      <c r="I1339" s="492"/>
      <c r="J1339" s="483"/>
      <c r="K1339" s="484"/>
      <c r="L1339" s="485"/>
      <c r="M1339" s="690"/>
      <c r="N1339" s="488"/>
      <c r="O1339" s="483"/>
      <c r="P1339" s="483"/>
      <c r="Q1339" s="486"/>
      <c r="R1339" s="486"/>
      <c r="S1339" s="488"/>
      <c r="T1339" s="483"/>
      <c r="U1339" s="483"/>
      <c r="V1339" s="486"/>
    </row>
    <row r="1340" spans="1:22" x14ac:dyDescent="0.25">
      <c r="A1340" s="487"/>
      <c r="B1340" s="492"/>
      <c r="C1340" s="493"/>
      <c r="D1340" s="492"/>
      <c r="E1340" s="492"/>
      <c r="F1340" s="498"/>
      <c r="G1340" s="489"/>
      <c r="H1340" s="487"/>
      <c r="I1340" s="492"/>
      <c r="J1340" s="483"/>
      <c r="K1340" s="484"/>
      <c r="L1340" s="485"/>
      <c r="M1340" s="690"/>
      <c r="N1340" s="488"/>
      <c r="O1340" s="483"/>
      <c r="P1340" s="483"/>
      <c r="Q1340" s="486"/>
      <c r="R1340" s="486"/>
      <c r="S1340" s="488"/>
      <c r="T1340" s="483"/>
      <c r="U1340" s="483"/>
      <c r="V1340" s="486"/>
    </row>
    <row r="1341" spans="1:22" x14ac:dyDescent="0.25">
      <c r="A1341" s="487"/>
      <c r="B1341" s="492"/>
      <c r="C1341" s="493"/>
      <c r="D1341" s="492"/>
      <c r="E1341" s="492"/>
      <c r="F1341" s="498"/>
      <c r="G1341" s="489"/>
      <c r="H1341" s="487"/>
      <c r="I1341" s="488"/>
      <c r="J1341" s="483"/>
      <c r="K1341" s="484"/>
      <c r="L1341" s="485"/>
      <c r="M1341" s="690"/>
      <c r="N1341" s="488"/>
      <c r="O1341" s="483"/>
      <c r="P1341" s="483"/>
      <c r="Q1341" s="486"/>
      <c r="R1341" s="486"/>
      <c r="S1341" s="488"/>
      <c r="T1341" s="483"/>
      <c r="U1341" s="483"/>
      <c r="V1341" s="486"/>
    </row>
    <row r="1342" spans="1:22" x14ac:dyDescent="0.25">
      <c r="A1342" s="487"/>
      <c r="B1342" s="492"/>
      <c r="C1342" s="493"/>
      <c r="D1342" s="492"/>
      <c r="E1342" s="492"/>
      <c r="F1342" s="498"/>
      <c r="G1342" s="489"/>
      <c r="H1342" s="487"/>
      <c r="I1342" s="492" t="s">
        <v>8445</v>
      </c>
      <c r="J1342" s="483">
        <v>2011</v>
      </c>
      <c r="K1342" s="484"/>
      <c r="L1342" s="485" t="s">
        <v>1431</v>
      </c>
      <c r="M1342" s="690"/>
      <c r="N1342" s="488"/>
      <c r="O1342" s="483"/>
      <c r="P1342" s="483"/>
      <c r="Q1342" s="486"/>
      <c r="R1342" s="486"/>
      <c r="S1342" s="488"/>
      <c r="T1342" s="483"/>
      <c r="U1342" s="483"/>
      <c r="V1342" s="486"/>
    </row>
    <row r="1343" spans="1:22" x14ac:dyDescent="0.25">
      <c r="A1343" s="487"/>
      <c r="B1343" s="492"/>
      <c r="C1343" s="493"/>
      <c r="D1343" s="492"/>
      <c r="E1343" s="492"/>
      <c r="F1343" s="498"/>
      <c r="G1343" s="489"/>
      <c r="H1343" s="760"/>
      <c r="I1343" s="760"/>
      <c r="J1343" s="760"/>
      <c r="K1343" s="760"/>
      <c r="L1343" s="760"/>
      <c r="M1343" s="690"/>
      <c r="N1343" s="488"/>
      <c r="O1343" s="483"/>
      <c r="P1343" s="483"/>
      <c r="Q1343" s="486"/>
      <c r="R1343" s="486"/>
      <c r="S1343" s="488"/>
      <c r="T1343" s="483"/>
      <c r="U1343" s="483"/>
      <c r="V1343" s="486"/>
    </row>
    <row r="1344" spans="1:22" x14ac:dyDescent="0.25">
      <c r="A1344" s="487"/>
      <c r="B1344" s="492"/>
      <c r="C1344" s="493"/>
      <c r="D1344" s="492"/>
      <c r="E1344" s="492"/>
      <c r="F1344" s="498"/>
      <c r="G1344" s="489"/>
      <c r="H1344" s="487"/>
      <c r="I1344" s="488"/>
      <c r="J1344" s="483"/>
      <c r="K1344" s="484"/>
      <c r="L1344" s="485"/>
      <c r="M1344" s="690"/>
      <c r="N1344" s="488"/>
      <c r="O1344" s="483"/>
      <c r="P1344" s="483"/>
      <c r="Q1344" s="486"/>
      <c r="R1344" s="486"/>
      <c r="S1344" s="488"/>
      <c r="T1344" s="483"/>
      <c r="U1344" s="483"/>
      <c r="V1344" s="486"/>
    </row>
    <row r="1345" spans="1:22" x14ac:dyDescent="0.25">
      <c r="A1345" s="487"/>
      <c r="B1345" s="492"/>
      <c r="C1345" s="493"/>
      <c r="D1345" s="492"/>
      <c r="E1345" s="492"/>
      <c r="F1345" s="498"/>
      <c r="G1345" s="489"/>
      <c r="H1345" s="487"/>
      <c r="I1345" s="488"/>
      <c r="J1345" s="483"/>
      <c r="K1345" s="484"/>
      <c r="L1345" s="485"/>
      <c r="M1345" s="690"/>
      <c r="N1345" s="488"/>
      <c r="O1345" s="483"/>
      <c r="P1345" s="483"/>
      <c r="Q1345" s="486"/>
      <c r="R1345" s="486"/>
      <c r="S1345" s="488"/>
      <c r="T1345" s="483"/>
      <c r="U1345" s="483"/>
      <c r="V1345" s="486"/>
    </row>
    <row r="1346" spans="1:22" x14ac:dyDescent="0.25">
      <c r="A1346" s="487" t="s">
        <v>5830</v>
      </c>
      <c r="B1346" s="492" t="s">
        <v>8446</v>
      </c>
      <c r="C1346" s="493"/>
      <c r="D1346" s="492" t="s">
        <v>8447</v>
      </c>
      <c r="E1346" s="492"/>
      <c r="F1346" s="498" t="s">
        <v>8448</v>
      </c>
      <c r="G1346" s="489">
        <v>1978</v>
      </c>
      <c r="H1346" s="487"/>
      <c r="I1346" s="488"/>
      <c r="J1346" s="483"/>
      <c r="K1346" s="484"/>
      <c r="L1346" s="485"/>
      <c r="M1346" s="691"/>
      <c r="N1346" s="488"/>
      <c r="O1346" s="483"/>
      <c r="P1346" s="483"/>
      <c r="Q1346" s="486"/>
      <c r="R1346" s="486"/>
      <c r="S1346" s="488"/>
      <c r="T1346" s="483"/>
      <c r="U1346" s="483"/>
      <c r="V1346" s="486"/>
    </row>
    <row r="1347" spans="1:22" x14ac:dyDescent="0.25">
      <c r="A1347" s="487"/>
      <c r="B1347" s="492"/>
      <c r="C1347" s="493"/>
      <c r="D1347" s="492" t="s">
        <v>8449</v>
      </c>
      <c r="E1347" s="492"/>
      <c r="F1347" s="498" t="s">
        <v>23</v>
      </c>
      <c r="G1347" s="489">
        <v>1968</v>
      </c>
      <c r="H1347" s="487"/>
      <c r="I1347" s="488"/>
      <c r="J1347" s="483"/>
      <c r="K1347" s="484"/>
      <c r="L1347" s="485"/>
      <c r="M1347" s="496"/>
      <c r="N1347" s="488"/>
      <c r="O1347" s="483"/>
      <c r="P1347" s="483"/>
      <c r="Q1347" s="486"/>
      <c r="R1347" s="486"/>
      <c r="S1347" s="488"/>
      <c r="T1347" s="483"/>
      <c r="U1347" s="483"/>
      <c r="V1347" s="486"/>
    </row>
    <row r="1348" spans="1:22" x14ac:dyDescent="0.25">
      <c r="A1348" s="487"/>
      <c r="B1348" s="492"/>
      <c r="C1348" s="493"/>
      <c r="D1348" s="492"/>
      <c r="E1348" s="492"/>
      <c r="F1348" s="498"/>
      <c r="G1348" s="489"/>
      <c r="H1348" s="487" t="s">
        <v>8209</v>
      </c>
      <c r="I1348" s="492" t="s">
        <v>8450</v>
      </c>
      <c r="J1348" s="483">
        <v>2007</v>
      </c>
      <c r="K1348" s="484">
        <v>1.1679999999999999</v>
      </c>
      <c r="L1348" s="485" t="s">
        <v>1431</v>
      </c>
      <c r="M1348" s="496"/>
      <c r="N1348" s="492"/>
      <c r="O1348" s="483"/>
      <c r="P1348" s="483"/>
      <c r="Q1348" s="486"/>
      <c r="R1348" s="486"/>
      <c r="S1348" s="492"/>
      <c r="T1348" s="483"/>
      <c r="U1348" s="483"/>
      <c r="V1348" s="486"/>
    </row>
    <row r="1349" spans="1:22" x14ac:dyDescent="0.25">
      <c r="A1349" s="487"/>
      <c r="B1349" s="492"/>
      <c r="C1349" s="493"/>
      <c r="D1349" s="492"/>
      <c r="E1349" s="492"/>
      <c r="F1349" s="498"/>
      <c r="G1349" s="489"/>
      <c r="H1349" s="487" t="s">
        <v>8211</v>
      </c>
      <c r="I1349" s="492" t="s">
        <v>8451</v>
      </c>
      <c r="J1349" s="483">
        <v>1968</v>
      </c>
      <c r="K1349" s="484">
        <v>0.26600000000000001</v>
      </c>
      <c r="L1349" s="485" t="s">
        <v>210</v>
      </c>
      <c r="M1349" s="496"/>
      <c r="N1349" s="492"/>
      <c r="O1349" s="483"/>
      <c r="P1349" s="483"/>
      <c r="Q1349" s="486"/>
      <c r="R1349" s="486"/>
      <c r="S1349" s="492"/>
      <c r="T1349" s="483"/>
      <c r="U1349" s="483"/>
      <c r="V1349" s="486"/>
    </row>
    <row r="1350" spans="1:22" x14ac:dyDescent="0.25">
      <c r="A1350" s="487"/>
      <c r="B1350" s="492"/>
      <c r="C1350" s="493"/>
      <c r="D1350" s="492"/>
      <c r="E1350" s="492"/>
      <c r="F1350" s="498"/>
      <c r="G1350" s="489"/>
      <c r="H1350" s="487" t="s">
        <v>8211</v>
      </c>
      <c r="I1350" s="492" t="s">
        <v>8212</v>
      </c>
      <c r="J1350" s="483">
        <v>1978</v>
      </c>
      <c r="K1350" s="484">
        <v>0.14399999999999999</v>
      </c>
      <c r="L1350" s="485" t="s">
        <v>8452</v>
      </c>
      <c r="M1350" s="496"/>
      <c r="N1350" s="492"/>
      <c r="O1350" s="483"/>
      <c r="P1350" s="483"/>
      <c r="Q1350" s="486"/>
      <c r="R1350" s="486"/>
      <c r="S1350" s="492"/>
      <c r="T1350" s="483"/>
      <c r="U1350" s="483"/>
      <c r="V1350" s="486"/>
    </row>
    <row r="1351" spans="1:22" x14ac:dyDescent="0.25">
      <c r="A1351" s="487"/>
      <c r="B1351" s="492"/>
      <c r="C1351" s="493"/>
      <c r="D1351" s="492"/>
      <c r="E1351" s="492"/>
      <c r="F1351" s="498"/>
      <c r="G1351" s="489"/>
      <c r="H1351" s="487"/>
      <c r="I1351" s="492"/>
      <c r="J1351" s="483"/>
      <c r="K1351" s="484"/>
      <c r="L1351" s="485"/>
      <c r="M1351" s="496"/>
      <c r="N1351" s="492"/>
      <c r="O1351" s="483"/>
      <c r="P1351" s="483"/>
      <c r="Q1351" s="486"/>
      <c r="R1351" s="486"/>
      <c r="S1351" s="492"/>
      <c r="T1351" s="483"/>
      <c r="U1351" s="483"/>
      <c r="V1351" s="486"/>
    </row>
    <row r="1352" spans="1:22" x14ac:dyDescent="0.25">
      <c r="A1352" s="487"/>
      <c r="B1352" s="492"/>
      <c r="C1352" s="493"/>
      <c r="D1352" s="492" t="s">
        <v>6621</v>
      </c>
      <c r="E1352" s="492"/>
      <c r="F1352" s="498" t="s">
        <v>8453</v>
      </c>
      <c r="G1352" s="489">
        <v>2010</v>
      </c>
      <c r="H1352" s="487"/>
      <c r="I1352" s="492"/>
      <c r="J1352" s="483"/>
      <c r="K1352" s="484"/>
      <c r="L1352" s="485"/>
      <c r="M1352" s="496"/>
      <c r="N1352" s="492"/>
      <c r="O1352" s="483"/>
      <c r="P1352" s="483"/>
      <c r="Q1352" s="486"/>
      <c r="R1352" s="486"/>
      <c r="S1352" s="492"/>
      <c r="T1352" s="483"/>
      <c r="U1352" s="483"/>
      <c r="V1352" s="486"/>
    </row>
    <row r="1353" spans="1:22" x14ac:dyDescent="0.25">
      <c r="A1353" s="487"/>
      <c r="B1353" s="492"/>
      <c r="C1353" s="493"/>
      <c r="D1353" s="492"/>
      <c r="E1353" s="492"/>
      <c r="F1353" s="498"/>
      <c r="G1353" s="489"/>
      <c r="H1353" s="487"/>
      <c r="I1353" s="492"/>
      <c r="J1353" s="483"/>
      <c r="K1353" s="484"/>
      <c r="L1353" s="485"/>
      <c r="M1353" s="496"/>
      <c r="N1353" s="492"/>
      <c r="O1353" s="483"/>
      <c r="P1353" s="483"/>
      <c r="Q1353" s="486"/>
      <c r="R1353" s="486"/>
      <c r="S1353" s="492"/>
      <c r="T1353" s="483"/>
      <c r="U1353" s="483"/>
      <c r="V1353" s="486"/>
    </row>
    <row r="1354" spans="1:22" x14ac:dyDescent="0.25">
      <c r="A1354" s="487"/>
      <c r="B1354" s="492"/>
      <c r="C1354" s="493"/>
      <c r="D1354" s="492" t="s">
        <v>7108</v>
      </c>
      <c r="E1354" s="492" t="s">
        <v>2657</v>
      </c>
      <c r="F1354" s="498" t="s">
        <v>23</v>
      </c>
      <c r="G1354" s="489">
        <v>2017</v>
      </c>
      <c r="H1354" s="487"/>
      <c r="I1354" s="492"/>
      <c r="J1354" s="483"/>
      <c r="K1354" s="484"/>
      <c r="L1354" s="485"/>
      <c r="M1354" s="737"/>
      <c r="N1354" s="488" t="s">
        <v>8454</v>
      </c>
      <c r="O1354" s="483">
        <v>2017</v>
      </c>
      <c r="P1354" s="483">
        <v>4.2000000000000003E-2</v>
      </c>
      <c r="Q1354" s="486" t="s">
        <v>4460</v>
      </c>
      <c r="R1354" s="486"/>
      <c r="S1354" s="492"/>
      <c r="T1354" s="483"/>
      <c r="U1354" s="483"/>
      <c r="V1354" s="486"/>
    </row>
    <row r="1355" spans="1:22" x14ac:dyDescent="0.25">
      <c r="A1355" s="487"/>
      <c r="B1355" s="492"/>
      <c r="C1355" s="493"/>
      <c r="D1355" s="492"/>
      <c r="E1355" s="492"/>
      <c r="F1355" s="498"/>
      <c r="G1355" s="489"/>
      <c r="H1355" s="487"/>
      <c r="I1355" s="492"/>
      <c r="J1355" s="483"/>
      <c r="K1355" s="484"/>
      <c r="L1355" s="485"/>
      <c r="M1355" s="738"/>
      <c r="N1355" s="488" t="s">
        <v>8455</v>
      </c>
      <c r="O1355" s="483">
        <v>2018</v>
      </c>
      <c r="P1355" s="483">
        <v>0.2</v>
      </c>
      <c r="Q1355" s="486"/>
      <c r="R1355" s="486"/>
      <c r="S1355" s="492"/>
      <c r="T1355" s="483"/>
      <c r="U1355" s="483"/>
      <c r="V1355" s="486"/>
    </row>
    <row r="1356" spans="1:22" x14ac:dyDescent="0.25">
      <c r="A1356" s="487"/>
      <c r="B1356" s="492"/>
      <c r="C1356" s="493"/>
      <c r="D1356" s="492"/>
      <c r="E1356" s="492"/>
      <c r="F1356" s="498"/>
      <c r="G1356" s="489"/>
      <c r="H1356" s="487"/>
      <c r="I1356" s="492"/>
      <c r="J1356" s="483"/>
      <c r="K1356" s="484"/>
      <c r="L1356" s="485"/>
      <c r="M1356" s="738"/>
      <c r="N1356" s="488"/>
      <c r="O1356" s="483"/>
      <c r="P1356" s="483"/>
      <c r="Q1356" s="486"/>
      <c r="R1356" s="486"/>
      <c r="S1356" s="492"/>
      <c r="T1356" s="483"/>
      <c r="U1356" s="483"/>
      <c r="V1356" s="486"/>
    </row>
    <row r="1357" spans="1:22" x14ac:dyDescent="0.25">
      <c r="A1357" s="487"/>
      <c r="B1357" s="492"/>
      <c r="C1357" s="493"/>
      <c r="D1357" s="492"/>
      <c r="E1357" s="492"/>
      <c r="F1357" s="498"/>
      <c r="G1357" s="489"/>
      <c r="H1357" s="487"/>
      <c r="I1357" s="492"/>
      <c r="J1357" s="483"/>
      <c r="K1357" s="484"/>
      <c r="L1357" s="485"/>
      <c r="M1357" s="769"/>
      <c r="N1357" s="492"/>
      <c r="O1357" s="483"/>
      <c r="P1357" s="483"/>
      <c r="Q1357" s="486"/>
      <c r="R1357" s="486"/>
      <c r="S1357" s="492"/>
      <c r="T1357" s="483"/>
      <c r="U1357" s="483"/>
      <c r="V1357" s="486"/>
    </row>
    <row r="1358" spans="1:22" x14ac:dyDescent="0.25">
      <c r="A1358" s="487"/>
      <c r="B1358" s="492"/>
      <c r="C1358" s="493"/>
      <c r="D1358" s="492"/>
      <c r="E1358" s="492"/>
      <c r="F1358" s="498"/>
      <c r="G1358" s="489"/>
      <c r="H1358" s="487"/>
      <c r="I1358" s="492"/>
      <c r="J1358" s="483"/>
      <c r="K1358" s="484"/>
      <c r="L1358" s="485"/>
      <c r="M1358" s="770"/>
      <c r="N1358" s="492"/>
      <c r="O1358" s="483"/>
      <c r="P1358" s="483"/>
      <c r="Q1358" s="486"/>
      <c r="R1358" s="486"/>
      <c r="S1358" s="492"/>
      <c r="T1358" s="483"/>
      <c r="U1358" s="483"/>
      <c r="V1358" s="486"/>
    </row>
    <row r="1359" spans="1:22" x14ac:dyDescent="0.25">
      <c r="A1359" s="487"/>
      <c r="B1359" s="492"/>
      <c r="C1359" s="493"/>
      <c r="D1359" s="492"/>
      <c r="E1359" s="492"/>
      <c r="F1359" s="498"/>
      <c r="G1359" s="489"/>
      <c r="H1359" s="487"/>
      <c r="I1359" s="492"/>
      <c r="J1359" s="483"/>
      <c r="K1359" s="484"/>
      <c r="L1359" s="485"/>
      <c r="M1359" s="496"/>
      <c r="N1359" s="492"/>
      <c r="O1359" s="483"/>
      <c r="P1359" s="483"/>
      <c r="Q1359" s="486"/>
      <c r="R1359" s="486"/>
      <c r="S1359" s="492"/>
      <c r="T1359" s="483"/>
      <c r="U1359" s="483"/>
      <c r="V1359" s="486"/>
    </row>
    <row r="1360" spans="1:22" x14ac:dyDescent="0.25">
      <c r="A1360" s="487"/>
      <c r="B1360" s="492"/>
      <c r="C1360" s="493"/>
      <c r="D1360" s="492"/>
      <c r="E1360" s="492"/>
      <c r="F1360" s="498"/>
      <c r="G1360" s="489"/>
      <c r="H1360" s="487"/>
      <c r="I1360" s="492"/>
      <c r="J1360" s="483"/>
      <c r="K1360" s="484"/>
      <c r="L1360" s="485"/>
      <c r="M1360" s="496"/>
      <c r="N1360" s="492"/>
      <c r="O1360" s="483"/>
      <c r="P1360" s="483"/>
      <c r="Q1360" s="486"/>
      <c r="R1360" s="486"/>
      <c r="S1360" s="492"/>
      <c r="T1360" s="483"/>
      <c r="U1360" s="483"/>
      <c r="V1360" s="486"/>
    </row>
    <row r="1361" spans="1:22" x14ac:dyDescent="0.25">
      <c r="A1361" s="487"/>
      <c r="B1361" s="492"/>
      <c r="C1361" s="493"/>
      <c r="D1361" s="765"/>
      <c r="E1361" s="492"/>
      <c r="F1361" s="498"/>
      <c r="G1361" s="489"/>
      <c r="H1361" s="487"/>
      <c r="I1361" s="492" t="s">
        <v>8456</v>
      </c>
      <c r="J1361" s="483">
        <v>2017</v>
      </c>
      <c r="K1361" s="484">
        <v>0.78800000000000003</v>
      </c>
      <c r="L1361" s="485" t="s">
        <v>1191</v>
      </c>
      <c r="M1361" s="496"/>
      <c r="N1361" s="492"/>
      <c r="O1361" s="483"/>
      <c r="P1361" s="483"/>
      <c r="Q1361" s="486"/>
      <c r="R1361" s="486"/>
      <c r="S1361" s="492"/>
      <c r="T1361" s="483"/>
      <c r="U1361" s="483"/>
      <c r="V1361" s="486"/>
    </row>
    <row r="1362" spans="1:22" x14ac:dyDescent="0.25">
      <c r="A1362" s="487"/>
      <c r="B1362" s="492"/>
      <c r="C1362" s="493"/>
      <c r="D1362" s="765"/>
      <c r="E1362" s="492"/>
      <c r="F1362" s="498"/>
      <c r="G1362" s="489"/>
      <c r="H1362" s="487"/>
      <c r="I1362" s="488"/>
      <c r="J1362" s="483"/>
      <c r="K1362" s="484"/>
      <c r="L1362" s="485"/>
      <c r="M1362" s="496"/>
      <c r="N1362" s="488"/>
      <c r="O1362" s="483"/>
      <c r="P1362" s="483"/>
      <c r="Q1362" s="486"/>
      <c r="R1362" s="486"/>
      <c r="S1362" s="488"/>
      <c r="T1362" s="483"/>
      <c r="U1362" s="483"/>
      <c r="V1362" s="486"/>
    </row>
    <row r="1363" spans="1:22" x14ac:dyDescent="0.25">
      <c r="A1363" s="487"/>
      <c r="B1363" s="492"/>
      <c r="C1363" s="493" t="s">
        <v>8457</v>
      </c>
      <c r="D1363" s="492" t="s">
        <v>4265</v>
      </c>
      <c r="E1363" s="492"/>
      <c r="F1363" s="498" t="s">
        <v>23</v>
      </c>
      <c r="G1363" s="489">
        <v>2014</v>
      </c>
      <c r="H1363" s="739">
        <v>90000337</v>
      </c>
      <c r="I1363" s="497" t="s">
        <v>8458</v>
      </c>
      <c r="J1363" s="483">
        <v>1980</v>
      </c>
      <c r="K1363" s="484">
        <v>0.70199999999999996</v>
      </c>
      <c r="L1363" s="485" t="s">
        <v>205</v>
      </c>
      <c r="M1363" s="496"/>
      <c r="N1363" s="497"/>
      <c r="O1363" s="483"/>
      <c r="P1363" s="483"/>
      <c r="Q1363" s="486"/>
      <c r="R1363" s="486"/>
      <c r="S1363" s="497"/>
      <c r="T1363" s="483"/>
      <c r="U1363" s="483"/>
      <c r="V1363" s="486"/>
    </row>
    <row r="1364" spans="1:22" x14ac:dyDescent="0.25">
      <c r="A1364" s="487"/>
      <c r="B1364" s="492"/>
      <c r="C1364" s="493"/>
      <c r="D1364" s="492"/>
      <c r="E1364" s="492"/>
      <c r="F1364" s="498"/>
      <c r="G1364" s="489"/>
      <c r="H1364" s="715"/>
      <c r="I1364" s="497"/>
      <c r="J1364" s="483"/>
      <c r="K1364" s="484"/>
      <c r="L1364" s="485"/>
      <c r="M1364" s="496"/>
      <c r="N1364" s="497"/>
      <c r="O1364" s="483"/>
      <c r="P1364" s="483"/>
      <c r="Q1364" s="486"/>
      <c r="R1364" s="486"/>
      <c r="S1364" s="497"/>
      <c r="T1364" s="483"/>
      <c r="U1364" s="483"/>
      <c r="V1364" s="486"/>
    </row>
    <row r="1365" spans="1:22" x14ac:dyDescent="0.25">
      <c r="A1365" s="487"/>
      <c r="B1365" s="492"/>
      <c r="C1365" s="493"/>
      <c r="D1365" s="492"/>
      <c r="E1365" s="492"/>
      <c r="F1365" s="498"/>
      <c r="G1365" s="489"/>
      <c r="H1365" s="510"/>
      <c r="I1365" s="734"/>
      <c r="J1365" s="483"/>
      <c r="K1365" s="484"/>
      <c r="L1365" s="485"/>
      <c r="M1365" s="496"/>
      <c r="N1365" s="497"/>
      <c r="O1365" s="483"/>
      <c r="P1365" s="483"/>
      <c r="Q1365" s="486"/>
      <c r="R1365" s="486"/>
      <c r="S1365" s="497"/>
      <c r="T1365" s="483"/>
      <c r="U1365" s="483"/>
      <c r="V1365" s="486"/>
    </row>
    <row r="1366" spans="1:22" x14ac:dyDescent="0.25">
      <c r="A1366" s="487"/>
      <c r="B1366" s="492"/>
      <c r="C1366" s="493"/>
      <c r="D1366" s="492"/>
      <c r="E1366" s="492"/>
      <c r="F1366" s="498"/>
      <c r="G1366" s="489"/>
      <c r="H1366" s="487" t="s">
        <v>8459</v>
      </c>
      <c r="I1366" s="727" t="s">
        <v>8460</v>
      </c>
      <c r="J1366" s="489">
        <v>2013</v>
      </c>
      <c r="K1366" s="484">
        <v>0.36699999999999999</v>
      </c>
      <c r="L1366" s="485" t="s">
        <v>1191</v>
      </c>
      <c r="M1366" s="713"/>
      <c r="N1366" s="485"/>
      <c r="O1366" s="497"/>
      <c r="P1366" s="483"/>
      <c r="Q1366" s="483"/>
      <c r="R1366" s="486"/>
      <c r="S1366" s="497"/>
      <c r="T1366" s="483"/>
      <c r="U1366" s="483"/>
      <c r="V1366" s="486"/>
    </row>
    <row r="1367" spans="1:22" x14ac:dyDescent="0.25">
      <c r="A1367" s="487"/>
      <c r="B1367" s="492"/>
      <c r="C1367" s="493"/>
      <c r="D1367" s="492"/>
      <c r="E1367" s="492"/>
      <c r="F1367" s="498"/>
      <c r="G1367" s="489"/>
      <c r="H1367" s="515"/>
      <c r="I1367" s="727"/>
      <c r="J1367" s="489"/>
      <c r="K1367" s="484"/>
      <c r="L1367" s="485"/>
      <c r="M1367" s="713"/>
      <c r="N1367" s="485"/>
      <c r="O1367" s="497"/>
      <c r="P1367" s="483"/>
      <c r="Q1367" s="483"/>
      <c r="R1367" s="486"/>
      <c r="S1367" s="497"/>
      <c r="T1367" s="483"/>
      <c r="U1367" s="483"/>
      <c r="V1367" s="486"/>
    </row>
    <row r="1368" spans="1:22" x14ac:dyDescent="0.25">
      <c r="A1368" s="487"/>
      <c r="B1368" s="492"/>
      <c r="C1368" s="493"/>
      <c r="D1368" s="492"/>
      <c r="E1368" s="492"/>
      <c r="F1368" s="498"/>
      <c r="G1368" s="489"/>
      <c r="H1368" s="515"/>
      <c r="I1368" s="727" t="s">
        <v>8461</v>
      </c>
      <c r="J1368" s="489">
        <v>1998</v>
      </c>
      <c r="K1368" s="484">
        <v>1.0449999999999999</v>
      </c>
      <c r="L1368" s="485" t="s">
        <v>201</v>
      </c>
      <c r="M1368" s="713"/>
      <c r="N1368" s="485"/>
      <c r="O1368" s="497"/>
      <c r="P1368" s="483"/>
      <c r="Q1368" s="483"/>
      <c r="R1368" s="486"/>
      <c r="S1368" s="497"/>
      <c r="T1368" s="483"/>
      <c r="U1368" s="483"/>
      <c r="V1368" s="486"/>
    </row>
    <row r="1369" spans="1:22" x14ac:dyDescent="0.25">
      <c r="A1369" s="487"/>
      <c r="B1369" s="492"/>
      <c r="C1369" s="493"/>
      <c r="D1369" s="492"/>
      <c r="E1369" s="492"/>
      <c r="F1369" s="498"/>
      <c r="G1369" s="489"/>
      <c r="H1369" s="515"/>
      <c r="I1369" s="727"/>
      <c r="J1369" s="489"/>
      <c r="K1369" s="484"/>
      <c r="L1369" s="485"/>
      <c r="M1369" s="713"/>
      <c r="N1369" s="485"/>
      <c r="O1369" s="497"/>
      <c r="P1369" s="483"/>
      <c r="Q1369" s="483"/>
      <c r="R1369" s="486"/>
      <c r="S1369" s="497"/>
      <c r="T1369" s="483"/>
      <c r="U1369" s="483"/>
      <c r="V1369" s="486"/>
    </row>
    <row r="1370" spans="1:22" x14ac:dyDescent="0.25">
      <c r="A1370" s="487"/>
      <c r="B1370" s="492"/>
      <c r="C1370" s="493"/>
      <c r="D1370" s="492"/>
      <c r="E1370" s="492"/>
      <c r="F1370" s="498"/>
      <c r="G1370" s="489"/>
      <c r="H1370" s="515"/>
      <c r="I1370" s="492" t="s">
        <v>8462</v>
      </c>
      <c r="J1370" s="489">
        <v>2011</v>
      </c>
      <c r="K1370" s="484">
        <v>0.11799999999999999</v>
      </c>
      <c r="L1370" s="485" t="s">
        <v>202</v>
      </c>
      <c r="M1370" s="713"/>
      <c r="N1370" s="485"/>
      <c r="O1370" s="497"/>
      <c r="P1370" s="483"/>
      <c r="Q1370" s="483"/>
      <c r="R1370" s="486"/>
      <c r="S1370" s="497"/>
      <c r="T1370" s="483"/>
      <c r="U1370" s="483"/>
      <c r="V1370" s="486"/>
    </row>
    <row r="1371" spans="1:22" x14ac:dyDescent="0.25">
      <c r="A1371" s="487"/>
      <c r="B1371" s="492"/>
      <c r="C1371" s="493"/>
      <c r="D1371" s="492"/>
      <c r="E1371" s="492"/>
      <c r="F1371" s="498"/>
      <c r="G1371" s="489"/>
      <c r="H1371" s="515"/>
      <c r="I1371" s="492" t="s">
        <v>8463</v>
      </c>
      <c r="J1371" s="489">
        <v>2011</v>
      </c>
      <c r="K1371" s="484">
        <v>0.435</v>
      </c>
      <c r="L1371" s="485" t="s">
        <v>8216</v>
      </c>
      <c r="M1371" s="713"/>
      <c r="N1371" s="485"/>
      <c r="O1371" s="497"/>
      <c r="P1371" s="483"/>
      <c r="Q1371" s="483"/>
      <c r="R1371" s="486"/>
      <c r="S1371" s="497"/>
      <c r="T1371" s="483"/>
      <c r="U1371" s="483"/>
      <c r="V1371" s="486"/>
    </row>
    <row r="1372" spans="1:22" x14ac:dyDescent="0.25">
      <c r="A1372" s="487"/>
      <c r="B1372" s="492"/>
      <c r="C1372" s="493"/>
      <c r="D1372" s="492"/>
      <c r="E1372" s="492"/>
      <c r="F1372" s="498"/>
      <c r="G1372" s="489"/>
      <c r="H1372" s="515"/>
      <c r="I1372" s="492" t="s">
        <v>8464</v>
      </c>
      <c r="J1372" s="489">
        <v>1978</v>
      </c>
      <c r="K1372" s="484">
        <v>0.129</v>
      </c>
      <c r="L1372" s="485" t="s">
        <v>7245</v>
      </c>
      <c r="M1372" s="713"/>
      <c r="N1372" s="485"/>
      <c r="O1372" s="497"/>
      <c r="P1372" s="483"/>
      <c r="Q1372" s="483"/>
      <c r="R1372" s="486"/>
      <c r="S1372" s="497"/>
      <c r="T1372" s="483"/>
      <c r="U1372" s="483"/>
      <c r="V1372" s="486"/>
    </row>
    <row r="1373" spans="1:22" x14ac:dyDescent="0.25">
      <c r="A1373" s="487"/>
      <c r="B1373" s="492"/>
      <c r="C1373" s="493"/>
      <c r="D1373" s="492"/>
      <c r="E1373" s="492"/>
      <c r="F1373" s="498"/>
      <c r="G1373" s="489"/>
      <c r="H1373" s="515"/>
      <c r="I1373" s="492"/>
      <c r="J1373" s="489"/>
      <c r="K1373" s="484"/>
      <c r="L1373" s="485"/>
      <c r="M1373" s="689"/>
      <c r="N1373" s="485"/>
      <c r="O1373" s="497"/>
      <c r="P1373" s="483"/>
      <c r="Q1373" s="483"/>
      <c r="R1373" s="486"/>
      <c r="S1373" s="497"/>
      <c r="T1373" s="483"/>
      <c r="U1373" s="483"/>
      <c r="V1373" s="486"/>
    </row>
    <row r="1374" spans="1:22" x14ac:dyDescent="0.25">
      <c r="A1374" s="487"/>
      <c r="B1374" s="492"/>
      <c r="C1374" s="493"/>
      <c r="D1374" s="492"/>
      <c r="E1374" s="492"/>
      <c r="F1374" s="498"/>
      <c r="G1374" s="489"/>
      <c r="H1374" s="510"/>
      <c r="I1374" s="497"/>
      <c r="J1374" s="483"/>
      <c r="K1374" s="484"/>
      <c r="L1374" s="485"/>
      <c r="M1374" s="690"/>
      <c r="N1374" s="490"/>
      <c r="O1374" s="483"/>
      <c r="P1374" s="483"/>
      <c r="Q1374" s="486"/>
      <c r="R1374" s="486"/>
      <c r="S1374" s="497"/>
      <c r="T1374" s="483"/>
      <c r="U1374" s="483"/>
      <c r="V1374" s="486"/>
    </row>
    <row r="1375" spans="1:22" x14ac:dyDescent="0.25">
      <c r="A1375" s="487"/>
      <c r="B1375" s="492"/>
      <c r="C1375" s="493" t="s">
        <v>7360</v>
      </c>
      <c r="D1375" s="492" t="s">
        <v>8465</v>
      </c>
      <c r="E1375" s="492"/>
      <c r="F1375" s="498" t="s">
        <v>894</v>
      </c>
      <c r="G1375" s="489">
        <v>1994</v>
      </c>
      <c r="H1375" s="510"/>
      <c r="I1375" s="497"/>
      <c r="J1375" s="483"/>
      <c r="K1375" s="484"/>
      <c r="L1375" s="485"/>
      <c r="M1375" s="691"/>
      <c r="N1375" s="490"/>
      <c r="O1375" s="483"/>
      <c r="P1375" s="483"/>
      <c r="Q1375" s="486"/>
      <c r="R1375" s="486"/>
      <c r="S1375" s="497"/>
      <c r="T1375" s="483"/>
      <c r="U1375" s="483"/>
      <c r="V1375" s="486"/>
    </row>
    <row r="1376" spans="1:22" x14ac:dyDescent="0.25">
      <c r="A1376" s="487"/>
      <c r="B1376" s="492"/>
      <c r="C1376" s="493" t="s">
        <v>8466</v>
      </c>
      <c r="D1376" s="492" t="s">
        <v>4203</v>
      </c>
      <c r="E1376" s="492"/>
      <c r="F1376" s="498" t="s">
        <v>28</v>
      </c>
      <c r="G1376" s="489">
        <v>1995</v>
      </c>
      <c r="H1376" s="510"/>
      <c r="I1376" s="497"/>
      <c r="J1376" s="483"/>
      <c r="K1376" s="484"/>
      <c r="L1376" s="485"/>
      <c r="M1376" s="496"/>
      <c r="N1376" s="490"/>
      <c r="O1376" s="483"/>
      <c r="P1376" s="483"/>
      <c r="Q1376" s="486"/>
      <c r="R1376" s="486"/>
      <c r="S1376" s="497"/>
      <c r="T1376" s="483"/>
      <c r="U1376" s="483"/>
      <c r="V1376" s="486"/>
    </row>
    <row r="1377" spans="1:22" x14ac:dyDescent="0.25">
      <c r="A1377" s="487"/>
      <c r="B1377" s="492"/>
      <c r="C1377" s="493"/>
      <c r="D1377" s="492"/>
      <c r="E1377" s="492"/>
      <c r="F1377" s="498"/>
      <c r="G1377" s="489"/>
      <c r="H1377" s="487" t="s">
        <v>8467</v>
      </c>
      <c r="I1377" s="497" t="s">
        <v>8468</v>
      </c>
      <c r="J1377" s="483">
        <v>1994</v>
      </c>
      <c r="K1377" s="484">
        <v>0.17399999999999999</v>
      </c>
      <c r="L1377" s="485" t="s">
        <v>7909</v>
      </c>
      <c r="M1377" s="496"/>
      <c r="N1377" s="497"/>
      <c r="O1377" s="483"/>
      <c r="P1377" s="483"/>
      <c r="Q1377" s="486"/>
      <c r="R1377" s="486"/>
      <c r="S1377" s="497"/>
      <c r="T1377" s="483"/>
      <c r="U1377" s="483"/>
      <c r="V1377" s="486"/>
    </row>
    <row r="1378" spans="1:22" x14ac:dyDescent="0.25">
      <c r="A1378" s="487"/>
      <c r="B1378" s="492"/>
      <c r="C1378" s="493"/>
      <c r="D1378" s="492"/>
      <c r="E1378" s="492"/>
      <c r="F1378" s="498"/>
      <c r="G1378" s="489"/>
      <c r="H1378" s="487" t="s">
        <v>7377</v>
      </c>
      <c r="I1378" s="497" t="s">
        <v>8469</v>
      </c>
      <c r="J1378" s="483">
        <v>1993</v>
      </c>
      <c r="K1378" s="484">
        <v>0.60799999999999998</v>
      </c>
      <c r="L1378" s="485" t="s">
        <v>201</v>
      </c>
      <c r="M1378" s="760"/>
      <c r="N1378" s="488"/>
      <c r="O1378" s="483"/>
      <c r="P1378" s="483"/>
      <c r="Q1378" s="486"/>
      <c r="R1378" s="486"/>
      <c r="S1378" s="497"/>
      <c r="T1378" s="483"/>
      <c r="U1378" s="483"/>
      <c r="V1378" s="486"/>
    </row>
    <row r="1379" spans="1:22" x14ac:dyDescent="0.25">
      <c r="A1379" s="487"/>
      <c r="B1379" s="492"/>
      <c r="C1379" s="493"/>
      <c r="D1379" s="492"/>
      <c r="E1379" s="492"/>
      <c r="F1379" s="498"/>
      <c r="G1379" s="489"/>
      <c r="H1379" s="487"/>
      <c r="I1379" s="497"/>
      <c r="J1379" s="483"/>
      <c r="K1379" s="484"/>
      <c r="L1379" s="485"/>
      <c r="M1379" s="495"/>
      <c r="N1379" s="488"/>
      <c r="O1379" s="483"/>
      <c r="P1379" s="483"/>
      <c r="Q1379" s="486"/>
      <c r="R1379" s="486"/>
      <c r="S1379" s="497"/>
      <c r="T1379" s="483"/>
      <c r="U1379" s="483"/>
      <c r="V1379" s="486"/>
    </row>
    <row r="1380" spans="1:22" x14ac:dyDescent="0.25">
      <c r="A1380" s="487"/>
      <c r="B1380" s="492"/>
      <c r="C1380" s="493"/>
      <c r="D1380" s="492"/>
      <c r="E1380" s="492"/>
      <c r="F1380" s="498"/>
      <c r="G1380" s="489"/>
      <c r="H1380" s="487"/>
      <c r="I1380" s="497"/>
      <c r="J1380" s="483"/>
      <c r="K1380" s="484"/>
      <c r="L1380" s="485"/>
      <c r="M1380" s="692" t="s">
        <v>8470</v>
      </c>
      <c r="N1380" s="488" t="s">
        <v>8471</v>
      </c>
      <c r="O1380" s="483">
        <v>1994</v>
      </c>
      <c r="P1380" s="483">
        <v>2.3E-2</v>
      </c>
      <c r="Q1380" s="486" t="s">
        <v>7248</v>
      </c>
      <c r="R1380" s="486"/>
      <c r="S1380" s="497"/>
      <c r="T1380" s="483"/>
      <c r="U1380" s="483"/>
      <c r="V1380" s="486"/>
    </row>
    <row r="1381" spans="1:22" x14ac:dyDescent="0.25">
      <c r="A1381" s="487"/>
      <c r="B1381" s="492"/>
      <c r="C1381" s="493"/>
      <c r="D1381" s="492"/>
      <c r="E1381" s="492"/>
      <c r="F1381" s="498"/>
      <c r="G1381" s="489"/>
      <c r="H1381" s="487"/>
      <c r="I1381" s="488"/>
      <c r="J1381" s="483"/>
      <c r="K1381" s="484"/>
      <c r="L1381" s="485"/>
      <c r="M1381" s="764"/>
      <c r="N1381" s="488" t="s">
        <v>8471</v>
      </c>
      <c r="O1381" s="483">
        <v>1994</v>
      </c>
      <c r="P1381" s="483">
        <v>2.3E-2</v>
      </c>
      <c r="Q1381" s="486" t="s">
        <v>7248</v>
      </c>
      <c r="R1381" s="486"/>
      <c r="S1381" s="488"/>
      <c r="T1381" s="483"/>
      <c r="U1381" s="483"/>
      <c r="V1381" s="486"/>
    </row>
    <row r="1382" spans="1:22" x14ac:dyDescent="0.25">
      <c r="A1382" s="487"/>
      <c r="B1382" s="492"/>
      <c r="C1382" s="493"/>
      <c r="D1382" s="492"/>
      <c r="E1382" s="492"/>
      <c r="F1382" s="498"/>
      <c r="G1382" s="489"/>
      <c r="H1382" s="487"/>
      <c r="I1382" s="488"/>
      <c r="J1382" s="483"/>
      <c r="K1382" s="484"/>
      <c r="L1382" s="485"/>
      <c r="M1382" s="66"/>
      <c r="N1382" s="488"/>
      <c r="O1382" s="483"/>
      <c r="P1382" s="483"/>
      <c r="Q1382" s="486"/>
      <c r="R1382" s="486"/>
      <c r="S1382" s="488"/>
      <c r="T1382" s="483"/>
      <c r="U1382" s="483"/>
      <c r="V1382" s="486"/>
    </row>
    <row r="1383" spans="1:22" x14ac:dyDescent="0.25">
      <c r="A1383" s="487"/>
      <c r="B1383" s="492"/>
      <c r="C1383" s="493"/>
      <c r="D1383" s="492"/>
      <c r="E1383" s="492"/>
      <c r="F1383" s="498"/>
      <c r="G1383" s="489"/>
      <c r="H1383" s="487"/>
      <c r="I1383" s="488"/>
      <c r="J1383" s="483"/>
      <c r="K1383" s="484"/>
      <c r="L1383" s="485"/>
      <c r="M1383" s="493"/>
      <c r="N1383" s="488"/>
      <c r="O1383" s="483"/>
      <c r="P1383" s="483"/>
      <c r="Q1383" s="486"/>
      <c r="R1383" s="486"/>
      <c r="S1383" s="488"/>
      <c r="T1383" s="483"/>
      <c r="U1383" s="483"/>
      <c r="V1383" s="486"/>
    </row>
    <row r="1384" spans="1:22" x14ac:dyDescent="0.25">
      <c r="A1384" s="487"/>
      <c r="B1384" s="492"/>
      <c r="C1384" s="493" t="s">
        <v>8472</v>
      </c>
      <c r="D1384" s="492" t="s">
        <v>4209</v>
      </c>
      <c r="E1384" s="492"/>
      <c r="F1384" s="498" t="s">
        <v>22</v>
      </c>
      <c r="G1384" s="489">
        <v>1997</v>
      </c>
      <c r="H1384" s="487"/>
      <c r="I1384" s="488"/>
      <c r="J1384" s="483"/>
      <c r="K1384" s="484"/>
      <c r="L1384" s="485"/>
      <c r="M1384" s="493"/>
      <c r="N1384" s="488"/>
      <c r="O1384" s="483"/>
      <c r="P1384" s="483"/>
      <c r="Q1384" s="486"/>
      <c r="R1384" s="486"/>
      <c r="S1384" s="488"/>
      <c r="T1384" s="483"/>
      <c r="U1384" s="483"/>
      <c r="V1384" s="486"/>
    </row>
    <row r="1385" spans="1:22" x14ac:dyDescent="0.25">
      <c r="A1385" s="487"/>
      <c r="B1385" s="492"/>
      <c r="C1385" s="493"/>
      <c r="D1385" s="492"/>
      <c r="E1385" s="492"/>
      <c r="F1385" s="498"/>
      <c r="G1385" s="489"/>
      <c r="H1385" s="487"/>
      <c r="I1385" s="488"/>
      <c r="J1385" s="483"/>
      <c r="K1385" s="484"/>
      <c r="L1385" s="485"/>
      <c r="M1385" s="496"/>
      <c r="N1385" s="488"/>
      <c r="O1385" s="483"/>
      <c r="P1385" s="483"/>
      <c r="Q1385" s="486"/>
      <c r="R1385" s="486"/>
      <c r="S1385" s="488"/>
      <c r="T1385" s="483"/>
      <c r="U1385" s="483"/>
      <c r="V1385" s="486"/>
    </row>
    <row r="1386" spans="1:22" x14ac:dyDescent="0.25">
      <c r="A1386" s="487"/>
      <c r="B1386" s="492"/>
      <c r="C1386" s="493"/>
      <c r="D1386" s="492"/>
      <c r="E1386" s="492"/>
      <c r="F1386" s="498"/>
      <c r="G1386" s="489"/>
      <c r="H1386" s="714" t="s">
        <v>8473</v>
      </c>
      <c r="I1386" s="497" t="s">
        <v>8474</v>
      </c>
      <c r="J1386" s="483">
        <v>1997</v>
      </c>
      <c r="K1386" s="484">
        <v>0.17399999999999999</v>
      </c>
      <c r="L1386" s="485" t="s">
        <v>8475</v>
      </c>
      <c r="M1386" s="496"/>
      <c r="N1386" s="497"/>
      <c r="O1386" s="483"/>
      <c r="P1386" s="483"/>
      <c r="Q1386" s="486"/>
      <c r="R1386" s="486"/>
      <c r="S1386" s="497"/>
      <c r="T1386" s="483"/>
      <c r="U1386" s="483"/>
      <c r="V1386" s="486"/>
    </row>
    <row r="1387" spans="1:22" x14ac:dyDescent="0.25">
      <c r="A1387" s="487"/>
      <c r="B1387" s="492"/>
      <c r="C1387" s="493"/>
      <c r="D1387" s="492"/>
      <c r="E1387" s="492"/>
      <c r="F1387" s="498"/>
      <c r="G1387" s="489"/>
      <c r="H1387" s="715"/>
      <c r="I1387" s="497" t="s">
        <v>8476</v>
      </c>
      <c r="J1387" s="483">
        <v>1997</v>
      </c>
      <c r="K1387" s="484">
        <v>0.17399999999999999</v>
      </c>
      <c r="L1387" s="485" t="s">
        <v>8475</v>
      </c>
      <c r="M1387" s="496"/>
      <c r="N1387" s="497"/>
      <c r="O1387" s="483"/>
      <c r="P1387" s="483"/>
      <c r="Q1387" s="486"/>
      <c r="R1387" s="486"/>
      <c r="S1387" s="497"/>
      <c r="T1387" s="483"/>
      <c r="U1387" s="483"/>
      <c r="V1387" s="486"/>
    </row>
    <row r="1388" spans="1:22" x14ac:dyDescent="0.25">
      <c r="A1388" s="487"/>
      <c r="B1388" s="492"/>
      <c r="C1388" s="493"/>
      <c r="D1388" s="492"/>
      <c r="E1388" s="492"/>
      <c r="F1388" s="498"/>
      <c r="G1388" s="489"/>
      <c r="H1388" s="510"/>
      <c r="I1388" s="497"/>
      <c r="J1388" s="483"/>
      <c r="K1388" s="484"/>
      <c r="L1388" s="485"/>
      <c r="M1388" s="689" t="s">
        <v>8477</v>
      </c>
      <c r="N1388" s="497"/>
      <c r="O1388" s="483"/>
      <c r="P1388" s="483"/>
      <c r="Q1388" s="486"/>
      <c r="R1388" s="486"/>
      <c r="S1388" s="497"/>
      <c r="T1388" s="483"/>
      <c r="U1388" s="483"/>
      <c r="V1388" s="486"/>
    </row>
    <row r="1389" spans="1:22" x14ac:dyDescent="0.25">
      <c r="A1389" s="487"/>
      <c r="B1389" s="492"/>
      <c r="C1389" s="493"/>
      <c r="D1389" s="492"/>
      <c r="E1389" s="492"/>
      <c r="F1389" s="498"/>
      <c r="G1389" s="489"/>
      <c r="H1389" s="487"/>
      <c r="I1389" s="488"/>
      <c r="J1389" s="483"/>
      <c r="K1389" s="484"/>
      <c r="L1389" s="485"/>
      <c r="M1389" s="690"/>
      <c r="N1389" s="488" t="s">
        <v>8478</v>
      </c>
      <c r="O1389" s="483">
        <v>1999</v>
      </c>
      <c r="P1389" s="483">
        <v>7.4999999999999997E-2</v>
      </c>
      <c r="Q1389" s="486" t="s">
        <v>8479</v>
      </c>
      <c r="R1389" s="486"/>
      <c r="S1389" s="488"/>
      <c r="T1389" s="483"/>
      <c r="U1389" s="483"/>
      <c r="V1389" s="486"/>
    </row>
    <row r="1390" spans="1:22" x14ac:dyDescent="0.25">
      <c r="A1390" s="487"/>
      <c r="B1390" s="492"/>
      <c r="C1390" s="493"/>
      <c r="D1390" s="492"/>
      <c r="E1390" s="492"/>
      <c r="F1390" s="498"/>
      <c r="G1390" s="489"/>
      <c r="H1390" s="487"/>
      <c r="I1390" s="488"/>
      <c r="J1390" s="483"/>
      <c r="K1390" s="484"/>
      <c r="L1390" s="485"/>
      <c r="M1390" s="690"/>
      <c r="N1390" s="488" t="s">
        <v>8478</v>
      </c>
      <c r="O1390" s="483">
        <v>1999</v>
      </c>
      <c r="P1390" s="483">
        <v>7.4999999999999997E-2</v>
      </c>
      <c r="Q1390" s="486" t="s">
        <v>8479</v>
      </c>
      <c r="R1390" s="486"/>
      <c r="S1390" s="488"/>
      <c r="T1390" s="483"/>
      <c r="U1390" s="483"/>
      <c r="V1390" s="486"/>
    </row>
    <row r="1391" spans="1:22" x14ac:dyDescent="0.25">
      <c r="A1391" s="487"/>
      <c r="B1391" s="492"/>
      <c r="C1391" s="493"/>
      <c r="D1391" s="492"/>
      <c r="E1391" s="492"/>
      <c r="F1391" s="498"/>
      <c r="G1391" s="489"/>
      <c r="H1391" s="487"/>
      <c r="I1391" s="488"/>
      <c r="J1391" s="483"/>
      <c r="K1391" s="484"/>
      <c r="L1391" s="485"/>
      <c r="M1391" s="690"/>
      <c r="N1391" s="488" t="s">
        <v>8480</v>
      </c>
      <c r="O1391" s="483">
        <v>1995</v>
      </c>
      <c r="P1391" s="483">
        <v>6.8000000000000005E-2</v>
      </c>
      <c r="Q1391" s="486" t="s">
        <v>8481</v>
      </c>
      <c r="R1391" s="486"/>
      <c r="S1391" s="488"/>
      <c r="T1391" s="483"/>
      <c r="U1391" s="483"/>
      <c r="V1391" s="486"/>
    </row>
    <row r="1392" spans="1:22" x14ac:dyDescent="0.25">
      <c r="A1392" s="487"/>
      <c r="B1392" s="492"/>
      <c r="C1392" s="493"/>
      <c r="D1392" s="492"/>
      <c r="E1392" s="492"/>
      <c r="F1392" s="498"/>
      <c r="G1392" s="489"/>
      <c r="H1392" s="487"/>
      <c r="I1392" s="488"/>
      <c r="J1392" s="483"/>
      <c r="K1392" s="484"/>
      <c r="L1392" s="485"/>
      <c r="M1392" s="690"/>
      <c r="N1392" s="488" t="s">
        <v>8480</v>
      </c>
      <c r="O1392" s="483">
        <v>1995</v>
      </c>
      <c r="P1392" s="483">
        <v>6.8000000000000005E-2</v>
      </c>
      <c r="Q1392" s="486" t="s">
        <v>8481</v>
      </c>
      <c r="R1392" s="486"/>
      <c r="S1392" s="488"/>
      <c r="T1392" s="483"/>
      <c r="U1392" s="483"/>
      <c r="V1392" s="486"/>
    </row>
    <row r="1393" spans="1:22" x14ac:dyDescent="0.25">
      <c r="A1393" s="487"/>
      <c r="B1393" s="492"/>
      <c r="C1393" s="493"/>
      <c r="D1393" s="492"/>
      <c r="E1393" s="492"/>
      <c r="F1393" s="498"/>
      <c r="G1393" s="489"/>
      <c r="H1393" s="487"/>
      <c r="I1393" s="488"/>
      <c r="J1393" s="483"/>
      <c r="K1393" s="484"/>
      <c r="L1393" s="485"/>
      <c r="M1393" s="690"/>
      <c r="N1393" s="488" t="s">
        <v>8482</v>
      </c>
      <c r="O1393" s="483">
        <v>1997</v>
      </c>
      <c r="P1393" s="483">
        <v>4.7E-2</v>
      </c>
      <c r="Q1393" s="486" t="s">
        <v>7333</v>
      </c>
      <c r="R1393" s="486"/>
      <c r="S1393" s="488"/>
      <c r="T1393" s="483"/>
      <c r="U1393" s="483"/>
      <c r="V1393" s="486"/>
    </row>
    <row r="1394" spans="1:22" x14ac:dyDescent="0.25">
      <c r="A1394" s="487"/>
      <c r="B1394" s="492"/>
      <c r="C1394" s="493"/>
      <c r="D1394" s="492"/>
      <c r="E1394" s="492"/>
      <c r="F1394" s="498"/>
      <c r="G1394" s="489"/>
      <c r="H1394" s="487"/>
      <c r="I1394" s="488"/>
      <c r="J1394" s="483"/>
      <c r="K1394" s="484"/>
      <c r="L1394" s="485"/>
      <c r="M1394" s="690"/>
      <c r="N1394" s="488" t="s">
        <v>8483</v>
      </c>
      <c r="O1394" s="483">
        <v>1995</v>
      </c>
      <c r="P1394" s="483">
        <v>3.1E-2</v>
      </c>
      <c r="Q1394" s="486" t="s">
        <v>7296</v>
      </c>
      <c r="R1394" s="486"/>
      <c r="S1394" s="488"/>
      <c r="T1394" s="483"/>
      <c r="U1394" s="483"/>
      <c r="V1394" s="486"/>
    </row>
    <row r="1395" spans="1:22" x14ac:dyDescent="0.25">
      <c r="A1395" s="487"/>
      <c r="B1395" s="492"/>
      <c r="C1395" s="493"/>
      <c r="D1395" s="492"/>
      <c r="E1395" s="492"/>
      <c r="F1395" s="498"/>
      <c r="G1395" s="489"/>
      <c r="H1395" s="487"/>
      <c r="I1395" s="488"/>
      <c r="J1395" s="483"/>
      <c r="K1395" s="484"/>
      <c r="L1395" s="485"/>
      <c r="M1395" s="690"/>
      <c r="N1395" s="488" t="s">
        <v>8483</v>
      </c>
      <c r="O1395" s="483">
        <v>1995</v>
      </c>
      <c r="P1395" s="483">
        <v>3.1E-2</v>
      </c>
      <c r="Q1395" s="486" t="s">
        <v>7296</v>
      </c>
      <c r="R1395" s="486"/>
      <c r="S1395" s="488"/>
      <c r="T1395" s="483"/>
      <c r="U1395" s="483"/>
      <c r="V1395" s="486"/>
    </row>
    <row r="1396" spans="1:22" x14ac:dyDescent="0.25">
      <c r="A1396" s="487"/>
      <c r="B1396" s="492"/>
      <c r="C1396" s="493"/>
      <c r="D1396" s="492"/>
      <c r="E1396" s="492"/>
      <c r="F1396" s="498"/>
      <c r="G1396" s="489"/>
      <c r="H1396" s="487"/>
      <c r="I1396" s="488"/>
      <c r="J1396" s="483"/>
      <c r="K1396" s="484"/>
      <c r="L1396" s="485"/>
      <c r="M1396" s="690"/>
      <c r="N1396" s="488" t="s">
        <v>8482</v>
      </c>
      <c r="O1396" s="483">
        <v>1997</v>
      </c>
      <c r="P1396" s="483">
        <v>4.7E-2</v>
      </c>
      <c r="Q1396" s="486" t="s">
        <v>7333</v>
      </c>
      <c r="R1396" s="486"/>
      <c r="S1396" s="488"/>
      <c r="T1396" s="483"/>
      <c r="U1396" s="483"/>
      <c r="V1396" s="486"/>
    </row>
    <row r="1397" spans="1:22" x14ac:dyDescent="0.25">
      <c r="A1397" s="487"/>
      <c r="B1397" s="492"/>
      <c r="C1397" s="493"/>
      <c r="D1397" s="492"/>
      <c r="E1397" s="492"/>
      <c r="F1397" s="498"/>
      <c r="G1397" s="489"/>
      <c r="H1397" s="487"/>
      <c r="I1397" s="488"/>
      <c r="J1397" s="483"/>
      <c r="K1397" s="484"/>
      <c r="L1397" s="485"/>
      <c r="M1397" s="690"/>
      <c r="N1397" s="488" t="s">
        <v>8484</v>
      </c>
      <c r="O1397" s="483">
        <v>2001</v>
      </c>
      <c r="P1397" s="483">
        <v>2.4E-2</v>
      </c>
      <c r="Q1397" s="486" t="s">
        <v>8485</v>
      </c>
      <c r="R1397" s="486"/>
      <c r="S1397" s="488"/>
      <c r="T1397" s="483"/>
      <c r="U1397" s="483"/>
      <c r="V1397" s="486"/>
    </row>
    <row r="1398" spans="1:22" x14ac:dyDescent="0.25">
      <c r="A1398" s="487"/>
      <c r="B1398" s="492"/>
      <c r="C1398" s="493"/>
      <c r="D1398" s="492"/>
      <c r="E1398" s="492"/>
      <c r="F1398" s="498"/>
      <c r="G1398" s="489"/>
      <c r="H1398" s="487"/>
      <c r="I1398" s="488"/>
      <c r="J1398" s="483"/>
      <c r="K1398" s="484"/>
      <c r="L1398" s="485"/>
      <c r="M1398" s="690"/>
      <c r="N1398" s="488" t="s">
        <v>8484</v>
      </c>
      <c r="O1398" s="483">
        <v>2001</v>
      </c>
      <c r="P1398" s="483">
        <v>2.4E-2</v>
      </c>
      <c r="Q1398" s="486" t="s">
        <v>8485</v>
      </c>
      <c r="R1398" s="486"/>
      <c r="S1398" s="488"/>
      <c r="T1398" s="483"/>
      <c r="U1398" s="483"/>
      <c r="V1398" s="486"/>
    </row>
    <row r="1399" spans="1:22" x14ac:dyDescent="0.25">
      <c r="A1399" s="487"/>
      <c r="B1399" s="492"/>
      <c r="C1399" s="493"/>
      <c r="D1399" s="492" t="s">
        <v>4179</v>
      </c>
      <c r="E1399" s="492"/>
      <c r="F1399" s="498" t="s">
        <v>22</v>
      </c>
      <c r="G1399" s="489">
        <v>1998</v>
      </c>
      <c r="H1399" s="487"/>
      <c r="I1399" s="488"/>
      <c r="J1399" s="483"/>
      <c r="K1399" s="484"/>
      <c r="L1399" s="485"/>
      <c r="M1399" s="691"/>
      <c r="N1399" s="488"/>
      <c r="O1399" s="483"/>
      <c r="P1399" s="483"/>
      <c r="Q1399" s="486"/>
      <c r="R1399" s="486"/>
      <c r="S1399" s="488"/>
      <c r="T1399" s="483"/>
      <c r="U1399" s="483"/>
      <c r="V1399" s="486"/>
    </row>
    <row r="1400" spans="1:22" x14ac:dyDescent="0.25">
      <c r="A1400" s="487"/>
      <c r="B1400" s="492"/>
      <c r="C1400" s="493"/>
      <c r="D1400" s="492"/>
      <c r="E1400" s="492"/>
      <c r="F1400" s="498"/>
      <c r="G1400" s="489"/>
      <c r="H1400" s="487"/>
      <c r="I1400" s="488"/>
      <c r="J1400" s="483"/>
      <c r="K1400" s="484"/>
      <c r="L1400" s="485"/>
      <c r="M1400" s="496"/>
      <c r="N1400" s="488"/>
      <c r="O1400" s="483"/>
      <c r="P1400" s="483"/>
      <c r="Q1400" s="486"/>
      <c r="R1400" s="486"/>
      <c r="S1400" s="488"/>
      <c r="T1400" s="483"/>
      <c r="U1400" s="483"/>
      <c r="V1400" s="486"/>
    </row>
    <row r="1401" spans="1:22" x14ac:dyDescent="0.25">
      <c r="A1401" s="487"/>
      <c r="B1401" s="492"/>
      <c r="C1401" s="493"/>
      <c r="D1401" s="492"/>
      <c r="E1401" s="492"/>
      <c r="F1401" s="498"/>
      <c r="G1401" s="489"/>
      <c r="H1401" s="487" t="s">
        <v>8486</v>
      </c>
      <c r="I1401" s="492" t="s">
        <v>8487</v>
      </c>
      <c r="J1401" s="483">
        <v>1998</v>
      </c>
      <c r="K1401" s="484">
        <v>0.19</v>
      </c>
      <c r="L1401" s="485" t="s">
        <v>201</v>
      </c>
      <c r="M1401" s="713"/>
      <c r="N1401" s="492"/>
      <c r="O1401" s="483"/>
      <c r="P1401" s="483"/>
      <c r="Q1401" s="486"/>
      <c r="R1401" s="486"/>
      <c r="S1401" s="492"/>
      <c r="T1401" s="483"/>
      <c r="U1401" s="483"/>
      <c r="V1401" s="486"/>
    </row>
    <row r="1402" spans="1:22" x14ac:dyDescent="0.25">
      <c r="A1402" s="487"/>
      <c r="B1402" s="492"/>
      <c r="C1402" s="493"/>
      <c r="D1402" s="492"/>
      <c r="E1402" s="492"/>
      <c r="F1402" s="498"/>
      <c r="G1402" s="489"/>
      <c r="H1402" s="487"/>
      <c r="I1402" s="492"/>
      <c r="J1402" s="483"/>
      <c r="K1402" s="484"/>
      <c r="L1402" s="485"/>
      <c r="M1402" s="713"/>
      <c r="N1402" s="492"/>
      <c r="O1402" s="483"/>
      <c r="P1402" s="483"/>
      <c r="Q1402" s="486"/>
      <c r="R1402" s="486"/>
      <c r="S1402" s="492"/>
      <c r="T1402" s="483"/>
      <c r="U1402" s="483"/>
      <c r="V1402" s="486"/>
    </row>
    <row r="1403" spans="1:22" x14ac:dyDescent="0.25">
      <c r="A1403" s="487"/>
      <c r="B1403" s="492"/>
      <c r="C1403" s="493"/>
      <c r="D1403" s="492"/>
      <c r="E1403" s="492"/>
      <c r="F1403" s="498"/>
      <c r="G1403" s="489"/>
      <c r="H1403" s="487"/>
      <c r="I1403" s="492"/>
      <c r="J1403" s="483"/>
      <c r="K1403" s="484"/>
      <c r="L1403" s="485"/>
      <c r="M1403" s="713"/>
      <c r="N1403" s="492"/>
      <c r="O1403" s="483"/>
      <c r="P1403" s="483"/>
      <c r="Q1403" s="486"/>
      <c r="R1403" s="486"/>
      <c r="S1403" s="492"/>
      <c r="T1403" s="483"/>
      <c r="U1403" s="483"/>
      <c r="V1403" s="486"/>
    </row>
    <row r="1404" spans="1:22" x14ac:dyDescent="0.25">
      <c r="A1404" s="487"/>
      <c r="B1404" s="492"/>
      <c r="C1404" s="493"/>
      <c r="D1404" s="492"/>
      <c r="E1404" s="492"/>
      <c r="F1404" s="498"/>
      <c r="G1404" s="489"/>
      <c r="H1404" s="487"/>
      <c r="I1404" s="492"/>
      <c r="J1404" s="483"/>
      <c r="K1404" s="484"/>
      <c r="L1404" s="485"/>
      <c r="M1404" s="713"/>
      <c r="N1404" s="492"/>
      <c r="O1404" s="483"/>
      <c r="P1404" s="483"/>
      <c r="Q1404" s="486"/>
      <c r="R1404" s="486"/>
      <c r="S1404" s="492"/>
      <c r="T1404" s="483"/>
      <c r="U1404" s="483"/>
      <c r="V1404" s="486"/>
    </row>
    <row r="1405" spans="1:22" x14ac:dyDescent="0.25">
      <c r="A1405" s="487"/>
      <c r="B1405" s="492"/>
      <c r="C1405" s="493"/>
      <c r="D1405" s="492"/>
      <c r="E1405" s="492"/>
      <c r="F1405" s="498"/>
      <c r="G1405" s="489"/>
      <c r="H1405" s="487" t="s">
        <v>8486</v>
      </c>
      <c r="I1405" s="492" t="s">
        <v>8488</v>
      </c>
      <c r="J1405" s="483">
        <v>2005</v>
      </c>
      <c r="K1405" s="484">
        <v>0.3</v>
      </c>
      <c r="L1405" s="485" t="s">
        <v>1191</v>
      </c>
      <c r="M1405" s="713"/>
      <c r="N1405" s="492"/>
      <c r="O1405" s="483"/>
      <c r="P1405" s="483"/>
      <c r="Q1405" s="486"/>
      <c r="R1405" s="486"/>
      <c r="S1405" s="492"/>
      <c r="T1405" s="483"/>
      <c r="U1405" s="483"/>
      <c r="V1405" s="486"/>
    </row>
    <row r="1406" spans="1:22" x14ac:dyDescent="0.25">
      <c r="A1406" s="487"/>
      <c r="B1406" s="492"/>
      <c r="C1406" s="493"/>
      <c r="D1406" s="492" t="s">
        <v>4296</v>
      </c>
      <c r="E1406" s="492"/>
      <c r="F1406" s="498" t="s">
        <v>22</v>
      </c>
      <c r="G1406" s="489">
        <v>1980</v>
      </c>
      <c r="H1406" s="487"/>
      <c r="I1406" s="492"/>
      <c r="J1406" s="483"/>
      <c r="K1406" s="484"/>
      <c r="L1406" s="485"/>
      <c r="M1406" s="689"/>
      <c r="N1406" s="492"/>
      <c r="O1406" s="483"/>
      <c r="P1406" s="483"/>
      <c r="Q1406" s="486"/>
      <c r="R1406" s="486"/>
      <c r="S1406" s="492"/>
      <c r="T1406" s="483"/>
      <c r="U1406" s="483"/>
      <c r="V1406" s="486"/>
    </row>
    <row r="1407" spans="1:22" x14ac:dyDescent="0.25">
      <c r="A1407" s="487"/>
      <c r="B1407" s="492"/>
      <c r="C1407" s="493"/>
      <c r="D1407" s="492"/>
      <c r="E1407" s="492"/>
      <c r="F1407" s="498"/>
      <c r="G1407" s="489"/>
      <c r="H1407" s="487"/>
      <c r="I1407" s="488"/>
      <c r="J1407" s="483"/>
      <c r="K1407" s="484"/>
      <c r="L1407" s="485"/>
      <c r="M1407" s="691"/>
      <c r="N1407" s="488"/>
      <c r="O1407" s="483"/>
      <c r="P1407" s="483"/>
      <c r="Q1407" s="486"/>
      <c r="R1407" s="486"/>
      <c r="S1407" s="488"/>
      <c r="T1407" s="483"/>
      <c r="U1407" s="483"/>
      <c r="V1407" s="486"/>
    </row>
    <row r="1408" spans="1:22" x14ac:dyDescent="0.25">
      <c r="A1408" s="487"/>
      <c r="B1408" s="492"/>
      <c r="C1408" s="493"/>
      <c r="D1408" s="492"/>
      <c r="E1408" s="492"/>
      <c r="F1408" s="498"/>
      <c r="G1408" s="489"/>
      <c r="H1408" s="487"/>
      <c r="I1408" s="488"/>
      <c r="J1408" s="483"/>
      <c r="K1408" s="484"/>
      <c r="L1408" s="485"/>
      <c r="M1408" s="496"/>
      <c r="N1408" s="488"/>
      <c r="O1408" s="483"/>
      <c r="P1408" s="483"/>
      <c r="Q1408" s="486"/>
      <c r="R1408" s="486"/>
      <c r="S1408" s="488"/>
      <c r="T1408" s="483"/>
      <c r="U1408" s="483"/>
      <c r="V1408" s="486"/>
    </row>
    <row r="1409" spans="1:22" x14ac:dyDescent="0.25">
      <c r="A1409" s="487" t="s">
        <v>5831</v>
      </c>
      <c r="B1409" s="492" t="s">
        <v>8489</v>
      </c>
      <c r="C1409" s="493" t="s">
        <v>8051</v>
      </c>
      <c r="D1409" s="492" t="s">
        <v>8490</v>
      </c>
      <c r="E1409" s="492"/>
      <c r="F1409" s="498" t="s">
        <v>2850</v>
      </c>
      <c r="G1409" s="489">
        <v>1986</v>
      </c>
      <c r="H1409" s="487"/>
      <c r="I1409" s="492"/>
      <c r="J1409" s="483"/>
      <c r="K1409" s="484"/>
      <c r="L1409" s="485"/>
      <c r="M1409" s="496"/>
      <c r="N1409" s="492"/>
      <c r="O1409" s="483"/>
      <c r="P1409" s="483"/>
      <c r="Q1409" s="486"/>
      <c r="R1409" s="486"/>
      <c r="S1409" s="492"/>
      <c r="T1409" s="483"/>
      <c r="U1409" s="483"/>
      <c r="V1409" s="486"/>
    </row>
    <row r="1410" spans="1:22" x14ac:dyDescent="0.25">
      <c r="A1410" s="487"/>
      <c r="B1410" s="492"/>
      <c r="C1410" s="493"/>
      <c r="D1410" s="492"/>
      <c r="E1410" s="516"/>
      <c r="F1410" s="498"/>
      <c r="G1410" s="489"/>
      <c r="H1410" s="487"/>
      <c r="I1410" s="492"/>
      <c r="J1410" s="483"/>
      <c r="K1410" s="484"/>
      <c r="L1410" s="485"/>
      <c r="M1410" s="496"/>
      <c r="N1410" s="492"/>
      <c r="O1410" s="483"/>
      <c r="P1410" s="483"/>
      <c r="Q1410" s="486"/>
      <c r="R1410" s="486"/>
      <c r="S1410" s="492"/>
      <c r="T1410" s="483"/>
      <c r="U1410" s="483"/>
      <c r="V1410" s="486"/>
    </row>
    <row r="1411" spans="1:22" x14ac:dyDescent="0.25">
      <c r="A1411" s="487"/>
      <c r="B1411" s="492"/>
      <c r="C1411" s="493"/>
      <c r="D1411" s="492"/>
      <c r="E1411" s="516"/>
      <c r="F1411" s="498"/>
      <c r="G1411" s="489"/>
      <c r="H1411" s="487"/>
      <c r="I1411" s="492"/>
      <c r="J1411" s="483"/>
      <c r="K1411" s="484"/>
      <c r="L1411" s="485"/>
      <c r="M1411" s="496"/>
      <c r="N1411" s="492"/>
      <c r="O1411" s="483"/>
      <c r="P1411" s="483"/>
      <c r="Q1411" s="486"/>
      <c r="R1411" s="486"/>
      <c r="S1411" s="492"/>
      <c r="T1411" s="483"/>
      <c r="U1411" s="483"/>
      <c r="V1411" s="486"/>
    </row>
    <row r="1412" spans="1:22" x14ac:dyDescent="0.25">
      <c r="A1412" s="487"/>
      <c r="B1412" s="492"/>
      <c r="C1412" s="493" t="s">
        <v>8491</v>
      </c>
      <c r="D1412" s="492" t="s">
        <v>4412</v>
      </c>
      <c r="E1412" s="516" t="s">
        <v>7350</v>
      </c>
      <c r="F1412" s="498" t="s">
        <v>28</v>
      </c>
      <c r="G1412" s="489">
        <v>2009</v>
      </c>
      <c r="H1412" s="487" t="s">
        <v>8473</v>
      </c>
      <c r="I1412" s="492" t="s">
        <v>8492</v>
      </c>
      <c r="J1412" s="483">
        <v>1995</v>
      </c>
      <c r="K1412" s="484">
        <v>0.159</v>
      </c>
      <c r="L1412" s="485" t="s">
        <v>201</v>
      </c>
      <c r="M1412" s="496"/>
      <c r="N1412" s="492"/>
      <c r="O1412" s="483"/>
      <c r="P1412" s="483"/>
      <c r="Q1412" s="486"/>
      <c r="R1412" s="486"/>
      <c r="S1412" s="492"/>
      <c r="T1412" s="483"/>
      <c r="U1412" s="483"/>
      <c r="V1412" s="486"/>
    </row>
    <row r="1413" spans="1:22" x14ac:dyDescent="0.25">
      <c r="A1413" s="489"/>
      <c r="B1413" s="492"/>
      <c r="C1413" s="493"/>
      <c r="D1413" s="492"/>
      <c r="E1413" s="492"/>
      <c r="F1413" s="498"/>
      <c r="G1413" s="489"/>
      <c r="H1413" s="487"/>
      <c r="I1413" s="492" t="s">
        <v>8493</v>
      </c>
      <c r="J1413" s="483">
        <v>2017</v>
      </c>
      <c r="K1413" s="484">
        <v>2.403</v>
      </c>
      <c r="L1413" s="485" t="s">
        <v>1431</v>
      </c>
      <c r="M1413" s="496"/>
      <c r="N1413" s="492"/>
      <c r="O1413" s="483"/>
      <c r="P1413" s="483"/>
      <c r="Q1413" s="486"/>
      <c r="R1413" s="486"/>
      <c r="S1413" s="492"/>
      <c r="T1413" s="483"/>
      <c r="U1413" s="483"/>
      <c r="V1413" s="486"/>
    </row>
    <row r="1414" spans="1:22" x14ac:dyDescent="0.25">
      <c r="A1414" s="487"/>
      <c r="B1414" s="492"/>
      <c r="C1414" s="493"/>
      <c r="D1414" s="492"/>
      <c r="E1414" s="492"/>
      <c r="F1414" s="498"/>
      <c r="G1414" s="489"/>
      <c r="H1414" s="487" t="s">
        <v>8494</v>
      </c>
      <c r="I1414" s="492" t="s">
        <v>8495</v>
      </c>
      <c r="J1414" s="483">
        <v>2008</v>
      </c>
      <c r="K1414" s="484">
        <v>0.53500000000000003</v>
      </c>
      <c r="L1414" s="485" t="s">
        <v>210</v>
      </c>
      <c r="M1414" s="529"/>
      <c r="N1414" s="492"/>
      <c r="O1414" s="483"/>
      <c r="P1414" s="483"/>
      <c r="Q1414" s="486"/>
      <c r="R1414" s="486"/>
      <c r="S1414" s="492"/>
      <c r="T1414" s="483"/>
      <c r="U1414" s="483"/>
      <c r="V1414" s="486"/>
    </row>
    <row r="1415" spans="1:22" x14ac:dyDescent="0.25">
      <c r="A1415" s="487"/>
      <c r="B1415" s="492"/>
      <c r="C1415" s="493"/>
      <c r="D1415" s="492"/>
      <c r="E1415" s="492"/>
      <c r="F1415" s="498"/>
      <c r="G1415" s="489"/>
      <c r="H1415" s="487"/>
      <c r="I1415" s="492"/>
      <c r="J1415" s="483"/>
      <c r="K1415" s="484"/>
      <c r="L1415" s="485"/>
      <c r="M1415" s="493"/>
      <c r="N1415" s="492"/>
      <c r="O1415" s="483"/>
      <c r="P1415" s="483"/>
      <c r="Q1415" s="486"/>
      <c r="R1415" s="486"/>
      <c r="S1415" s="492"/>
      <c r="T1415" s="483"/>
      <c r="U1415" s="483"/>
      <c r="V1415" s="486"/>
    </row>
    <row r="1416" spans="1:22" x14ac:dyDescent="0.25">
      <c r="A1416" s="487"/>
      <c r="B1416" s="492"/>
      <c r="C1416" s="493"/>
      <c r="D1416" s="492"/>
      <c r="E1416" s="492"/>
      <c r="F1416" s="498"/>
      <c r="G1416" s="489"/>
      <c r="H1416" s="487"/>
      <c r="I1416" s="492"/>
      <c r="J1416" s="483"/>
      <c r="K1416" s="484"/>
      <c r="L1416" s="485"/>
      <c r="M1416" s="530"/>
      <c r="N1416" s="492"/>
      <c r="O1416" s="483"/>
      <c r="P1416" s="483"/>
      <c r="Q1416" s="486"/>
      <c r="R1416" s="486"/>
      <c r="S1416" s="492"/>
      <c r="T1416" s="483"/>
      <c r="U1416" s="483"/>
      <c r="V1416" s="486"/>
    </row>
    <row r="1417" spans="1:22" x14ac:dyDescent="0.25">
      <c r="A1417" s="487"/>
      <c r="B1417" s="492"/>
      <c r="C1417" s="493"/>
      <c r="D1417" s="492"/>
      <c r="E1417" s="492"/>
      <c r="F1417" s="498"/>
      <c r="G1417" s="489"/>
      <c r="H1417" s="487"/>
      <c r="I1417" s="492"/>
      <c r="J1417" s="483"/>
      <c r="K1417" s="484"/>
      <c r="L1417" s="485"/>
      <c r="M1417" s="493"/>
      <c r="N1417" s="492"/>
      <c r="O1417" s="483"/>
      <c r="P1417" s="483"/>
      <c r="Q1417" s="486"/>
      <c r="R1417" s="486"/>
      <c r="S1417" s="492"/>
      <c r="T1417" s="483"/>
      <c r="U1417" s="483"/>
      <c r="V1417" s="486"/>
    </row>
    <row r="1418" spans="1:22" x14ac:dyDescent="0.25">
      <c r="A1418" s="487"/>
      <c r="B1418" s="492"/>
      <c r="C1418" s="493"/>
      <c r="D1418" s="492"/>
      <c r="E1418" s="492"/>
      <c r="F1418" s="498"/>
      <c r="G1418" s="489"/>
      <c r="H1418" s="487"/>
      <c r="I1418" s="492"/>
      <c r="J1418" s="483"/>
      <c r="K1418" s="484"/>
      <c r="L1418" s="485"/>
      <c r="M1418" s="530"/>
      <c r="N1418" s="492"/>
      <c r="O1418" s="483"/>
      <c r="P1418" s="483"/>
      <c r="Q1418" s="486"/>
      <c r="R1418" s="486"/>
      <c r="S1418" s="492"/>
      <c r="T1418" s="483"/>
      <c r="U1418" s="483"/>
      <c r="V1418" s="486"/>
    </row>
    <row r="1419" spans="1:22" x14ac:dyDescent="0.25">
      <c r="A1419" s="487"/>
      <c r="B1419" s="492"/>
      <c r="C1419" s="493"/>
      <c r="D1419" s="492"/>
      <c r="E1419" s="492"/>
      <c r="F1419" s="498"/>
      <c r="G1419" s="489"/>
      <c r="H1419" s="487"/>
      <c r="I1419" s="488"/>
      <c r="J1419" s="483"/>
      <c r="K1419" s="484"/>
      <c r="L1419" s="485"/>
      <c r="M1419" s="692" t="s">
        <v>8496</v>
      </c>
      <c r="N1419" s="488" t="s">
        <v>8497</v>
      </c>
      <c r="O1419" s="483">
        <v>2009</v>
      </c>
      <c r="P1419" s="483">
        <v>5.2999999999999999E-2</v>
      </c>
      <c r="Q1419" s="486" t="s">
        <v>8498</v>
      </c>
      <c r="R1419" s="486"/>
      <c r="S1419" s="488"/>
      <c r="T1419" s="483"/>
      <c r="U1419" s="483"/>
      <c r="V1419" s="486"/>
    </row>
    <row r="1420" spans="1:22" x14ac:dyDescent="0.25">
      <c r="A1420" s="487"/>
      <c r="B1420" s="492"/>
      <c r="C1420" s="493"/>
      <c r="D1420" s="492"/>
      <c r="E1420" s="492"/>
      <c r="F1420" s="498"/>
      <c r="G1420" s="489"/>
      <c r="H1420" s="487"/>
      <c r="I1420" s="488"/>
      <c r="J1420" s="483"/>
      <c r="K1420" s="484"/>
      <c r="L1420" s="485"/>
      <c r="M1420" s="764"/>
      <c r="N1420" s="488" t="s">
        <v>8497</v>
      </c>
      <c r="O1420" s="483">
        <v>2009</v>
      </c>
      <c r="P1420" s="483">
        <v>5.2999999999999999E-2</v>
      </c>
      <c r="Q1420" s="486" t="s">
        <v>8498</v>
      </c>
      <c r="R1420" s="486"/>
      <c r="S1420" s="488"/>
      <c r="T1420" s="483"/>
      <c r="U1420" s="483"/>
      <c r="V1420" s="486"/>
    </row>
    <row r="1421" spans="1:22" x14ac:dyDescent="0.25">
      <c r="A1421" s="487"/>
      <c r="B1421" s="492"/>
      <c r="C1421" s="493"/>
      <c r="D1421" s="492"/>
      <c r="E1421" s="492"/>
      <c r="F1421" s="498"/>
      <c r="G1421" s="489"/>
      <c r="H1421" s="487"/>
      <c r="I1421" s="488"/>
      <c r="J1421" s="483"/>
      <c r="K1421" s="484"/>
      <c r="L1421" s="485"/>
      <c r="M1421" s="692" t="s">
        <v>8499</v>
      </c>
      <c r="N1421" s="488" t="s">
        <v>8497</v>
      </c>
      <c r="O1421" s="483">
        <v>2009</v>
      </c>
      <c r="P1421" s="483">
        <v>6.4000000000000001E-2</v>
      </c>
      <c r="Q1421" s="486" t="s">
        <v>8498</v>
      </c>
      <c r="R1421" s="486"/>
      <c r="S1421" s="488"/>
      <c r="T1421" s="483"/>
      <c r="U1421" s="483"/>
      <c r="V1421" s="486"/>
    </row>
    <row r="1422" spans="1:22" x14ac:dyDescent="0.25">
      <c r="A1422" s="487"/>
      <c r="B1422" s="492"/>
      <c r="C1422" s="493"/>
      <c r="D1422" s="492"/>
      <c r="E1422" s="492"/>
      <c r="F1422" s="498"/>
      <c r="G1422" s="489"/>
      <c r="H1422" s="487"/>
      <c r="I1422" s="488"/>
      <c r="J1422" s="483"/>
      <c r="K1422" s="484"/>
      <c r="L1422" s="485"/>
      <c r="M1422" s="764"/>
      <c r="N1422" s="488" t="s">
        <v>8497</v>
      </c>
      <c r="O1422" s="483">
        <v>2009</v>
      </c>
      <c r="P1422" s="483">
        <v>6.4000000000000001E-2</v>
      </c>
      <c r="Q1422" s="486" t="s">
        <v>8498</v>
      </c>
      <c r="R1422" s="486"/>
      <c r="S1422" s="488"/>
      <c r="T1422" s="483"/>
      <c r="U1422" s="483"/>
      <c r="V1422" s="486"/>
    </row>
    <row r="1423" spans="1:22" x14ac:dyDescent="0.25">
      <c r="A1423" s="487"/>
      <c r="B1423" s="492"/>
      <c r="C1423" s="493"/>
      <c r="D1423" s="492"/>
      <c r="E1423" s="492"/>
      <c r="F1423" s="498"/>
      <c r="G1423" s="489"/>
      <c r="H1423" s="487"/>
      <c r="I1423" s="488"/>
      <c r="J1423" s="483"/>
      <c r="K1423" s="484"/>
      <c r="L1423" s="485"/>
      <c r="M1423" s="692" t="s">
        <v>8500</v>
      </c>
      <c r="N1423" s="488" t="s">
        <v>8501</v>
      </c>
      <c r="O1423" s="483">
        <v>2009</v>
      </c>
      <c r="P1423" s="483">
        <v>7.1999999999999995E-2</v>
      </c>
      <c r="Q1423" s="486" t="s">
        <v>8502</v>
      </c>
      <c r="R1423" s="486"/>
      <c r="S1423" s="488"/>
      <c r="T1423" s="483"/>
      <c r="U1423" s="483"/>
      <c r="V1423" s="486"/>
    </row>
    <row r="1424" spans="1:22" x14ac:dyDescent="0.25">
      <c r="A1424" s="487"/>
      <c r="B1424" s="492"/>
      <c r="C1424" s="493"/>
      <c r="D1424" s="492"/>
      <c r="E1424" s="492"/>
      <c r="F1424" s="498"/>
      <c r="G1424" s="489"/>
      <c r="H1424" s="487"/>
      <c r="I1424" s="488"/>
      <c r="J1424" s="483"/>
      <c r="K1424" s="484"/>
      <c r="L1424" s="485"/>
      <c r="M1424" s="764"/>
      <c r="N1424" s="488" t="s">
        <v>8501</v>
      </c>
      <c r="O1424" s="483">
        <v>2009</v>
      </c>
      <c r="P1424" s="483">
        <v>7.1999999999999995E-2</v>
      </c>
      <c r="Q1424" s="486" t="s">
        <v>8502</v>
      </c>
      <c r="R1424" s="486"/>
      <c r="S1424" s="488"/>
      <c r="T1424" s="483"/>
      <c r="U1424" s="483"/>
      <c r="V1424" s="486"/>
    </row>
    <row r="1425" spans="1:22" x14ac:dyDescent="0.25">
      <c r="A1425" s="487"/>
      <c r="B1425" s="492"/>
      <c r="C1425" s="493"/>
      <c r="D1425" s="492"/>
      <c r="E1425" s="492"/>
      <c r="F1425" s="498"/>
      <c r="G1425" s="489"/>
      <c r="H1425" s="487"/>
      <c r="I1425" s="488"/>
      <c r="J1425" s="483"/>
      <c r="K1425" s="484"/>
      <c r="L1425" s="485"/>
      <c r="M1425" s="692" t="s">
        <v>8503</v>
      </c>
      <c r="N1425" s="488" t="s">
        <v>8501</v>
      </c>
      <c r="O1425" s="483">
        <v>2009</v>
      </c>
      <c r="P1425" s="483">
        <v>7.1999999999999995E-2</v>
      </c>
      <c r="Q1425" s="486" t="s">
        <v>8502</v>
      </c>
      <c r="R1425" s="486"/>
      <c r="S1425" s="488"/>
      <c r="T1425" s="483"/>
      <c r="U1425" s="483"/>
      <c r="V1425" s="486"/>
    </row>
    <row r="1426" spans="1:22" x14ac:dyDescent="0.25">
      <c r="A1426" s="487"/>
      <c r="B1426" s="492"/>
      <c r="C1426" s="493"/>
      <c r="D1426" s="492"/>
      <c r="E1426" s="492"/>
      <c r="F1426" s="498"/>
      <c r="G1426" s="489"/>
      <c r="H1426" s="487"/>
      <c r="I1426" s="488"/>
      <c r="J1426" s="483"/>
      <c r="K1426" s="484"/>
      <c r="L1426" s="485"/>
      <c r="M1426" s="764"/>
      <c r="N1426" s="488" t="s">
        <v>8501</v>
      </c>
      <c r="O1426" s="483">
        <v>2009</v>
      </c>
      <c r="P1426" s="483">
        <v>7.1999999999999995E-2</v>
      </c>
      <c r="Q1426" s="486" t="s">
        <v>8502</v>
      </c>
      <c r="R1426" s="486"/>
      <c r="S1426" s="488"/>
      <c r="T1426" s="483"/>
      <c r="U1426" s="483"/>
      <c r="V1426" s="486"/>
    </row>
    <row r="1427" spans="1:22" x14ac:dyDescent="0.25">
      <c r="A1427" s="487"/>
      <c r="B1427" s="492"/>
      <c r="C1427" s="493"/>
      <c r="D1427" s="492" t="s">
        <v>4251</v>
      </c>
      <c r="E1427" s="516" t="s">
        <v>7350</v>
      </c>
      <c r="F1427" s="498" t="s">
        <v>28</v>
      </c>
      <c r="G1427" s="489">
        <v>2005</v>
      </c>
      <c r="H1427" s="487"/>
      <c r="I1427" s="488"/>
      <c r="J1427" s="483"/>
      <c r="K1427" s="484"/>
      <c r="L1427" s="485"/>
      <c r="M1427" s="531"/>
      <c r="N1427" s="488"/>
      <c r="O1427" s="483"/>
      <c r="P1427" s="483"/>
      <c r="Q1427" s="486"/>
      <c r="R1427" s="486"/>
      <c r="S1427" s="488"/>
      <c r="T1427" s="483"/>
      <c r="U1427" s="483"/>
      <c r="V1427" s="486"/>
    </row>
    <row r="1428" spans="1:22" x14ac:dyDescent="0.25">
      <c r="A1428" s="487"/>
      <c r="B1428" s="492"/>
      <c r="C1428" s="493"/>
      <c r="D1428" s="492"/>
      <c r="E1428" s="492"/>
      <c r="F1428" s="498"/>
      <c r="G1428" s="489"/>
      <c r="H1428" s="487"/>
      <c r="I1428" s="488"/>
      <c r="J1428" s="483"/>
      <c r="K1428" s="484"/>
      <c r="L1428" s="485"/>
      <c r="M1428" s="496"/>
      <c r="N1428" s="488"/>
      <c r="O1428" s="483"/>
      <c r="P1428" s="483"/>
      <c r="Q1428" s="486"/>
      <c r="R1428" s="486"/>
      <c r="S1428" s="488"/>
      <c r="T1428" s="483"/>
      <c r="U1428" s="483"/>
      <c r="V1428" s="486"/>
    </row>
    <row r="1429" spans="1:22" x14ac:dyDescent="0.25">
      <c r="A1429" s="487"/>
      <c r="B1429" s="492"/>
      <c r="C1429" s="493"/>
      <c r="D1429" s="492"/>
      <c r="E1429" s="492"/>
      <c r="F1429" s="498"/>
      <c r="G1429" s="489"/>
      <c r="H1429" s="487" t="s">
        <v>8504</v>
      </c>
      <c r="I1429" s="497" t="s">
        <v>8505</v>
      </c>
      <c r="J1429" s="483">
        <v>2008</v>
      </c>
      <c r="K1429" s="484">
        <v>0.27900000000000003</v>
      </c>
      <c r="L1429" s="485" t="s">
        <v>1191</v>
      </c>
      <c r="M1429" s="689" t="s">
        <v>8506</v>
      </c>
      <c r="N1429" s="497"/>
      <c r="O1429" s="483"/>
      <c r="P1429" s="483"/>
      <c r="Q1429" s="486"/>
      <c r="R1429" s="486"/>
      <c r="S1429" s="497"/>
      <c r="T1429" s="483"/>
      <c r="U1429" s="483"/>
      <c r="V1429" s="486"/>
    </row>
    <row r="1430" spans="1:22" x14ac:dyDescent="0.25">
      <c r="A1430" s="487"/>
      <c r="B1430" s="492"/>
      <c r="C1430" s="493"/>
      <c r="D1430" s="492"/>
      <c r="E1430" s="492"/>
      <c r="F1430" s="498"/>
      <c r="G1430" s="489"/>
      <c r="H1430" s="487"/>
      <c r="I1430" s="488"/>
      <c r="J1430" s="483"/>
      <c r="K1430" s="484"/>
      <c r="L1430" s="485"/>
      <c r="M1430" s="690"/>
      <c r="N1430" s="488" t="s">
        <v>8507</v>
      </c>
      <c r="O1430" s="483">
        <v>2005</v>
      </c>
      <c r="P1430" s="483">
        <v>0.13700000000000001</v>
      </c>
      <c r="Q1430" s="486" t="s">
        <v>8508</v>
      </c>
      <c r="R1430" s="486"/>
      <c r="S1430" s="488"/>
      <c r="T1430" s="483"/>
      <c r="U1430" s="483"/>
      <c r="V1430" s="486"/>
    </row>
    <row r="1431" spans="1:22" x14ac:dyDescent="0.25">
      <c r="A1431" s="487"/>
      <c r="B1431" s="492"/>
      <c r="C1431" s="493"/>
      <c r="D1431" s="492"/>
      <c r="E1431" s="492"/>
      <c r="F1431" s="498"/>
      <c r="G1431" s="489"/>
      <c r="H1431" s="487"/>
      <c r="I1431" s="488"/>
      <c r="J1431" s="483"/>
      <c r="K1431" s="484"/>
      <c r="L1431" s="485"/>
      <c r="M1431" s="690"/>
      <c r="N1431" s="488" t="s">
        <v>8507</v>
      </c>
      <c r="O1431" s="483">
        <v>2005</v>
      </c>
      <c r="P1431" s="483">
        <v>0.13700000000000001</v>
      </c>
      <c r="Q1431" s="486" t="s">
        <v>8508</v>
      </c>
      <c r="R1431" s="486"/>
      <c r="S1431" s="488"/>
      <c r="T1431" s="483"/>
      <c r="U1431" s="483"/>
      <c r="V1431" s="486"/>
    </row>
    <row r="1432" spans="1:22" x14ac:dyDescent="0.25">
      <c r="A1432" s="487"/>
      <c r="B1432" s="492"/>
      <c r="C1432" s="493"/>
      <c r="D1432" s="492"/>
      <c r="E1432" s="492"/>
      <c r="F1432" s="498"/>
      <c r="G1432" s="489"/>
      <c r="H1432" s="487"/>
      <c r="I1432" s="488"/>
      <c r="J1432" s="483"/>
      <c r="K1432" s="484"/>
      <c r="L1432" s="485"/>
      <c r="M1432" s="690"/>
      <c r="N1432" s="488" t="s">
        <v>8507</v>
      </c>
      <c r="O1432" s="483">
        <v>2005</v>
      </c>
      <c r="P1432" s="483">
        <v>0.13700000000000001</v>
      </c>
      <c r="Q1432" s="486" t="s">
        <v>8508</v>
      </c>
      <c r="R1432" s="486"/>
      <c r="S1432" s="488"/>
      <c r="T1432" s="483"/>
      <c r="U1432" s="483"/>
      <c r="V1432" s="486"/>
    </row>
    <row r="1433" spans="1:22" x14ac:dyDescent="0.25">
      <c r="A1433" s="487"/>
      <c r="B1433" s="492"/>
      <c r="C1433" s="493"/>
      <c r="D1433" s="492"/>
      <c r="E1433" s="492"/>
      <c r="F1433" s="498"/>
      <c r="G1433" s="489"/>
      <c r="H1433" s="487"/>
      <c r="I1433" s="488"/>
      <c r="J1433" s="483"/>
      <c r="K1433" s="484"/>
      <c r="L1433" s="485"/>
      <c r="M1433" s="690"/>
      <c r="N1433" s="488" t="s">
        <v>8507</v>
      </c>
      <c r="O1433" s="483">
        <v>2005</v>
      </c>
      <c r="P1433" s="483">
        <v>0.13700000000000001</v>
      </c>
      <c r="Q1433" s="486" t="s">
        <v>8508</v>
      </c>
      <c r="R1433" s="486"/>
      <c r="S1433" s="488"/>
      <c r="T1433" s="483"/>
      <c r="U1433" s="483"/>
      <c r="V1433" s="486"/>
    </row>
    <row r="1434" spans="1:22" x14ac:dyDescent="0.25">
      <c r="A1434" s="487"/>
      <c r="B1434" s="492"/>
      <c r="C1434" s="493"/>
      <c r="D1434" s="492"/>
      <c r="E1434" s="492"/>
      <c r="F1434" s="498"/>
      <c r="G1434" s="489"/>
      <c r="H1434" s="487"/>
      <c r="I1434" s="488"/>
      <c r="J1434" s="483"/>
      <c r="K1434" s="484"/>
      <c r="L1434" s="485"/>
      <c r="M1434" s="690"/>
      <c r="N1434" s="488" t="s">
        <v>8509</v>
      </c>
      <c r="O1434" s="483">
        <v>2006</v>
      </c>
      <c r="P1434" s="483">
        <v>7.4999999999999997E-2</v>
      </c>
      <c r="Q1434" s="486" t="s">
        <v>8510</v>
      </c>
      <c r="R1434" s="486"/>
      <c r="S1434" s="488"/>
      <c r="T1434" s="483"/>
      <c r="U1434" s="483"/>
      <c r="V1434" s="486"/>
    </row>
    <row r="1435" spans="1:22" x14ac:dyDescent="0.25">
      <c r="A1435" s="487"/>
      <c r="B1435" s="492"/>
      <c r="C1435" s="493"/>
      <c r="D1435" s="492"/>
      <c r="E1435" s="492"/>
      <c r="F1435" s="498"/>
      <c r="G1435" s="489"/>
      <c r="H1435" s="487"/>
      <c r="I1435" s="488"/>
      <c r="J1435" s="483"/>
      <c r="K1435" s="484"/>
      <c r="L1435" s="485"/>
      <c r="M1435" s="690"/>
      <c r="N1435" s="488" t="s">
        <v>8509</v>
      </c>
      <c r="O1435" s="483">
        <v>2006</v>
      </c>
      <c r="P1435" s="483">
        <v>7.4999999999999997E-2</v>
      </c>
      <c r="Q1435" s="486" t="s">
        <v>8510</v>
      </c>
      <c r="R1435" s="486"/>
      <c r="S1435" s="488"/>
      <c r="T1435" s="483"/>
      <c r="U1435" s="483"/>
      <c r="V1435" s="486"/>
    </row>
    <row r="1436" spans="1:22" x14ac:dyDescent="0.25">
      <c r="A1436" s="487"/>
      <c r="B1436" s="492"/>
      <c r="C1436" s="493"/>
      <c r="D1436" s="492"/>
      <c r="E1436" s="492"/>
      <c r="F1436" s="498"/>
      <c r="G1436" s="489"/>
      <c r="H1436" s="487"/>
      <c r="I1436" s="488"/>
      <c r="J1436" s="483"/>
      <c r="K1436" s="484"/>
      <c r="L1436" s="485"/>
      <c r="M1436" s="690"/>
      <c r="N1436" s="488" t="s">
        <v>8511</v>
      </c>
      <c r="O1436" s="483">
        <v>2006</v>
      </c>
      <c r="P1436" s="483">
        <v>6.5000000000000002E-2</v>
      </c>
      <c r="Q1436" s="486" t="s">
        <v>8512</v>
      </c>
      <c r="R1436" s="486"/>
      <c r="S1436" s="488"/>
      <c r="T1436" s="483"/>
      <c r="U1436" s="483"/>
      <c r="V1436" s="486"/>
    </row>
    <row r="1437" spans="1:22" x14ac:dyDescent="0.25">
      <c r="A1437" s="487"/>
      <c r="B1437" s="492"/>
      <c r="C1437" s="493"/>
      <c r="D1437" s="492"/>
      <c r="E1437" s="492"/>
      <c r="F1437" s="498"/>
      <c r="G1437" s="489"/>
      <c r="H1437" s="487"/>
      <c r="I1437" s="488"/>
      <c r="J1437" s="483"/>
      <c r="K1437" s="484"/>
      <c r="L1437" s="485"/>
      <c r="M1437" s="690"/>
      <c r="N1437" s="488" t="s">
        <v>8511</v>
      </c>
      <c r="O1437" s="483">
        <v>2006</v>
      </c>
      <c r="P1437" s="483">
        <v>6.5000000000000002E-2</v>
      </c>
      <c r="Q1437" s="486" t="s">
        <v>8513</v>
      </c>
      <c r="R1437" s="486"/>
      <c r="S1437" s="488"/>
      <c r="T1437" s="483"/>
      <c r="U1437" s="483"/>
      <c r="V1437" s="486"/>
    </row>
    <row r="1438" spans="1:22" x14ac:dyDescent="0.25">
      <c r="A1438" s="487"/>
      <c r="B1438" s="492"/>
      <c r="C1438" s="493"/>
      <c r="D1438" s="492"/>
      <c r="E1438" s="492"/>
      <c r="F1438" s="498"/>
      <c r="G1438" s="489"/>
      <c r="H1438" s="487"/>
      <c r="I1438" s="488"/>
      <c r="J1438" s="483"/>
      <c r="K1438" s="484"/>
      <c r="L1438" s="485"/>
      <c r="M1438" s="690"/>
      <c r="N1438" s="488" t="s">
        <v>8511</v>
      </c>
      <c r="O1438" s="483">
        <v>2006</v>
      </c>
      <c r="P1438" s="483">
        <v>6.5000000000000002E-2</v>
      </c>
      <c r="Q1438" s="486" t="s">
        <v>8513</v>
      </c>
      <c r="R1438" s="486"/>
      <c r="S1438" s="488"/>
      <c r="T1438" s="483"/>
      <c r="U1438" s="483"/>
      <c r="V1438" s="486"/>
    </row>
    <row r="1439" spans="1:22" x14ac:dyDescent="0.25">
      <c r="A1439" s="487"/>
      <c r="B1439" s="492"/>
      <c r="C1439" s="493"/>
      <c r="D1439" s="492"/>
      <c r="E1439" s="492"/>
      <c r="F1439" s="498"/>
      <c r="G1439" s="489"/>
      <c r="H1439" s="487"/>
      <c r="I1439" s="488"/>
      <c r="J1439" s="483"/>
      <c r="K1439" s="484"/>
      <c r="L1439" s="485"/>
      <c r="M1439" s="690"/>
      <c r="N1439" s="488" t="s">
        <v>8511</v>
      </c>
      <c r="O1439" s="483">
        <v>2006</v>
      </c>
      <c r="P1439" s="483">
        <v>6.5000000000000002E-2</v>
      </c>
      <c r="Q1439" s="486" t="s">
        <v>8513</v>
      </c>
      <c r="R1439" s="486"/>
      <c r="S1439" s="488"/>
      <c r="T1439" s="483"/>
      <c r="U1439" s="483"/>
      <c r="V1439" s="486"/>
    </row>
    <row r="1440" spans="1:22" x14ac:dyDescent="0.25">
      <c r="A1440" s="487"/>
      <c r="B1440" s="492"/>
      <c r="C1440" s="493"/>
      <c r="D1440" s="492"/>
      <c r="E1440" s="492"/>
      <c r="F1440" s="498"/>
      <c r="G1440" s="489"/>
      <c r="H1440" s="487"/>
      <c r="I1440" s="488"/>
      <c r="J1440" s="483"/>
      <c r="K1440" s="484"/>
      <c r="L1440" s="485"/>
      <c r="M1440" s="690"/>
      <c r="N1440" s="488" t="s">
        <v>8514</v>
      </c>
      <c r="O1440" s="483">
        <v>2007</v>
      </c>
      <c r="P1440" s="483">
        <v>0.13100000000000001</v>
      </c>
      <c r="Q1440" s="486" t="s">
        <v>8515</v>
      </c>
      <c r="R1440" s="486"/>
      <c r="S1440" s="488"/>
      <c r="T1440" s="483"/>
      <c r="U1440" s="483"/>
      <c r="V1440" s="486"/>
    </row>
    <row r="1441" spans="1:22" x14ac:dyDescent="0.25">
      <c r="A1441" s="487"/>
      <c r="B1441" s="492"/>
      <c r="C1441" s="493"/>
      <c r="D1441" s="492"/>
      <c r="E1441" s="492"/>
      <c r="F1441" s="498"/>
      <c r="G1441" s="489"/>
      <c r="H1441" s="487"/>
      <c r="I1441" s="488"/>
      <c r="J1441" s="483"/>
      <c r="K1441" s="484"/>
      <c r="L1441" s="485"/>
      <c r="M1441" s="691"/>
      <c r="N1441" s="488" t="s">
        <v>8514</v>
      </c>
      <c r="O1441" s="483">
        <v>2007</v>
      </c>
      <c r="P1441" s="483">
        <v>0.13100000000000001</v>
      </c>
      <c r="Q1441" s="486" t="s">
        <v>8515</v>
      </c>
      <c r="R1441" s="486"/>
      <c r="S1441" s="488"/>
      <c r="T1441" s="483"/>
      <c r="U1441" s="483"/>
      <c r="V1441" s="486"/>
    </row>
    <row r="1442" spans="1:22" x14ac:dyDescent="0.25">
      <c r="A1442" s="487"/>
      <c r="B1442" s="492"/>
      <c r="C1442" s="493"/>
      <c r="D1442" s="492"/>
      <c r="E1442" s="492"/>
      <c r="F1442" s="498"/>
      <c r="G1442" s="489"/>
      <c r="H1442" s="487"/>
      <c r="I1442" s="488"/>
      <c r="J1442" s="483"/>
      <c r="K1442" s="484"/>
      <c r="L1442" s="485"/>
      <c r="M1442" s="531"/>
      <c r="N1442" s="488"/>
      <c r="O1442" s="483"/>
      <c r="P1442" s="483"/>
      <c r="Q1442" s="486"/>
      <c r="R1442" s="486"/>
      <c r="S1442" s="488"/>
      <c r="T1442" s="483"/>
      <c r="U1442" s="483"/>
      <c r="V1442" s="486"/>
    </row>
    <row r="1443" spans="1:22" x14ac:dyDescent="0.25">
      <c r="A1443" s="487"/>
      <c r="B1443" s="492"/>
      <c r="C1443" s="493"/>
      <c r="D1443" s="492"/>
      <c r="E1443" s="492"/>
      <c r="F1443" s="498"/>
      <c r="G1443" s="489"/>
      <c r="H1443" s="487"/>
      <c r="I1443" s="488"/>
      <c r="J1443" s="483"/>
      <c r="K1443" s="484"/>
      <c r="L1443" s="485"/>
      <c r="M1443" s="531"/>
      <c r="N1443" s="488" t="s">
        <v>8516</v>
      </c>
      <c r="O1443" s="483">
        <v>2018</v>
      </c>
      <c r="P1443" s="483">
        <v>0.23799999999999999</v>
      </c>
      <c r="Q1443" s="486" t="s">
        <v>8517</v>
      </c>
      <c r="R1443" s="486"/>
      <c r="S1443" s="488"/>
      <c r="T1443" s="483"/>
      <c r="U1443" s="483"/>
      <c r="V1443" s="486"/>
    </row>
    <row r="1444" spans="1:22" x14ac:dyDescent="0.25">
      <c r="A1444" s="487"/>
      <c r="B1444" s="492"/>
      <c r="C1444" s="493"/>
      <c r="D1444" s="492"/>
      <c r="E1444" s="492"/>
      <c r="F1444" s="498"/>
      <c r="G1444" s="489"/>
      <c r="H1444" s="487"/>
      <c r="I1444" s="488"/>
      <c r="J1444" s="483"/>
      <c r="K1444" s="484"/>
      <c r="L1444" s="485"/>
      <c r="M1444" s="531"/>
      <c r="N1444" s="488"/>
      <c r="O1444" s="483"/>
      <c r="P1444" s="483"/>
      <c r="Q1444" s="486"/>
      <c r="R1444" s="486"/>
      <c r="S1444" s="488"/>
      <c r="T1444" s="483"/>
      <c r="U1444" s="483"/>
      <c r="V1444" s="486"/>
    </row>
    <row r="1445" spans="1:22" x14ac:dyDescent="0.25">
      <c r="A1445" s="487"/>
      <c r="B1445" s="492"/>
      <c r="C1445" s="493"/>
      <c r="D1445" s="492"/>
      <c r="E1445" s="492"/>
      <c r="F1445" s="498"/>
      <c r="G1445" s="489"/>
      <c r="H1445" s="487"/>
      <c r="I1445" s="488"/>
      <c r="J1445" s="483"/>
      <c r="K1445" s="484"/>
      <c r="L1445" s="485"/>
      <c r="M1445" s="496"/>
      <c r="N1445" s="488"/>
      <c r="O1445" s="483"/>
      <c r="P1445" s="483"/>
      <c r="Q1445" s="486"/>
      <c r="R1445" s="486"/>
      <c r="S1445" s="488"/>
      <c r="T1445" s="483"/>
      <c r="U1445" s="483"/>
      <c r="V1445" s="486"/>
    </row>
    <row r="1446" spans="1:22" x14ac:dyDescent="0.25">
      <c r="A1446" s="487"/>
      <c r="B1446" s="492"/>
      <c r="C1446" s="493" t="s">
        <v>8051</v>
      </c>
      <c r="D1446" s="492" t="s">
        <v>8518</v>
      </c>
      <c r="E1446" s="492"/>
      <c r="F1446" s="498" t="s">
        <v>894</v>
      </c>
      <c r="G1446" s="489">
        <v>1986</v>
      </c>
      <c r="H1446" s="487" t="s">
        <v>8153</v>
      </c>
      <c r="I1446" s="497" t="s">
        <v>8519</v>
      </c>
      <c r="J1446" s="483">
        <v>2005</v>
      </c>
      <c r="K1446" s="484">
        <v>0.23799999999999999</v>
      </c>
      <c r="L1446" s="485" t="s">
        <v>210</v>
      </c>
      <c r="M1446" s="496"/>
      <c r="N1446" s="497"/>
      <c r="O1446" s="483"/>
      <c r="P1446" s="483"/>
      <c r="Q1446" s="486"/>
      <c r="R1446" s="486"/>
      <c r="S1446" s="497"/>
      <c r="T1446" s="483"/>
      <c r="U1446" s="483"/>
      <c r="V1446" s="486"/>
    </row>
    <row r="1447" spans="1:22" x14ac:dyDescent="0.25">
      <c r="A1447" s="487"/>
      <c r="B1447" s="492"/>
      <c r="C1447" s="493" t="s">
        <v>8520</v>
      </c>
      <c r="D1447" s="492" t="s">
        <v>4206</v>
      </c>
      <c r="E1447" s="492"/>
      <c r="F1447" s="498" t="s">
        <v>22</v>
      </c>
      <c r="G1447" s="489">
        <v>1998</v>
      </c>
      <c r="H1447" s="487" t="s">
        <v>8521</v>
      </c>
      <c r="I1447" s="497" t="s">
        <v>8522</v>
      </c>
      <c r="J1447" s="483">
        <v>2005</v>
      </c>
      <c r="K1447" s="484">
        <v>0.33800000000000002</v>
      </c>
      <c r="L1447" s="485" t="s">
        <v>210</v>
      </c>
      <c r="M1447" s="496"/>
      <c r="N1447" s="497"/>
      <c r="O1447" s="483"/>
      <c r="P1447" s="483"/>
      <c r="Q1447" s="486"/>
      <c r="R1447" s="486"/>
      <c r="S1447" s="497"/>
      <c r="T1447" s="483"/>
      <c r="U1447" s="483"/>
      <c r="V1447" s="486"/>
    </row>
    <row r="1448" spans="1:22" x14ac:dyDescent="0.25">
      <c r="A1448" s="487"/>
      <c r="B1448" s="492"/>
      <c r="C1448" s="493"/>
      <c r="D1448" s="492"/>
      <c r="E1448" s="492"/>
      <c r="F1448" s="498"/>
      <c r="G1448" s="489"/>
      <c r="H1448" s="714" t="s">
        <v>8054</v>
      </c>
      <c r="I1448" s="497" t="s">
        <v>8178</v>
      </c>
      <c r="J1448" s="483">
        <v>1986</v>
      </c>
      <c r="K1448" s="484">
        <v>8.0000000000000002E-3</v>
      </c>
      <c r="L1448" s="485" t="s">
        <v>210</v>
      </c>
      <c r="M1448" s="496"/>
      <c r="N1448" s="497"/>
      <c r="O1448" s="483"/>
      <c r="P1448" s="483"/>
      <c r="Q1448" s="486"/>
      <c r="R1448" s="486"/>
      <c r="S1448" s="497"/>
      <c r="T1448" s="483"/>
      <c r="U1448" s="483"/>
      <c r="V1448" s="486"/>
    </row>
    <row r="1449" spans="1:22" x14ac:dyDescent="0.25">
      <c r="A1449" s="487"/>
      <c r="B1449" s="492"/>
      <c r="C1449" s="493"/>
      <c r="D1449" s="492"/>
      <c r="E1449" s="492"/>
      <c r="F1449" s="498"/>
      <c r="G1449" s="489"/>
      <c r="H1449" s="715"/>
      <c r="I1449" s="497" t="s">
        <v>8523</v>
      </c>
      <c r="J1449" s="483">
        <v>1998</v>
      </c>
      <c r="K1449" s="484">
        <v>0.48699999999999999</v>
      </c>
      <c r="L1449" s="485" t="s">
        <v>8524</v>
      </c>
      <c r="M1449" s="689" t="s">
        <v>8525</v>
      </c>
      <c r="N1449" s="497"/>
      <c r="O1449" s="483"/>
      <c r="P1449" s="483"/>
      <c r="Q1449" s="486"/>
      <c r="R1449" s="486"/>
      <c r="S1449" s="497"/>
      <c r="T1449" s="483"/>
      <c r="U1449" s="483"/>
      <c r="V1449" s="486"/>
    </row>
    <row r="1450" spans="1:22" x14ac:dyDescent="0.25">
      <c r="A1450" s="487"/>
      <c r="B1450" s="492"/>
      <c r="C1450" s="493"/>
      <c r="D1450" s="492"/>
      <c r="E1450" s="492"/>
      <c r="F1450" s="498"/>
      <c r="G1450" s="489"/>
      <c r="H1450" s="487"/>
      <c r="I1450" s="488"/>
      <c r="J1450" s="483"/>
      <c r="K1450" s="484"/>
      <c r="L1450" s="485"/>
      <c r="M1450" s="690"/>
      <c r="N1450" s="488" t="s">
        <v>8526</v>
      </c>
      <c r="O1450" s="483">
        <v>1998</v>
      </c>
      <c r="P1450" s="483">
        <v>4.1000000000000002E-2</v>
      </c>
      <c r="Q1450" s="486" t="s">
        <v>7333</v>
      </c>
      <c r="R1450" s="486"/>
      <c r="S1450" s="488"/>
      <c r="T1450" s="483"/>
      <c r="U1450" s="483"/>
      <c r="V1450" s="486"/>
    </row>
    <row r="1451" spans="1:22" x14ac:dyDescent="0.25">
      <c r="A1451" s="487"/>
      <c r="B1451" s="492"/>
      <c r="C1451" s="493"/>
      <c r="D1451" s="492"/>
      <c r="E1451" s="492"/>
      <c r="F1451" s="498"/>
      <c r="G1451" s="489"/>
      <c r="H1451" s="487"/>
      <c r="I1451" s="488"/>
      <c r="J1451" s="483"/>
      <c r="K1451" s="484"/>
      <c r="L1451" s="485"/>
      <c r="M1451" s="690"/>
      <c r="N1451" s="488" t="s">
        <v>8527</v>
      </c>
      <c r="O1451" s="483">
        <v>1998</v>
      </c>
      <c r="P1451" s="483">
        <v>9.4E-2</v>
      </c>
      <c r="Q1451" s="486" t="s">
        <v>8528</v>
      </c>
      <c r="R1451" s="486"/>
      <c r="S1451" s="488"/>
      <c r="T1451" s="483"/>
      <c r="U1451" s="483"/>
      <c r="V1451" s="486"/>
    </row>
    <row r="1452" spans="1:22" x14ac:dyDescent="0.25">
      <c r="A1452" s="487"/>
      <c r="B1452" s="492"/>
      <c r="C1452" s="493"/>
      <c r="D1452" s="492"/>
      <c r="E1452" s="492"/>
      <c r="F1452" s="498"/>
      <c r="G1452" s="489"/>
      <c r="H1452" s="487"/>
      <c r="I1452" s="488"/>
      <c r="J1452" s="483"/>
      <c r="K1452" s="484"/>
      <c r="L1452" s="485"/>
      <c r="M1452" s="690"/>
      <c r="N1452" s="488" t="s">
        <v>8529</v>
      </c>
      <c r="O1452" s="483">
        <v>1998</v>
      </c>
      <c r="P1452" s="483">
        <v>4.2999999999999997E-2</v>
      </c>
      <c r="Q1452" s="486" t="s">
        <v>8528</v>
      </c>
      <c r="R1452" s="486"/>
      <c r="S1452" s="488"/>
      <c r="T1452" s="483"/>
      <c r="U1452" s="483"/>
      <c r="V1452" s="486"/>
    </row>
    <row r="1453" spans="1:22" x14ac:dyDescent="0.25">
      <c r="A1453" s="487"/>
      <c r="B1453" s="492"/>
      <c r="C1453" s="493"/>
      <c r="D1453" s="492"/>
      <c r="E1453" s="492"/>
      <c r="F1453" s="498"/>
      <c r="G1453" s="489"/>
      <c r="H1453" s="487"/>
      <c r="I1453" s="488"/>
      <c r="J1453" s="483"/>
      <c r="K1453" s="484"/>
      <c r="L1453" s="485"/>
      <c r="M1453" s="690"/>
      <c r="N1453" s="488" t="s">
        <v>8530</v>
      </c>
      <c r="O1453" s="483">
        <v>1998</v>
      </c>
      <c r="P1453" s="483">
        <v>7.4999999999999997E-2</v>
      </c>
      <c r="Q1453" s="486" t="s">
        <v>8528</v>
      </c>
      <c r="R1453" s="486"/>
      <c r="S1453" s="488"/>
      <c r="T1453" s="483"/>
      <c r="U1453" s="483"/>
      <c r="V1453" s="486"/>
    </row>
    <row r="1454" spans="1:22" x14ac:dyDescent="0.25">
      <c r="A1454" s="487"/>
      <c r="B1454" s="492"/>
      <c r="C1454" s="493"/>
      <c r="D1454" s="492"/>
      <c r="E1454" s="492"/>
      <c r="F1454" s="498"/>
      <c r="G1454" s="489"/>
      <c r="H1454" s="487"/>
      <c r="I1454" s="488"/>
      <c r="J1454" s="483"/>
      <c r="K1454" s="484"/>
      <c r="L1454" s="485"/>
      <c r="M1454" s="690"/>
      <c r="N1454" s="488" t="s">
        <v>8531</v>
      </c>
      <c r="O1454" s="483">
        <v>1998</v>
      </c>
      <c r="P1454" s="483">
        <v>7.0000000000000007E-2</v>
      </c>
      <c r="Q1454" s="486" t="s">
        <v>5035</v>
      </c>
      <c r="R1454" s="486"/>
      <c r="S1454" s="488"/>
      <c r="T1454" s="483"/>
      <c r="U1454" s="483"/>
      <c r="V1454" s="486"/>
    </row>
    <row r="1455" spans="1:22" x14ac:dyDescent="0.25">
      <c r="A1455" s="487"/>
      <c r="B1455" s="492"/>
      <c r="C1455" s="493"/>
      <c r="D1455" s="492"/>
      <c r="E1455" s="492"/>
      <c r="F1455" s="498"/>
      <c r="G1455" s="489"/>
      <c r="H1455" s="487"/>
      <c r="I1455" s="488"/>
      <c r="J1455" s="483"/>
      <c r="K1455" s="484"/>
      <c r="L1455" s="485"/>
      <c r="M1455" s="690"/>
      <c r="N1455" s="488" t="s">
        <v>8532</v>
      </c>
      <c r="O1455" s="483">
        <v>1998</v>
      </c>
      <c r="P1455" s="483">
        <v>0.02</v>
      </c>
      <c r="Q1455" s="486" t="s">
        <v>7333</v>
      </c>
      <c r="R1455" s="486"/>
      <c r="S1455" s="488"/>
      <c r="T1455" s="483"/>
      <c r="U1455" s="483"/>
      <c r="V1455" s="486"/>
    </row>
    <row r="1456" spans="1:22" x14ac:dyDescent="0.25">
      <c r="A1456" s="487"/>
      <c r="B1456" s="492"/>
      <c r="C1456" s="493"/>
      <c r="D1456" s="492"/>
      <c r="E1456" s="492"/>
      <c r="F1456" s="498"/>
      <c r="G1456" s="489"/>
      <c r="H1456" s="487"/>
      <c r="I1456" s="488"/>
      <c r="J1456" s="483"/>
      <c r="K1456" s="484"/>
      <c r="L1456" s="485"/>
      <c r="M1456" s="690"/>
      <c r="N1456" s="488" t="s">
        <v>8533</v>
      </c>
      <c r="O1456" s="483">
        <v>1998</v>
      </c>
      <c r="P1456" s="483">
        <v>3.4000000000000002E-2</v>
      </c>
      <c r="Q1456" s="486" t="s">
        <v>7322</v>
      </c>
      <c r="R1456" s="486"/>
      <c r="S1456" s="488"/>
      <c r="T1456" s="483"/>
      <c r="U1456" s="483"/>
      <c r="V1456" s="486"/>
    </row>
    <row r="1457" spans="1:22" x14ac:dyDescent="0.25">
      <c r="A1457" s="487"/>
      <c r="B1457" s="492"/>
      <c r="C1457" s="493"/>
      <c r="D1457" s="492"/>
      <c r="E1457" s="492"/>
      <c r="F1457" s="498"/>
      <c r="G1457" s="489"/>
      <c r="H1457" s="487"/>
      <c r="I1457" s="488"/>
      <c r="J1457" s="483"/>
      <c r="K1457" s="484"/>
      <c r="L1457" s="485"/>
      <c r="M1457" s="690"/>
      <c r="N1457" s="488" t="s">
        <v>8534</v>
      </c>
      <c r="O1457" s="483">
        <v>1998</v>
      </c>
      <c r="P1457" s="483">
        <v>8.3000000000000004E-2</v>
      </c>
      <c r="Q1457" s="486" t="s">
        <v>8535</v>
      </c>
      <c r="R1457" s="486"/>
      <c r="S1457" s="488"/>
      <c r="T1457" s="483"/>
      <c r="U1457" s="483"/>
      <c r="V1457" s="486"/>
    </row>
    <row r="1458" spans="1:22" x14ac:dyDescent="0.25">
      <c r="A1458" s="487"/>
      <c r="B1458" s="492"/>
      <c r="C1458" s="493"/>
      <c r="D1458" s="492"/>
      <c r="E1458" s="492"/>
      <c r="F1458" s="498"/>
      <c r="G1458" s="489"/>
      <c r="H1458" s="487"/>
      <c r="I1458" s="488"/>
      <c r="J1458" s="483"/>
      <c r="K1458" s="484"/>
      <c r="L1458" s="485"/>
      <c r="M1458" s="690"/>
      <c r="N1458" s="488" t="s">
        <v>8534</v>
      </c>
      <c r="O1458" s="483">
        <v>1998</v>
      </c>
      <c r="P1458" s="483">
        <v>8.3000000000000004E-2</v>
      </c>
      <c r="Q1458" s="486" t="s">
        <v>8535</v>
      </c>
      <c r="R1458" s="486"/>
      <c r="S1458" s="488"/>
      <c r="T1458" s="483"/>
      <c r="U1458" s="483"/>
      <c r="V1458" s="486"/>
    </row>
    <row r="1459" spans="1:22" x14ac:dyDescent="0.25">
      <c r="A1459" s="487"/>
      <c r="B1459" s="492"/>
      <c r="C1459" s="493"/>
      <c r="D1459" s="492"/>
      <c r="E1459" s="492"/>
      <c r="F1459" s="498"/>
      <c r="G1459" s="489"/>
      <c r="H1459" s="487"/>
      <c r="I1459" s="488"/>
      <c r="J1459" s="483"/>
      <c r="K1459" s="484"/>
      <c r="L1459" s="485"/>
      <c r="M1459" s="691"/>
      <c r="N1459" s="488" t="s">
        <v>8533</v>
      </c>
      <c r="O1459" s="483">
        <v>1998</v>
      </c>
      <c r="P1459" s="483">
        <v>3.4000000000000002E-2</v>
      </c>
      <c r="Q1459" s="486" t="s">
        <v>7322</v>
      </c>
      <c r="R1459" s="486"/>
      <c r="S1459" s="488"/>
      <c r="T1459" s="483"/>
      <c r="U1459" s="483"/>
      <c r="V1459" s="486"/>
    </row>
    <row r="1460" spans="1:22" x14ac:dyDescent="0.25">
      <c r="A1460" s="487"/>
      <c r="B1460" s="492"/>
      <c r="C1460" s="493" t="s">
        <v>8536</v>
      </c>
      <c r="D1460" s="492" t="s">
        <v>4117</v>
      </c>
      <c r="E1460" s="492"/>
      <c r="F1460" s="498" t="s">
        <v>494</v>
      </c>
      <c r="G1460" s="489">
        <v>1988</v>
      </c>
      <c r="H1460" s="487"/>
      <c r="I1460" s="488"/>
      <c r="J1460" s="483"/>
      <c r="K1460" s="484"/>
      <c r="L1460" s="485"/>
      <c r="M1460" s="496"/>
      <c r="N1460" s="488"/>
      <c r="O1460" s="483"/>
      <c r="P1460" s="483"/>
      <c r="Q1460" s="486"/>
      <c r="R1460" s="486"/>
      <c r="S1460" s="488"/>
      <c r="T1460" s="483"/>
      <c r="U1460" s="483"/>
      <c r="V1460" s="486"/>
    </row>
    <row r="1461" spans="1:22" x14ac:dyDescent="0.25">
      <c r="A1461" s="487"/>
      <c r="B1461" s="492"/>
      <c r="C1461" s="493"/>
      <c r="D1461" s="492"/>
      <c r="E1461" s="492"/>
      <c r="F1461" s="498"/>
      <c r="G1461" s="489"/>
      <c r="H1461" s="487" t="s">
        <v>8136</v>
      </c>
      <c r="I1461" s="492" t="s">
        <v>8537</v>
      </c>
      <c r="J1461" s="483">
        <v>1998</v>
      </c>
      <c r="K1461" s="484">
        <v>0.315</v>
      </c>
      <c r="L1461" s="485" t="s">
        <v>8524</v>
      </c>
      <c r="M1461" s="496"/>
      <c r="N1461" s="492"/>
      <c r="O1461" s="483"/>
      <c r="P1461" s="483"/>
      <c r="Q1461" s="486"/>
      <c r="R1461" s="486"/>
      <c r="S1461" s="492"/>
      <c r="T1461" s="483"/>
      <c r="U1461" s="483"/>
      <c r="V1461" s="486"/>
    </row>
    <row r="1462" spans="1:22" x14ac:dyDescent="0.25">
      <c r="A1462" s="487"/>
      <c r="B1462" s="492"/>
      <c r="C1462" s="493"/>
      <c r="D1462" s="492"/>
      <c r="E1462" s="492"/>
      <c r="F1462" s="498"/>
      <c r="G1462" s="489"/>
      <c r="H1462" s="714" t="s">
        <v>8538</v>
      </c>
      <c r="I1462" s="492" t="s">
        <v>8539</v>
      </c>
      <c r="J1462" s="483">
        <v>1998</v>
      </c>
      <c r="K1462" s="484">
        <v>0.20799999999999999</v>
      </c>
      <c r="L1462" s="485" t="s">
        <v>210</v>
      </c>
      <c r="M1462" s="496"/>
      <c r="N1462" s="492"/>
      <c r="O1462" s="483"/>
      <c r="P1462" s="483"/>
      <c r="Q1462" s="486"/>
      <c r="R1462" s="486"/>
      <c r="S1462" s="492"/>
      <c r="T1462" s="483"/>
      <c r="U1462" s="483"/>
      <c r="V1462" s="486"/>
    </row>
    <row r="1463" spans="1:22" x14ac:dyDescent="0.25">
      <c r="A1463" s="487"/>
      <c r="B1463" s="492"/>
      <c r="C1463" s="493"/>
      <c r="D1463" s="492"/>
      <c r="E1463" s="492"/>
      <c r="F1463" s="498"/>
      <c r="G1463" s="489"/>
      <c r="H1463" s="715"/>
      <c r="I1463" s="492" t="s">
        <v>8539</v>
      </c>
      <c r="J1463" s="483">
        <v>1998</v>
      </c>
      <c r="K1463" s="484">
        <v>0.20799999999999999</v>
      </c>
      <c r="L1463" s="485" t="s">
        <v>210</v>
      </c>
      <c r="M1463" s="689"/>
      <c r="N1463" s="492"/>
      <c r="O1463" s="483"/>
      <c r="P1463" s="483"/>
      <c r="Q1463" s="486"/>
      <c r="R1463" s="486"/>
      <c r="S1463" s="492"/>
      <c r="T1463" s="483"/>
      <c r="U1463" s="483"/>
      <c r="V1463" s="486"/>
    </row>
    <row r="1464" spans="1:22" x14ac:dyDescent="0.25">
      <c r="A1464" s="487"/>
      <c r="B1464" s="492"/>
      <c r="C1464" s="493"/>
      <c r="D1464" s="492"/>
      <c r="E1464" s="492"/>
      <c r="F1464" s="498"/>
      <c r="G1464" s="489"/>
      <c r="H1464" s="487"/>
      <c r="I1464" s="488"/>
      <c r="J1464" s="483"/>
      <c r="K1464" s="484"/>
      <c r="L1464" s="485"/>
      <c r="M1464" s="690"/>
      <c r="N1464" s="488"/>
      <c r="O1464" s="483"/>
      <c r="P1464" s="483"/>
      <c r="Q1464" s="486"/>
      <c r="R1464" s="486"/>
      <c r="S1464" s="488"/>
      <c r="T1464" s="483"/>
      <c r="U1464" s="483"/>
      <c r="V1464" s="486"/>
    </row>
    <row r="1465" spans="1:22" x14ac:dyDescent="0.25">
      <c r="A1465" s="487"/>
      <c r="B1465" s="492"/>
      <c r="C1465" s="493"/>
      <c r="D1465" s="492"/>
      <c r="E1465" s="492"/>
      <c r="F1465" s="498"/>
      <c r="G1465" s="489"/>
      <c r="H1465" s="487"/>
      <c r="I1465" s="488"/>
      <c r="J1465" s="483"/>
      <c r="K1465" s="484"/>
      <c r="L1465" s="485"/>
      <c r="M1465" s="690"/>
      <c r="N1465" s="488"/>
      <c r="O1465" s="483"/>
      <c r="P1465" s="483"/>
      <c r="Q1465" s="486"/>
      <c r="R1465" s="486"/>
      <c r="S1465" s="488"/>
      <c r="T1465" s="483"/>
      <c r="U1465" s="483"/>
      <c r="V1465" s="486"/>
    </row>
    <row r="1466" spans="1:22" x14ac:dyDescent="0.25">
      <c r="A1466" s="487"/>
      <c r="B1466" s="492"/>
      <c r="C1466" s="493"/>
      <c r="D1466" s="492"/>
      <c r="E1466" s="492"/>
      <c r="F1466" s="498"/>
      <c r="G1466" s="489"/>
      <c r="H1466" s="487"/>
      <c r="I1466" s="488"/>
      <c r="J1466" s="483"/>
      <c r="K1466" s="484"/>
      <c r="L1466" s="485"/>
      <c r="M1466" s="690"/>
      <c r="N1466" s="488"/>
      <c r="O1466" s="483"/>
      <c r="P1466" s="483"/>
      <c r="Q1466" s="486"/>
      <c r="R1466" s="486"/>
      <c r="S1466" s="488"/>
      <c r="T1466" s="483"/>
      <c r="U1466" s="483"/>
      <c r="V1466" s="486"/>
    </row>
    <row r="1467" spans="1:22" x14ac:dyDescent="0.25">
      <c r="A1467" s="487"/>
      <c r="B1467" s="492"/>
      <c r="C1467" s="493"/>
      <c r="D1467" s="492"/>
      <c r="E1467" s="492"/>
      <c r="F1467" s="498"/>
      <c r="G1467" s="489"/>
      <c r="H1467" s="487"/>
      <c r="I1467" s="488"/>
      <c r="J1467" s="483"/>
      <c r="K1467" s="484"/>
      <c r="L1467" s="485"/>
      <c r="M1467" s="690"/>
      <c r="N1467" s="488"/>
      <c r="O1467" s="483"/>
      <c r="P1467" s="483"/>
      <c r="Q1467" s="486"/>
      <c r="R1467" s="486"/>
      <c r="S1467" s="488"/>
      <c r="T1467" s="483"/>
      <c r="U1467" s="483"/>
      <c r="V1467" s="486"/>
    </row>
    <row r="1468" spans="1:22" x14ac:dyDescent="0.25">
      <c r="A1468" s="487"/>
      <c r="B1468" s="492"/>
      <c r="C1468" s="493"/>
      <c r="D1468" s="492"/>
      <c r="E1468" s="492"/>
      <c r="F1468" s="498"/>
      <c r="G1468" s="489"/>
      <c r="H1468" s="487"/>
      <c r="I1468" s="488"/>
      <c r="J1468" s="483"/>
      <c r="K1468" s="484"/>
      <c r="L1468" s="485"/>
      <c r="M1468" s="691"/>
      <c r="N1468" s="488"/>
      <c r="O1468" s="483"/>
      <c r="P1468" s="483"/>
      <c r="Q1468" s="486"/>
      <c r="R1468" s="486"/>
      <c r="S1468" s="488"/>
      <c r="T1468" s="483"/>
      <c r="U1468" s="483"/>
      <c r="V1468" s="486"/>
    </row>
    <row r="1469" spans="1:22" x14ac:dyDescent="0.25">
      <c r="A1469" s="487"/>
      <c r="B1469" s="492"/>
      <c r="C1469" s="493"/>
      <c r="D1469" s="492"/>
      <c r="E1469" s="492"/>
      <c r="F1469" s="498"/>
      <c r="G1469" s="489"/>
      <c r="H1469" s="487"/>
      <c r="I1469" s="488"/>
      <c r="J1469" s="483"/>
      <c r="K1469" s="484"/>
      <c r="L1469" s="485"/>
      <c r="M1469" s="496"/>
      <c r="N1469" s="488"/>
      <c r="O1469" s="483"/>
      <c r="P1469" s="483"/>
      <c r="Q1469" s="486"/>
      <c r="R1469" s="486"/>
      <c r="S1469" s="488"/>
      <c r="T1469" s="483"/>
      <c r="U1469" s="483"/>
      <c r="V1469" s="486"/>
    </row>
    <row r="1470" spans="1:22" x14ac:dyDescent="0.25">
      <c r="A1470" s="487"/>
      <c r="B1470" s="492"/>
      <c r="C1470" s="493"/>
      <c r="D1470" s="492"/>
      <c r="E1470" s="492"/>
      <c r="F1470" s="498"/>
      <c r="G1470" s="489"/>
      <c r="H1470" s="487"/>
      <c r="I1470" s="488"/>
      <c r="J1470" s="483"/>
      <c r="K1470" s="484"/>
      <c r="L1470" s="485"/>
      <c r="M1470" s="496"/>
      <c r="N1470" s="488"/>
      <c r="O1470" s="483"/>
      <c r="P1470" s="483"/>
      <c r="Q1470" s="486"/>
      <c r="R1470" s="486"/>
      <c r="S1470" s="488"/>
      <c r="T1470" s="483"/>
      <c r="U1470" s="483"/>
      <c r="V1470" s="486"/>
    </row>
    <row r="1471" spans="1:22" x14ac:dyDescent="0.25">
      <c r="A1471" s="487"/>
      <c r="B1471" s="492"/>
      <c r="C1471" s="493" t="s">
        <v>8540</v>
      </c>
      <c r="D1471" s="492" t="s">
        <v>4104</v>
      </c>
      <c r="E1471" s="492"/>
      <c r="F1471" s="498" t="s">
        <v>494</v>
      </c>
      <c r="G1471" s="489">
        <v>1988</v>
      </c>
      <c r="H1471" s="487"/>
      <c r="I1471" s="488"/>
      <c r="J1471" s="483"/>
      <c r="K1471" s="484"/>
      <c r="L1471" s="485"/>
      <c r="M1471" s="496"/>
      <c r="N1471" s="488"/>
      <c r="O1471" s="483"/>
      <c r="P1471" s="483"/>
      <c r="Q1471" s="486"/>
      <c r="R1471" s="486"/>
      <c r="S1471" s="488"/>
      <c r="T1471" s="483"/>
      <c r="U1471" s="483"/>
      <c r="V1471" s="486"/>
    </row>
    <row r="1472" spans="1:22" x14ac:dyDescent="0.25">
      <c r="A1472" s="487"/>
      <c r="B1472" s="492"/>
      <c r="C1472" s="493"/>
      <c r="D1472" s="492"/>
      <c r="E1472" s="492"/>
      <c r="F1472" s="498"/>
      <c r="G1472" s="489"/>
      <c r="H1472" s="487" t="s">
        <v>8541</v>
      </c>
      <c r="I1472" s="492" t="s">
        <v>8542</v>
      </c>
      <c r="J1472" s="483">
        <v>2003</v>
      </c>
      <c r="K1472" s="484">
        <v>0.20399999999999999</v>
      </c>
      <c r="L1472" s="485" t="s">
        <v>210</v>
      </c>
      <c r="M1472" s="496"/>
      <c r="N1472" s="492"/>
      <c r="O1472" s="483"/>
      <c r="P1472" s="483"/>
      <c r="Q1472" s="486"/>
      <c r="R1472" s="486"/>
      <c r="S1472" s="492"/>
      <c r="T1472" s="483"/>
      <c r="U1472" s="483"/>
      <c r="V1472" s="486"/>
    </row>
    <row r="1473" spans="1:22" x14ac:dyDescent="0.25">
      <c r="A1473" s="487"/>
      <c r="B1473" s="492"/>
      <c r="C1473" s="493"/>
      <c r="D1473" s="492"/>
      <c r="E1473" s="492"/>
      <c r="F1473" s="498"/>
      <c r="G1473" s="489"/>
      <c r="H1473" s="487" t="s">
        <v>8054</v>
      </c>
      <c r="I1473" s="497" t="s">
        <v>8543</v>
      </c>
      <c r="J1473" s="483">
        <v>1988</v>
      </c>
      <c r="K1473" s="484">
        <v>0.34399999999999997</v>
      </c>
      <c r="L1473" s="485" t="s">
        <v>210</v>
      </c>
      <c r="M1473" s="689" t="s">
        <v>8544</v>
      </c>
      <c r="N1473" s="497"/>
      <c r="O1473" s="483"/>
      <c r="P1473" s="483"/>
      <c r="Q1473" s="486"/>
      <c r="R1473" s="486"/>
      <c r="S1473" s="497"/>
      <c r="T1473" s="483"/>
      <c r="U1473" s="483"/>
      <c r="V1473" s="486"/>
    </row>
    <row r="1474" spans="1:22" x14ac:dyDescent="0.25">
      <c r="A1474" s="487"/>
      <c r="B1474" s="492"/>
      <c r="C1474" s="493"/>
      <c r="D1474" s="492"/>
      <c r="E1474" s="492"/>
      <c r="F1474" s="498"/>
      <c r="G1474" s="489"/>
      <c r="H1474" s="487"/>
      <c r="I1474" s="488"/>
      <c r="J1474" s="483"/>
      <c r="K1474" s="484"/>
      <c r="L1474" s="485"/>
      <c r="M1474" s="690"/>
      <c r="N1474" s="488"/>
      <c r="O1474" s="483"/>
      <c r="P1474" s="483"/>
      <c r="Q1474" s="486"/>
      <c r="R1474" s="486"/>
      <c r="S1474" s="488"/>
      <c r="T1474" s="483"/>
      <c r="U1474" s="483"/>
      <c r="V1474" s="486"/>
    </row>
    <row r="1475" spans="1:22" x14ac:dyDescent="0.25">
      <c r="A1475" s="487"/>
      <c r="B1475" s="492"/>
      <c r="C1475" s="493"/>
      <c r="D1475" s="492"/>
      <c r="E1475" s="492"/>
      <c r="F1475" s="498"/>
      <c r="G1475" s="489"/>
      <c r="H1475" s="487"/>
      <c r="I1475" s="488"/>
      <c r="J1475" s="483"/>
      <c r="K1475" s="484"/>
      <c r="L1475" s="485"/>
      <c r="M1475" s="690"/>
      <c r="N1475" s="488" t="s">
        <v>8545</v>
      </c>
      <c r="O1475" s="483">
        <v>1996</v>
      </c>
      <c r="P1475" s="483">
        <v>4.8000000000000001E-2</v>
      </c>
      <c r="Q1475" s="486" t="s">
        <v>8546</v>
      </c>
      <c r="R1475" s="486"/>
      <c r="S1475" s="488"/>
      <c r="T1475" s="483"/>
      <c r="U1475" s="483"/>
      <c r="V1475" s="486"/>
    </row>
    <row r="1476" spans="1:22" x14ac:dyDescent="0.25">
      <c r="A1476" s="487"/>
      <c r="B1476" s="492"/>
      <c r="C1476" s="493"/>
      <c r="D1476" s="492"/>
      <c r="E1476" s="492"/>
      <c r="F1476" s="498"/>
      <c r="G1476" s="489"/>
      <c r="H1476" s="487"/>
      <c r="I1476" s="488"/>
      <c r="J1476" s="483"/>
      <c r="K1476" s="484"/>
      <c r="L1476" s="485"/>
      <c r="M1476" s="690"/>
      <c r="N1476" s="488" t="s">
        <v>8547</v>
      </c>
      <c r="O1476" s="483">
        <v>1992</v>
      </c>
      <c r="P1476" s="483">
        <v>0.17799999999999999</v>
      </c>
      <c r="Q1476" s="486" t="s">
        <v>7211</v>
      </c>
      <c r="R1476" s="486"/>
      <c r="S1476" s="488"/>
      <c r="T1476" s="483"/>
      <c r="U1476" s="483"/>
      <c r="V1476" s="486"/>
    </row>
    <row r="1477" spans="1:22" x14ac:dyDescent="0.25">
      <c r="A1477" s="487"/>
      <c r="B1477" s="492"/>
      <c r="C1477" s="493"/>
      <c r="D1477" s="492"/>
      <c r="E1477" s="492"/>
      <c r="F1477" s="498"/>
      <c r="G1477" s="489"/>
      <c r="H1477" s="487"/>
      <c r="I1477" s="488"/>
      <c r="J1477" s="483"/>
      <c r="K1477" s="484"/>
      <c r="L1477" s="485"/>
      <c r="M1477" s="690"/>
      <c r="N1477" s="488" t="s">
        <v>8547</v>
      </c>
      <c r="O1477" s="483">
        <v>1992</v>
      </c>
      <c r="P1477" s="483">
        <v>0.17799999999999999</v>
      </c>
      <c r="Q1477" s="486" t="s">
        <v>7211</v>
      </c>
      <c r="R1477" s="486"/>
      <c r="S1477" s="488"/>
      <c r="T1477" s="483"/>
      <c r="U1477" s="483"/>
      <c r="V1477" s="486"/>
    </row>
    <row r="1478" spans="1:22" x14ac:dyDescent="0.25">
      <c r="A1478" s="487"/>
      <c r="B1478" s="492"/>
      <c r="C1478" s="493"/>
      <c r="D1478" s="492"/>
      <c r="E1478" s="492"/>
      <c r="F1478" s="498"/>
      <c r="G1478" s="489"/>
      <c r="H1478" s="487"/>
      <c r="I1478" s="488"/>
      <c r="J1478" s="483"/>
      <c r="K1478" s="484"/>
      <c r="L1478" s="485"/>
      <c r="M1478" s="690"/>
      <c r="N1478" s="488" t="s">
        <v>8548</v>
      </c>
      <c r="O1478" s="483">
        <v>1993</v>
      </c>
      <c r="P1478" s="483">
        <v>0.14799999999999999</v>
      </c>
      <c r="Q1478" s="486" t="s">
        <v>7211</v>
      </c>
      <c r="R1478" s="486"/>
      <c r="S1478" s="488"/>
      <c r="T1478" s="483"/>
      <c r="U1478" s="483"/>
      <c r="V1478" s="486"/>
    </row>
    <row r="1479" spans="1:22" x14ac:dyDescent="0.25">
      <c r="A1479" s="487"/>
      <c r="B1479" s="492"/>
      <c r="C1479" s="493"/>
      <c r="D1479" s="492"/>
      <c r="E1479" s="492"/>
      <c r="F1479" s="498"/>
      <c r="G1479" s="489"/>
      <c r="H1479" s="487"/>
      <c r="I1479" s="488"/>
      <c r="J1479" s="483"/>
      <c r="K1479" s="484"/>
      <c r="L1479" s="485"/>
      <c r="M1479" s="690"/>
      <c r="N1479" s="488" t="s">
        <v>8548</v>
      </c>
      <c r="O1479" s="483">
        <v>1993</v>
      </c>
      <c r="P1479" s="483">
        <v>0.14899999999999999</v>
      </c>
      <c r="Q1479" s="486" t="s">
        <v>7211</v>
      </c>
      <c r="R1479" s="486"/>
      <c r="S1479" s="488"/>
      <c r="T1479" s="483"/>
      <c r="U1479" s="483"/>
      <c r="V1479" s="486"/>
    </row>
    <row r="1480" spans="1:22" x14ac:dyDescent="0.25">
      <c r="A1480" s="487"/>
      <c r="B1480" s="492"/>
      <c r="C1480" s="493"/>
      <c r="D1480" s="492"/>
      <c r="E1480" s="492"/>
      <c r="F1480" s="498"/>
      <c r="G1480" s="489"/>
      <c r="H1480" s="487"/>
      <c r="I1480" s="488"/>
      <c r="J1480" s="483"/>
      <c r="K1480" s="484"/>
      <c r="L1480" s="485"/>
      <c r="M1480" s="690"/>
      <c r="N1480" s="488" t="s">
        <v>8549</v>
      </c>
      <c r="O1480" s="483">
        <v>1988</v>
      </c>
      <c r="P1480" s="483">
        <v>0.159</v>
      </c>
      <c r="Q1480" s="486" t="s">
        <v>8550</v>
      </c>
      <c r="R1480" s="486"/>
      <c r="S1480" s="488"/>
      <c r="T1480" s="483"/>
      <c r="U1480" s="483"/>
      <c r="V1480" s="486"/>
    </row>
    <row r="1481" spans="1:22" x14ac:dyDescent="0.25">
      <c r="A1481" s="487"/>
      <c r="B1481" s="492"/>
      <c r="C1481" s="493"/>
      <c r="D1481" s="492"/>
      <c r="E1481" s="492"/>
      <c r="F1481" s="498"/>
      <c r="G1481" s="489"/>
      <c r="H1481" s="487"/>
      <c r="I1481" s="488"/>
      <c r="J1481" s="483"/>
      <c r="K1481" s="484"/>
      <c r="L1481" s="485"/>
      <c r="M1481" s="690"/>
      <c r="N1481" s="488" t="s">
        <v>8551</v>
      </c>
      <c r="O1481" s="483">
        <v>1989</v>
      </c>
      <c r="P1481" s="483">
        <v>0.113</v>
      </c>
      <c r="Q1481" s="486" t="s">
        <v>8550</v>
      </c>
      <c r="R1481" s="486"/>
      <c r="S1481" s="488"/>
      <c r="T1481" s="483"/>
      <c r="U1481" s="483"/>
      <c r="V1481" s="486"/>
    </row>
    <row r="1482" spans="1:22" x14ac:dyDescent="0.25">
      <c r="A1482" s="487"/>
      <c r="B1482" s="492"/>
      <c r="C1482" s="493"/>
      <c r="D1482" s="492"/>
      <c r="E1482" s="492"/>
      <c r="F1482" s="498"/>
      <c r="G1482" s="489"/>
      <c r="H1482" s="487"/>
      <c r="I1482" s="488"/>
      <c r="J1482" s="483"/>
      <c r="K1482" s="484"/>
      <c r="L1482" s="485"/>
      <c r="M1482" s="690"/>
      <c r="N1482" s="488" t="s">
        <v>8552</v>
      </c>
      <c r="O1482" s="483">
        <v>1993</v>
      </c>
      <c r="P1482" s="483">
        <v>0.122</v>
      </c>
      <c r="Q1482" s="486" t="s">
        <v>7272</v>
      </c>
      <c r="R1482" s="486"/>
      <c r="S1482" s="488"/>
      <c r="T1482" s="483"/>
      <c r="U1482" s="483"/>
      <c r="V1482" s="486"/>
    </row>
    <row r="1483" spans="1:22" x14ac:dyDescent="0.25">
      <c r="A1483" s="487"/>
      <c r="B1483" s="492"/>
      <c r="C1483" s="493"/>
      <c r="D1483" s="492"/>
      <c r="E1483" s="492"/>
      <c r="F1483" s="498"/>
      <c r="G1483" s="489"/>
      <c r="H1483" s="487"/>
      <c r="I1483" s="488"/>
      <c r="J1483" s="483"/>
      <c r="K1483" s="484"/>
      <c r="L1483" s="485"/>
      <c r="M1483" s="690"/>
      <c r="N1483" s="488" t="s">
        <v>8553</v>
      </c>
      <c r="O1483" s="483">
        <v>1988</v>
      </c>
      <c r="P1483" s="483">
        <v>4.7E-2</v>
      </c>
      <c r="Q1483" s="486" t="s">
        <v>8554</v>
      </c>
      <c r="R1483" s="486"/>
      <c r="S1483" s="488"/>
      <c r="T1483" s="483"/>
      <c r="U1483" s="483"/>
      <c r="V1483" s="486"/>
    </row>
    <row r="1484" spans="1:22" x14ac:dyDescent="0.25">
      <c r="A1484" s="487"/>
      <c r="B1484" s="492"/>
      <c r="C1484" s="493"/>
      <c r="D1484" s="492"/>
      <c r="E1484" s="492"/>
      <c r="F1484" s="498"/>
      <c r="G1484" s="489"/>
      <c r="H1484" s="487"/>
      <c r="I1484" s="488"/>
      <c r="J1484" s="483"/>
      <c r="K1484" s="484"/>
      <c r="L1484" s="485"/>
      <c r="M1484" s="690"/>
      <c r="N1484" s="488" t="s">
        <v>8555</v>
      </c>
      <c r="O1484" s="483">
        <v>1988</v>
      </c>
      <c r="P1484" s="483">
        <v>7.0000000000000007E-2</v>
      </c>
      <c r="Q1484" s="486" t="s">
        <v>8554</v>
      </c>
      <c r="R1484" s="486"/>
      <c r="S1484" s="488"/>
      <c r="T1484" s="483"/>
      <c r="U1484" s="483"/>
      <c r="V1484" s="486"/>
    </row>
    <row r="1485" spans="1:22" x14ac:dyDescent="0.25">
      <c r="A1485" s="487"/>
      <c r="B1485" s="492"/>
      <c r="C1485" s="493"/>
      <c r="D1485" s="492"/>
      <c r="E1485" s="492"/>
      <c r="F1485" s="498"/>
      <c r="G1485" s="489"/>
      <c r="H1485" s="487"/>
      <c r="I1485" s="488"/>
      <c r="J1485" s="483"/>
      <c r="K1485" s="484"/>
      <c r="L1485" s="485"/>
      <c r="M1485" s="690"/>
      <c r="N1485" s="488" t="s">
        <v>8556</v>
      </c>
      <c r="O1485" s="483">
        <v>1991</v>
      </c>
      <c r="P1485" s="483">
        <v>0.126</v>
      </c>
      <c r="Q1485" s="486" t="s">
        <v>7248</v>
      </c>
      <c r="R1485" s="486"/>
      <c r="S1485" s="488"/>
      <c r="T1485" s="483"/>
      <c r="U1485" s="483"/>
      <c r="V1485" s="486"/>
    </row>
    <row r="1486" spans="1:22" x14ac:dyDescent="0.25">
      <c r="A1486" s="487"/>
      <c r="B1486" s="492"/>
      <c r="C1486" s="493"/>
      <c r="D1486" s="492"/>
      <c r="E1486" s="492"/>
      <c r="F1486" s="498"/>
      <c r="G1486" s="489"/>
      <c r="H1486" s="487"/>
      <c r="I1486" s="488"/>
      <c r="J1486" s="483"/>
      <c r="K1486" s="484"/>
      <c r="L1486" s="485"/>
      <c r="M1486" s="690"/>
      <c r="N1486" s="488" t="s">
        <v>8556</v>
      </c>
      <c r="O1486" s="483">
        <v>1991</v>
      </c>
      <c r="P1486" s="483">
        <v>0.11799999999999999</v>
      </c>
      <c r="Q1486" s="486" t="s">
        <v>7248</v>
      </c>
      <c r="R1486" s="486"/>
      <c r="S1486" s="488"/>
      <c r="T1486" s="483"/>
      <c r="U1486" s="483"/>
      <c r="V1486" s="486"/>
    </row>
    <row r="1487" spans="1:22" x14ac:dyDescent="0.25">
      <c r="A1487" s="487"/>
      <c r="B1487" s="492"/>
      <c r="C1487" s="493"/>
      <c r="D1487" s="492"/>
      <c r="E1487" s="492"/>
      <c r="F1487" s="498"/>
      <c r="G1487" s="489"/>
      <c r="H1487" s="487"/>
      <c r="I1487" s="488"/>
      <c r="J1487" s="483"/>
      <c r="K1487" s="484"/>
      <c r="L1487" s="485"/>
      <c r="M1487" s="690"/>
      <c r="N1487" s="488" t="s">
        <v>8557</v>
      </c>
      <c r="O1487" s="483">
        <v>1989</v>
      </c>
      <c r="P1487" s="483">
        <v>5.5E-2</v>
      </c>
      <c r="Q1487" s="486" t="s">
        <v>8558</v>
      </c>
      <c r="R1487" s="486"/>
      <c r="S1487" s="488"/>
      <c r="T1487" s="483"/>
      <c r="U1487" s="483"/>
      <c r="V1487" s="486"/>
    </row>
    <row r="1488" spans="1:22" x14ac:dyDescent="0.25">
      <c r="A1488" s="487"/>
      <c r="B1488" s="492"/>
      <c r="C1488" s="493"/>
      <c r="D1488" s="492"/>
      <c r="E1488" s="492"/>
      <c r="F1488" s="498"/>
      <c r="G1488" s="489"/>
      <c r="H1488" s="487"/>
      <c r="I1488" s="488"/>
      <c r="J1488" s="483"/>
      <c r="K1488" s="484"/>
      <c r="L1488" s="485"/>
      <c r="M1488" s="690"/>
      <c r="N1488" s="488" t="s">
        <v>8559</v>
      </c>
      <c r="O1488" s="483">
        <v>1993</v>
      </c>
      <c r="P1488" s="483">
        <v>9.0999999999999998E-2</v>
      </c>
      <c r="Q1488" s="486" t="s">
        <v>7272</v>
      </c>
      <c r="R1488" s="486"/>
      <c r="S1488" s="488"/>
      <c r="T1488" s="483"/>
      <c r="U1488" s="483"/>
      <c r="V1488" s="486"/>
    </row>
    <row r="1489" spans="1:22" x14ac:dyDescent="0.25">
      <c r="A1489" s="487"/>
      <c r="B1489" s="492"/>
      <c r="C1489" s="493"/>
      <c r="D1489" s="492"/>
      <c r="E1489" s="492"/>
      <c r="F1489" s="498"/>
      <c r="G1489" s="489"/>
      <c r="H1489" s="487"/>
      <c r="I1489" s="488"/>
      <c r="J1489" s="483"/>
      <c r="K1489" s="484"/>
      <c r="L1489" s="485"/>
      <c r="M1489" s="690"/>
      <c r="N1489" s="488" t="s">
        <v>8559</v>
      </c>
      <c r="O1489" s="483">
        <v>1993</v>
      </c>
      <c r="P1489" s="483">
        <v>9.1999999999999998E-2</v>
      </c>
      <c r="Q1489" s="486" t="s">
        <v>7272</v>
      </c>
      <c r="R1489" s="486"/>
      <c r="S1489" s="488"/>
      <c r="T1489" s="483"/>
      <c r="U1489" s="483"/>
      <c r="V1489" s="486"/>
    </row>
    <row r="1490" spans="1:22" x14ac:dyDescent="0.25">
      <c r="A1490" s="487"/>
      <c r="B1490" s="492"/>
      <c r="C1490" s="493"/>
      <c r="D1490" s="492"/>
      <c r="E1490" s="492"/>
      <c r="F1490" s="498"/>
      <c r="G1490" s="489"/>
      <c r="H1490" s="487"/>
      <c r="I1490" s="488"/>
      <c r="J1490" s="483"/>
      <c r="K1490" s="484"/>
      <c r="L1490" s="485"/>
      <c r="M1490" s="690"/>
      <c r="N1490" s="488" t="s">
        <v>8560</v>
      </c>
      <c r="O1490" s="483">
        <v>1993</v>
      </c>
      <c r="P1490" s="483">
        <v>0.153</v>
      </c>
      <c r="Q1490" s="486" t="s">
        <v>8561</v>
      </c>
      <c r="R1490" s="486"/>
      <c r="S1490" s="488"/>
      <c r="T1490" s="483"/>
      <c r="U1490" s="483"/>
      <c r="V1490" s="486"/>
    </row>
    <row r="1491" spans="1:22" x14ac:dyDescent="0.25">
      <c r="A1491" s="487"/>
      <c r="B1491" s="492"/>
      <c r="C1491" s="493"/>
      <c r="D1491" s="492"/>
      <c r="E1491" s="492"/>
      <c r="F1491" s="498"/>
      <c r="G1491" s="489"/>
      <c r="H1491" s="487"/>
      <c r="I1491" s="488"/>
      <c r="J1491" s="483"/>
      <c r="K1491" s="484"/>
      <c r="L1491" s="485"/>
      <c r="M1491" s="690"/>
      <c r="N1491" s="488" t="s">
        <v>8560</v>
      </c>
      <c r="O1491" s="483">
        <v>1993</v>
      </c>
      <c r="P1491" s="483">
        <v>0.153</v>
      </c>
      <c r="Q1491" s="486" t="s">
        <v>8561</v>
      </c>
      <c r="R1491" s="486"/>
      <c r="S1491" s="488"/>
      <c r="T1491" s="483"/>
      <c r="U1491" s="483"/>
      <c r="V1491" s="486"/>
    </row>
    <row r="1492" spans="1:22" x14ac:dyDescent="0.25">
      <c r="A1492" s="487"/>
      <c r="B1492" s="492"/>
      <c r="C1492" s="493"/>
      <c r="D1492" s="492"/>
      <c r="E1492" s="492"/>
      <c r="F1492" s="498"/>
      <c r="G1492" s="489"/>
      <c r="H1492" s="487"/>
      <c r="I1492" s="488"/>
      <c r="J1492" s="483"/>
      <c r="K1492" s="484"/>
      <c r="L1492" s="485"/>
      <c r="M1492" s="690"/>
      <c r="N1492" s="488" t="s">
        <v>8562</v>
      </c>
      <c r="O1492" s="483">
        <v>1988</v>
      </c>
      <c r="P1492" s="483">
        <v>2.5999999999999999E-2</v>
      </c>
      <c r="Q1492" s="486" t="s">
        <v>7322</v>
      </c>
      <c r="R1492" s="486"/>
      <c r="S1492" s="488"/>
      <c r="T1492" s="483"/>
      <c r="U1492" s="483"/>
      <c r="V1492" s="486"/>
    </row>
    <row r="1493" spans="1:22" x14ac:dyDescent="0.25">
      <c r="A1493" s="487"/>
      <c r="B1493" s="492"/>
      <c r="C1493" s="493"/>
      <c r="D1493" s="492"/>
      <c r="E1493" s="492"/>
      <c r="F1493" s="498"/>
      <c r="G1493" s="489"/>
      <c r="H1493" s="487"/>
      <c r="I1493" s="488"/>
      <c r="J1493" s="483"/>
      <c r="K1493" s="484"/>
      <c r="L1493" s="485"/>
      <c r="M1493" s="690"/>
      <c r="N1493" s="488" t="s">
        <v>8562</v>
      </c>
      <c r="O1493" s="483">
        <v>1988</v>
      </c>
      <c r="P1493" s="483">
        <v>2.5999999999999999E-2</v>
      </c>
      <c r="Q1493" s="486" t="s">
        <v>7322</v>
      </c>
      <c r="R1493" s="486"/>
      <c r="S1493" s="488"/>
      <c r="T1493" s="483"/>
      <c r="U1493" s="483"/>
      <c r="V1493" s="486"/>
    </row>
    <row r="1494" spans="1:22" x14ac:dyDescent="0.25">
      <c r="A1494" s="487"/>
      <c r="B1494" s="492"/>
      <c r="C1494" s="493"/>
      <c r="D1494" s="492"/>
      <c r="E1494" s="492"/>
      <c r="F1494" s="498"/>
      <c r="G1494" s="489"/>
      <c r="H1494" s="487"/>
      <c r="I1494" s="488"/>
      <c r="J1494" s="483"/>
      <c r="K1494" s="484"/>
      <c r="L1494" s="485"/>
      <c r="M1494" s="690"/>
      <c r="N1494" s="488" t="s">
        <v>8547</v>
      </c>
      <c r="O1494" s="483">
        <v>1992</v>
      </c>
      <c r="P1494" s="483">
        <v>0.17799999999999999</v>
      </c>
      <c r="Q1494" s="486" t="s">
        <v>7211</v>
      </c>
      <c r="R1494" s="486"/>
      <c r="S1494" s="488"/>
      <c r="T1494" s="483"/>
      <c r="U1494" s="483"/>
      <c r="V1494" s="486"/>
    </row>
    <row r="1495" spans="1:22" x14ac:dyDescent="0.25">
      <c r="A1495" s="487"/>
      <c r="B1495" s="492"/>
      <c r="C1495" s="493"/>
      <c r="D1495" s="492"/>
      <c r="E1495" s="492"/>
      <c r="F1495" s="498"/>
      <c r="G1495" s="489"/>
      <c r="H1495" s="487"/>
      <c r="I1495" s="488"/>
      <c r="J1495" s="483"/>
      <c r="K1495" s="484"/>
      <c r="L1495" s="485"/>
      <c r="M1495" s="690"/>
      <c r="N1495" s="488" t="s">
        <v>8547</v>
      </c>
      <c r="O1495" s="483">
        <v>1992</v>
      </c>
      <c r="P1495" s="483">
        <v>0.17799999999999999</v>
      </c>
      <c r="Q1495" s="486" t="s">
        <v>7211</v>
      </c>
      <c r="R1495" s="486"/>
      <c r="S1495" s="488"/>
      <c r="T1495" s="483"/>
      <c r="U1495" s="483"/>
      <c r="V1495" s="486"/>
    </row>
    <row r="1496" spans="1:22" x14ac:dyDescent="0.25">
      <c r="A1496" s="487"/>
      <c r="B1496" s="492"/>
      <c r="C1496" s="493"/>
      <c r="D1496" s="492"/>
      <c r="E1496" s="492"/>
      <c r="F1496" s="498"/>
      <c r="G1496" s="489"/>
      <c r="H1496" s="487"/>
      <c r="I1496" s="488"/>
      <c r="J1496" s="483"/>
      <c r="K1496" s="484"/>
      <c r="L1496" s="485"/>
      <c r="M1496" s="690"/>
      <c r="N1496" s="488"/>
      <c r="O1496" s="483"/>
      <c r="P1496" s="483"/>
      <c r="Q1496" s="486"/>
      <c r="R1496" s="486"/>
      <c r="S1496" s="488"/>
      <c r="T1496" s="483"/>
      <c r="U1496" s="483"/>
      <c r="V1496" s="486"/>
    </row>
    <row r="1497" spans="1:22" x14ac:dyDescent="0.25">
      <c r="A1497" s="487"/>
      <c r="B1497" s="492"/>
      <c r="C1497" s="493"/>
      <c r="D1497" s="492"/>
      <c r="E1497" s="492"/>
      <c r="F1497" s="498"/>
      <c r="G1497" s="489"/>
      <c r="H1497" s="487"/>
      <c r="I1497" s="488"/>
      <c r="J1497" s="483"/>
      <c r="K1497" s="484"/>
      <c r="L1497" s="485"/>
      <c r="M1497" s="690"/>
      <c r="N1497" s="488"/>
      <c r="O1497" s="483"/>
      <c r="P1497" s="483"/>
      <c r="Q1497" s="486"/>
      <c r="R1497" s="486"/>
      <c r="S1497" s="488"/>
      <c r="T1497" s="483"/>
      <c r="U1497" s="483"/>
      <c r="V1497" s="486"/>
    </row>
    <row r="1498" spans="1:22" x14ac:dyDescent="0.25">
      <c r="A1498" s="487"/>
      <c r="B1498" s="492"/>
      <c r="C1498" s="493" t="s">
        <v>8563</v>
      </c>
      <c r="D1498" s="492" t="s">
        <v>2333</v>
      </c>
      <c r="E1498" s="492"/>
      <c r="F1498" s="498" t="s">
        <v>22</v>
      </c>
      <c r="G1498" s="489">
        <v>1979</v>
      </c>
      <c r="H1498" s="487"/>
      <c r="I1498" s="488"/>
      <c r="J1498" s="483"/>
      <c r="K1498" s="484"/>
      <c r="L1498" s="485"/>
      <c r="M1498" s="691"/>
      <c r="N1498" s="488"/>
      <c r="O1498" s="483"/>
      <c r="P1498" s="483"/>
      <c r="Q1498" s="486"/>
      <c r="R1498" s="486"/>
      <c r="S1498" s="488"/>
      <c r="T1498" s="483"/>
      <c r="U1498" s="483"/>
      <c r="V1498" s="486"/>
    </row>
    <row r="1499" spans="1:22" x14ac:dyDescent="0.25">
      <c r="A1499" s="487"/>
      <c r="B1499" s="492"/>
      <c r="C1499" s="493"/>
      <c r="D1499" s="492"/>
      <c r="E1499" s="492"/>
      <c r="F1499" s="498"/>
      <c r="G1499" s="489"/>
      <c r="H1499" s="487"/>
      <c r="I1499" s="488"/>
      <c r="J1499" s="483"/>
      <c r="K1499" s="484"/>
      <c r="L1499" s="485"/>
      <c r="M1499" s="496"/>
      <c r="N1499" s="488"/>
      <c r="O1499" s="483"/>
      <c r="P1499" s="483"/>
      <c r="Q1499" s="486"/>
      <c r="R1499" s="486"/>
      <c r="S1499" s="488"/>
      <c r="T1499" s="483"/>
      <c r="U1499" s="483"/>
      <c r="V1499" s="486"/>
    </row>
    <row r="1500" spans="1:22" x14ac:dyDescent="0.25">
      <c r="A1500" s="487"/>
      <c r="B1500" s="492"/>
      <c r="C1500" s="493"/>
      <c r="D1500" s="492"/>
      <c r="E1500" s="492"/>
      <c r="F1500" s="498"/>
      <c r="G1500" s="489"/>
      <c r="H1500" s="487" t="s">
        <v>8564</v>
      </c>
      <c r="I1500" s="492" t="s">
        <v>8565</v>
      </c>
      <c r="J1500" s="483">
        <v>1988</v>
      </c>
      <c r="K1500" s="484">
        <v>0.50900000000000001</v>
      </c>
      <c r="L1500" s="485" t="s">
        <v>210</v>
      </c>
      <c r="M1500" s="689" t="s">
        <v>8566</v>
      </c>
      <c r="N1500" s="492"/>
      <c r="O1500" s="483"/>
      <c r="P1500" s="483"/>
      <c r="Q1500" s="486"/>
      <c r="R1500" s="486"/>
      <c r="S1500" s="492"/>
      <c r="T1500" s="483"/>
      <c r="U1500" s="483"/>
      <c r="V1500" s="486"/>
    </row>
    <row r="1501" spans="1:22" x14ac:dyDescent="0.25">
      <c r="A1501" s="487"/>
      <c r="B1501" s="492"/>
      <c r="C1501" s="493"/>
      <c r="D1501" s="492"/>
      <c r="E1501" s="492"/>
      <c r="F1501" s="498"/>
      <c r="G1501" s="489"/>
      <c r="H1501" s="487"/>
      <c r="I1501" s="488"/>
      <c r="J1501" s="483"/>
      <c r="K1501" s="484"/>
      <c r="L1501" s="485"/>
      <c r="M1501" s="690"/>
      <c r="N1501" s="488"/>
      <c r="O1501" s="483"/>
      <c r="P1501" s="483"/>
      <c r="Q1501" s="486"/>
      <c r="R1501" s="486"/>
      <c r="S1501" s="488"/>
      <c r="T1501" s="483"/>
      <c r="U1501" s="483"/>
      <c r="V1501" s="486"/>
    </row>
    <row r="1502" spans="1:22" x14ac:dyDescent="0.25">
      <c r="A1502" s="487"/>
      <c r="B1502" s="492"/>
      <c r="C1502" s="493"/>
      <c r="D1502" s="492"/>
      <c r="E1502" s="492"/>
      <c r="F1502" s="498"/>
      <c r="G1502" s="489"/>
      <c r="H1502" s="487"/>
      <c r="I1502" s="488"/>
      <c r="J1502" s="483"/>
      <c r="K1502" s="484"/>
      <c r="L1502" s="485"/>
      <c r="M1502" s="690"/>
      <c r="N1502" s="488" t="s">
        <v>8567</v>
      </c>
      <c r="O1502" s="483">
        <v>1984</v>
      </c>
      <c r="P1502" s="483">
        <v>5.5E-2</v>
      </c>
      <c r="Q1502" s="486" t="s">
        <v>7208</v>
      </c>
      <c r="R1502" s="486"/>
      <c r="S1502" s="488"/>
      <c r="T1502" s="483"/>
      <c r="U1502" s="483"/>
      <c r="V1502" s="486"/>
    </row>
    <row r="1503" spans="1:22" x14ac:dyDescent="0.25">
      <c r="A1503" s="487"/>
      <c r="B1503" s="492"/>
      <c r="C1503" s="493"/>
      <c r="D1503" s="492"/>
      <c r="E1503" s="492"/>
      <c r="F1503" s="498"/>
      <c r="G1503" s="489"/>
      <c r="H1503" s="487"/>
      <c r="I1503" s="488"/>
      <c r="J1503" s="483"/>
      <c r="K1503" s="484"/>
      <c r="L1503" s="485"/>
      <c r="M1503" s="690"/>
      <c r="N1503" s="488" t="s">
        <v>8568</v>
      </c>
      <c r="O1503" s="483">
        <v>1993</v>
      </c>
      <c r="P1503" s="483">
        <v>0.14799999999999999</v>
      </c>
      <c r="Q1503" s="486" t="s">
        <v>8569</v>
      </c>
      <c r="R1503" s="486"/>
      <c r="S1503" s="488"/>
      <c r="T1503" s="483"/>
      <c r="U1503" s="483"/>
      <c r="V1503" s="486"/>
    </row>
    <row r="1504" spans="1:22" x14ac:dyDescent="0.25">
      <c r="A1504" s="487"/>
      <c r="B1504" s="492"/>
      <c r="C1504" s="493"/>
      <c r="D1504" s="492"/>
      <c r="E1504" s="492"/>
      <c r="F1504" s="498"/>
      <c r="G1504" s="489"/>
      <c r="H1504" s="487"/>
      <c r="I1504" s="488"/>
      <c r="J1504" s="483"/>
      <c r="K1504" s="484"/>
      <c r="L1504" s="485"/>
      <c r="M1504" s="690"/>
      <c r="N1504" s="488" t="s">
        <v>8570</v>
      </c>
      <c r="O1504" s="483">
        <v>1986</v>
      </c>
      <c r="P1504" s="483">
        <v>9.6000000000000002E-2</v>
      </c>
      <c r="Q1504" s="486" t="s">
        <v>7337</v>
      </c>
      <c r="R1504" s="486"/>
      <c r="S1504" s="488"/>
      <c r="T1504" s="483"/>
      <c r="U1504" s="483"/>
      <c r="V1504" s="486"/>
    </row>
    <row r="1505" spans="1:22" x14ac:dyDescent="0.25">
      <c r="A1505" s="487"/>
      <c r="B1505" s="492"/>
      <c r="C1505" s="493"/>
      <c r="D1505" s="492"/>
      <c r="E1505" s="492"/>
      <c r="F1505" s="498"/>
      <c r="G1505" s="489"/>
      <c r="H1505" s="487"/>
      <c r="I1505" s="488"/>
      <c r="J1505" s="483"/>
      <c r="K1505" s="484"/>
      <c r="L1505" s="485"/>
      <c r="M1505" s="690"/>
      <c r="N1505" s="488" t="s">
        <v>8570</v>
      </c>
      <c r="O1505" s="483">
        <v>1986</v>
      </c>
      <c r="P1505" s="483">
        <v>9.6000000000000002E-2</v>
      </c>
      <c r="Q1505" s="486" t="s">
        <v>7337</v>
      </c>
      <c r="R1505" s="486"/>
      <c r="S1505" s="488"/>
      <c r="T1505" s="483"/>
      <c r="U1505" s="483"/>
      <c r="V1505" s="486"/>
    </row>
    <row r="1506" spans="1:22" x14ac:dyDescent="0.25">
      <c r="A1506" s="487"/>
      <c r="B1506" s="492"/>
      <c r="C1506" s="493"/>
      <c r="D1506" s="492"/>
      <c r="E1506" s="492"/>
      <c r="F1506" s="498"/>
      <c r="G1506" s="489"/>
      <c r="H1506" s="487"/>
      <c r="I1506" s="488"/>
      <c r="J1506" s="483"/>
      <c r="K1506" s="484"/>
      <c r="L1506" s="485"/>
      <c r="M1506" s="690"/>
      <c r="N1506" s="488" t="s">
        <v>8571</v>
      </c>
      <c r="O1506" s="483">
        <v>1980</v>
      </c>
      <c r="P1506" s="483">
        <v>7.5999999999999998E-2</v>
      </c>
      <c r="Q1506" s="486" t="s">
        <v>7208</v>
      </c>
      <c r="R1506" s="486"/>
      <c r="S1506" s="488"/>
      <c r="T1506" s="483"/>
      <c r="U1506" s="483"/>
      <c r="V1506" s="486"/>
    </row>
    <row r="1507" spans="1:22" x14ac:dyDescent="0.25">
      <c r="A1507" s="487"/>
      <c r="B1507" s="492"/>
      <c r="C1507" s="493"/>
      <c r="D1507" s="492"/>
      <c r="E1507" s="492"/>
      <c r="F1507" s="498"/>
      <c r="G1507" s="489"/>
      <c r="H1507" s="487"/>
      <c r="I1507" s="488"/>
      <c r="J1507" s="483"/>
      <c r="K1507" s="484"/>
      <c r="L1507" s="485"/>
      <c r="M1507" s="690"/>
      <c r="N1507" s="488" t="s">
        <v>8572</v>
      </c>
      <c r="O1507" s="483">
        <v>1980</v>
      </c>
      <c r="P1507" s="483">
        <v>0.17499999999999999</v>
      </c>
      <c r="Q1507" s="486" t="s">
        <v>8546</v>
      </c>
      <c r="R1507" s="486"/>
      <c r="S1507" s="488"/>
      <c r="T1507" s="483"/>
      <c r="U1507" s="483"/>
      <c r="V1507" s="486"/>
    </row>
    <row r="1508" spans="1:22" x14ac:dyDescent="0.25">
      <c r="A1508" s="487"/>
      <c r="B1508" s="492"/>
      <c r="C1508" s="493"/>
      <c r="D1508" s="492"/>
      <c r="E1508" s="492"/>
      <c r="F1508" s="498"/>
      <c r="G1508" s="489"/>
      <c r="H1508" s="487"/>
      <c r="I1508" s="488"/>
      <c r="J1508" s="483"/>
      <c r="K1508" s="484"/>
      <c r="L1508" s="485"/>
      <c r="M1508" s="690"/>
      <c r="N1508" s="488" t="s">
        <v>8573</v>
      </c>
      <c r="O1508" s="483">
        <v>1979</v>
      </c>
      <c r="P1508" s="483">
        <v>7.0000000000000007E-2</v>
      </c>
      <c r="Q1508" s="486" t="s">
        <v>7780</v>
      </c>
      <c r="R1508" s="486"/>
      <c r="S1508" s="488"/>
      <c r="T1508" s="483"/>
      <c r="U1508" s="483"/>
      <c r="V1508" s="486"/>
    </row>
    <row r="1509" spans="1:22" x14ac:dyDescent="0.25">
      <c r="A1509" s="487"/>
      <c r="B1509" s="492"/>
      <c r="C1509" s="493"/>
      <c r="D1509" s="492"/>
      <c r="E1509" s="492"/>
      <c r="F1509" s="498"/>
      <c r="G1509" s="489"/>
      <c r="H1509" s="487"/>
      <c r="I1509" s="488"/>
      <c r="J1509" s="483"/>
      <c r="K1509" s="484"/>
      <c r="L1509" s="485"/>
      <c r="M1509" s="690"/>
      <c r="N1509" s="488" t="s">
        <v>8574</v>
      </c>
      <c r="O1509" s="483">
        <v>1979</v>
      </c>
      <c r="P1509" s="483">
        <v>0.105</v>
      </c>
      <c r="Q1509" s="486" t="s">
        <v>7780</v>
      </c>
      <c r="R1509" s="486"/>
      <c r="S1509" s="488"/>
      <c r="T1509" s="483"/>
      <c r="U1509" s="483"/>
      <c r="V1509" s="486"/>
    </row>
    <row r="1510" spans="1:22" x14ac:dyDescent="0.25">
      <c r="A1510" s="487"/>
      <c r="B1510" s="492"/>
      <c r="C1510" s="493"/>
      <c r="D1510" s="492"/>
      <c r="E1510" s="492"/>
      <c r="F1510" s="498"/>
      <c r="G1510" s="489"/>
      <c r="H1510" s="487"/>
      <c r="I1510" s="488"/>
      <c r="J1510" s="483"/>
      <c r="K1510" s="484"/>
      <c r="L1510" s="485"/>
      <c r="M1510" s="690"/>
      <c r="N1510" s="488" t="s">
        <v>8575</v>
      </c>
      <c r="O1510" s="483">
        <v>1980</v>
      </c>
      <c r="P1510" s="483">
        <v>0.159</v>
      </c>
      <c r="Q1510" s="486" t="s">
        <v>8576</v>
      </c>
      <c r="R1510" s="486"/>
      <c r="S1510" s="488"/>
      <c r="T1510" s="483"/>
      <c r="U1510" s="483"/>
      <c r="V1510" s="486"/>
    </row>
    <row r="1511" spans="1:22" x14ac:dyDescent="0.25">
      <c r="A1511" s="487"/>
      <c r="B1511" s="492"/>
      <c r="C1511" s="493"/>
      <c r="D1511" s="492"/>
      <c r="E1511" s="492"/>
      <c r="F1511" s="498"/>
      <c r="G1511" s="489"/>
      <c r="H1511" s="487"/>
      <c r="I1511" s="488"/>
      <c r="J1511" s="483"/>
      <c r="K1511" s="484"/>
      <c r="L1511" s="485"/>
      <c r="M1511" s="690"/>
      <c r="N1511" s="488" t="s">
        <v>8567</v>
      </c>
      <c r="O1511" s="483">
        <v>1984</v>
      </c>
      <c r="P1511" s="483">
        <v>5.5E-2</v>
      </c>
      <c r="Q1511" s="486" t="s">
        <v>8577</v>
      </c>
      <c r="R1511" s="486"/>
      <c r="S1511" s="488"/>
      <c r="T1511" s="483"/>
      <c r="U1511" s="483"/>
      <c r="V1511" s="486"/>
    </row>
    <row r="1512" spans="1:22" x14ac:dyDescent="0.25">
      <c r="A1512" s="487"/>
      <c r="B1512" s="492"/>
      <c r="C1512" s="493"/>
      <c r="D1512" s="492"/>
      <c r="E1512" s="492"/>
      <c r="F1512" s="498"/>
      <c r="G1512" s="489"/>
      <c r="H1512" s="487"/>
      <c r="I1512" s="488"/>
      <c r="J1512" s="483"/>
      <c r="K1512" s="484"/>
      <c r="L1512" s="485"/>
      <c r="M1512" s="690"/>
      <c r="N1512" s="488" t="s">
        <v>8567</v>
      </c>
      <c r="O1512" s="483">
        <v>1984</v>
      </c>
      <c r="P1512" s="483">
        <v>5.5E-2</v>
      </c>
      <c r="Q1512" s="486" t="s">
        <v>8578</v>
      </c>
      <c r="R1512" s="486"/>
      <c r="S1512" s="488"/>
      <c r="T1512" s="483"/>
      <c r="U1512" s="483"/>
      <c r="V1512" s="486"/>
    </row>
    <row r="1513" spans="1:22" x14ac:dyDescent="0.25">
      <c r="A1513" s="487"/>
      <c r="B1513" s="492"/>
      <c r="C1513" s="493"/>
      <c r="D1513" s="492"/>
      <c r="E1513" s="492"/>
      <c r="F1513" s="498"/>
      <c r="G1513" s="489"/>
      <c r="H1513" s="487"/>
      <c r="I1513" s="488"/>
      <c r="J1513" s="483"/>
      <c r="K1513" s="484"/>
      <c r="L1513" s="485"/>
      <c r="M1513" s="690"/>
      <c r="N1513" s="488" t="s">
        <v>8579</v>
      </c>
      <c r="O1513" s="483">
        <v>1990</v>
      </c>
      <c r="P1513" s="483">
        <v>0.14099999999999999</v>
      </c>
      <c r="Q1513" s="486" t="s">
        <v>7330</v>
      </c>
      <c r="R1513" s="486"/>
      <c r="S1513" s="488"/>
      <c r="T1513" s="483"/>
      <c r="U1513" s="483"/>
      <c r="V1513" s="486"/>
    </row>
    <row r="1514" spans="1:22" x14ac:dyDescent="0.25">
      <c r="A1514" s="487"/>
      <c r="B1514" s="492"/>
      <c r="C1514" s="493"/>
      <c r="D1514" s="492"/>
      <c r="E1514" s="492"/>
      <c r="F1514" s="498"/>
      <c r="G1514" s="489"/>
      <c r="H1514" s="487"/>
      <c r="I1514" s="488"/>
      <c r="J1514" s="483"/>
      <c r="K1514" s="484"/>
      <c r="L1514" s="485"/>
      <c r="M1514" s="690"/>
      <c r="N1514" s="488" t="s">
        <v>8580</v>
      </c>
      <c r="O1514" s="483">
        <v>1990</v>
      </c>
      <c r="P1514" s="483">
        <v>0.24</v>
      </c>
      <c r="Q1514" s="486" t="s">
        <v>7330</v>
      </c>
      <c r="R1514" s="486"/>
      <c r="S1514" s="488"/>
      <c r="T1514" s="483"/>
      <c r="U1514" s="483"/>
      <c r="V1514" s="486"/>
    </row>
    <row r="1515" spans="1:22" x14ac:dyDescent="0.25">
      <c r="A1515" s="487"/>
      <c r="B1515" s="492"/>
      <c r="C1515" s="493"/>
      <c r="D1515" s="492"/>
      <c r="E1515" s="492"/>
      <c r="F1515" s="498"/>
      <c r="G1515" s="489"/>
      <c r="H1515" s="487"/>
      <c r="I1515" s="488"/>
      <c r="J1515" s="483"/>
      <c r="K1515" s="484"/>
      <c r="L1515" s="485"/>
      <c r="M1515" s="691"/>
      <c r="N1515" s="488" t="s">
        <v>8581</v>
      </c>
      <c r="O1515" s="483">
        <v>1980</v>
      </c>
      <c r="P1515" s="483">
        <v>3.5000000000000003E-2</v>
      </c>
      <c r="Q1515" s="486" t="s">
        <v>7780</v>
      </c>
      <c r="R1515" s="486"/>
      <c r="S1515" s="488"/>
      <c r="T1515" s="483"/>
      <c r="U1515" s="483"/>
      <c r="V1515" s="486"/>
    </row>
    <row r="1516" spans="1:22" x14ac:dyDescent="0.25">
      <c r="A1516" s="487"/>
      <c r="B1516" s="492"/>
      <c r="C1516" s="493" t="s">
        <v>8282</v>
      </c>
      <c r="D1516" s="492" t="s">
        <v>8582</v>
      </c>
      <c r="E1516" s="516" t="s">
        <v>7350</v>
      </c>
      <c r="F1516" s="498" t="s">
        <v>894</v>
      </c>
      <c r="G1516" s="489">
        <v>2009</v>
      </c>
      <c r="H1516" s="487"/>
      <c r="I1516" s="488"/>
      <c r="J1516" s="483"/>
      <c r="K1516" s="484"/>
      <c r="L1516" s="485"/>
      <c r="M1516" s="496"/>
      <c r="N1516" s="488"/>
      <c r="O1516" s="483"/>
      <c r="P1516" s="483"/>
      <c r="Q1516" s="486"/>
      <c r="R1516" s="486"/>
      <c r="S1516" s="488"/>
      <c r="T1516" s="483"/>
      <c r="U1516" s="483"/>
      <c r="V1516" s="486"/>
    </row>
    <row r="1517" spans="1:22" x14ac:dyDescent="0.25">
      <c r="A1517" s="487"/>
      <c r="B1517" s="492"/>
      <c r="C1517" s="493" t="s">
        <v>8583</v>
      </c>
      <c r="D1517" s="492" t="s">
        <v>2715</v>
      </c>
      <c r="E1517" s="492"/>
      <c r="F1517" s="498" t="s">
        <v>22</v>
      </c>
      <c r="G1517" s="489">
        <v>1980</v>
      </c>
      <c r="H1517" s="487" t="s">
        <v>7925</v>
      </c>
      <c r="I1517" s="497" t="s">
        <v>8584</v>
      </c>
      <c r="J1517" s="483">
        <v>1977</v>
      </c>
      <c r="K1517" s="484">
        <v>0.33800000000000002</v>
      </c>
      <c r="L1517" s="485" t="s">
        <v>201</v>
      </c>
      <c r="M1517" s="496"/>
      <c r="N1517" s="497"/>
      <c r="O1517" s="483"/>
      <c r="P1517" s="483"/>
      <c r="Q1517" s="486"/>
      <c r="R1517" s="486"/>
      <c r="S1517" s="497"/>
      <c r="T1517" s="483"/>
      <c r="U1517" s="483"/>
      <c r="V1517" s="486"/>
    </row>
    <row r="1518" spans="1:22" x14ac:dyDescent="0.25">
      <c r="A1518" s="487"/>
      <c r="B1518" s="492"/>
      <c r="C1518" s="493"/>
      <c r="D1518" s="492"/>
      <c r="E1518" s="492"/>
      <c r="F1518" s="498"/>
      <c r="G1518" s="489"/>
      <c r="H1518" s="487" t="s">
        <v>8585</v>
      </c>
      <c r="I1518" s="497" t="s">
        <v>8586</v>
      </c>
      <c r="J1518" s="483">
        <v>1998</v>
      </c>
      <c r="K1518" s="484">
        <v>0.49099999999999999</v>
      </c>
      <c r="L1518" s="485" t="s">
        <v>201</v>
      </c>
      <c r="M1518" s="496"/>
      <c r="N1518" s="497"/>
      <c r="O1518" s="483"/>
      <c r="P1518" s="483"/>
      <c r="Q1518" s="486"/>
      <c r="R1518" s="486"/>
      <c r="S1518" s="497"/>
      <c r="T1518" s="483"/>
      <c r="U1518" s="483"/>
      <c r="V1518" s="486"/>
    </row>
    <row r="1519" spans="1:22" x14ac:dyDescent="0.25">
      <c r="A1519" s="487"/>
      <c r="B1519" s="492"/>
      <c r="C1519" s="493"/>
      <c r="D1519" s="492"/>
      <c r="E1519" s="492"/>
      <c r="F1519" s="498"/>
      <c r="G1519" s="489"/>
      <c r="H1519" s="487" t="s">
        <v>8564</v>
      </c>
      <c r="I1519" s="497" t="s">
        <v>8587</v>
      </c>
      <c r="J1519" s="483">
        <v>1980</v>
      </c>
      <c r="K1519" s="484">
        <v>0.39900000000000002</v>
      </c>
      <c r="L1519" s="485" t="s">
        <v>201</v>
      </c>
      <c r="M1519" s="689" t="s">
        <v>8588</v>
      </c>
      <c r="N1519" s="497"/>
      <c r="O1519" s="483"/>
      <c r="P1519" s="483"/>
      <c r="Q1519" s="486"/>
      <c r="R1519" s="486"/>
      <c r="S1519" s="497"/>
      <c r="T1519" s="483"/>
      <c r="U1519" s="483"/>
      <c r="V1519" s="486"/>
    </row>
    <row r="1520" spans="1:22" x14ac:dyDescent="0.25">
      <c r="A1520" s="487"/>
      <c r="B1520" s="492"/>
      <c r="C1520" s="493"/>
      <c r="D1520" s="492"/>
      <c r="E1520" s="492"/>
      <c r="F1520" s="498"/>
      <c r="G1520" s="489"/>
      <c r="H1520" s="487"/>
      <c r="I1520" s="488"/>
      <c r="J1520" s="483"/>
      <c r="K1520" s="484"/>
      <c r="L1520" s="485"/>
      <c r="M1520" s="690"/>
      <c r="N1520" s="488" t="s">
        <v>8589</v>
      </c>
      <c r="O1520" s="483">
        <v>2010</v>
      </c>
      <c r="P1520" s="483">
        <v>5.5E-2</v>
      </c>
      <c r="Q1520" s="486" t="s">
        <v>7193</v>
      </c>
      <c r="R1520" s="486"/>
      <c r="S1520" s="488"/>
      <c r="T1520" s="483"/>
      <c r="U1520" s="483"/>
      <c r="V1520" s="486"/>
    </row>
    <row r="1521" spans="1:22" x14ac:dyDescent="0.25">
      <c r="A1521" s="487"/>
      <c r="B1521" s="492"/>
      <c r="C1521" s="493"/>
      <c r="D1521" s="492"/>
      <c r="E1521" s="492"/>
      <c r="F1521" s="498"/>
      <c r="G1521" s="489"/>
      <c r="H1521" s="487"/>
      <c r="I1521" s="488"/>
      <c r="J1521" s="483"/>
      <c r="K1521" s="484"/>
      <c r="L1521" s="485"/>
      <c r="M1521" s="690"/>
      <c r="N1521" s="488" t="s">
        <v>8589</v>
      </c>
      <c r="O1521" s="483">
        <v>2010</v>
      </c>
      <c r="P1521" s="483">
        <v>5.5E-2</v>
      </c>
      <c r="Q1521" s="486" t="s">
        <v>7193</v>
      </c>
      <c r="R1521" s="486"/>
      <c r="S1521" s="488"/>
      <c r="T1521" s="483"/>
      <c r="U1521" s="483"/>
      <c r="V1521" s="486"/>
    </row>
    <row r="1522" spans="1:22" x14ac:dyDescent="0.25">
      <c r="A1522" s="487"/>
      <c r="B1522" s="492"/>
      <c r="C1522" s="493"/>
      <c r="D1522" s="492"/>
      <c r="E1522" s="492"/>
      <c r="F1522" s="498"/>
      <c r="G1522" s="489"/>
      <c r="H1522" s="487"/>
      <c r="I1522" s="488"/>
      <c r="J1522" s="483"/>
      <c r="K1522" s="484"/>
      <c r="L1522" s="485"/>
      <c r="M1522" s="690"/>
      <c r="N1522" s="488" t="s">
        <v>8590</v>
      </c>
      <c r="O1522" s="483">
        <v>1986</v>
      </c>
      <c r="P1522" s="483">
        <v>0.03</v>
      </c>
      <c r="Q1522" s="486" t="s">
        <v>7470</v>
      </c>
      <c r="R1522" s="486"/>
      <c r="S1522" s="488"/>
      <c r="T1522" s="483"/>
      <c r="U1522" s="483"/>
      <c r="V1522" s="486"/>
    </row>
    <row r="1523" spans="1:22" x14ac:dyDescent="0.25">
      <c r="A1523" s="487"/>
      <c r="B1523" s="492"/>
      <c r="C1523" s="493"/>
      <c r="D1523" s="492"/>
      <c r="E1523" s="492"/>
      <c r="F1523" s="498"/>
      <c r="G1523" s="489"/>
      <c r="H1523" s="487"/>
      <c r="I1523" s="488"/>
      <c r="J1523" s="483"/>
      <c r="K1523" s="484"/>
      <c r="L1523" s="485"/>
      <c r="M1523" s="690"/>
      <c r="N1523" s="488" t="s">
        <v>8590</v>
      </c>
      <c r="O1523" s="483">
        <v>1986</v>
      </c>
      <c r="P1523" s="483">
        <v>0.03</v>
      </c>
      <c r="Q1523" s="486" t="s">
        <v>7470</v>
      </c>
      <c r="R1523" s="486"/>
      <c r="S1523" s="488"/>
      <c r="T1523" s="483"/>
      <c r="U1523" s="483"/>
      <c r="V1523" s="486"/>
    </row>
    <row r="1524" spans="1:22" x14ac:dyDescent="0.25">
      <c r="A1524" s="487"/>
      <c r="B1524" s="492"/>
      <c r="C1524" s="493"/>
      <c r="D1524" s="492"/>
      <c r="E1524" s="492"/>
      <c r="F1524" s="498"/>
      <c r="G1524" s="489"/>
      <c r="H1524" s="487"/>
      <c r="I1524" s="488"/>
      <c r="J1524" s="483"/>
      <c r="K1524" s="484"/>
      <c r="L1524" s="485"/>
      <c r="M1524" s="690"/>
      <c r="N1524" s="488" t="s">
        <v>8591</v>
      </c>
      <c r="O1524" s="483">
        <v>1977</v>
      </c>
      <c r="P1524" s="483">
        <v>6.9000000000000006E-2</v>
      </c>
      <c r="Q1524" s="486" t="s">
        <v>7470</v>
      </c>
      <c r="R1524" s="486"/>
      <c r="S1524" s="488"/>
      <c r="T1524" s="483"/>
      <c r="U1524" s="483"/>
      <c r="V1524" s="486"/>
    </row>
    <row r="1525" spans="1:22" x14ac:dyDescent="0.25">
      <c r="A1525" s="487"/>
      <c r="B1525" s="492"/>
      <c r="C1525" s="493"/>
      <c r="D1525" s="492"/>
      <c r="E1525" s="492"/>
      <c r="F1525" s="498"/>
      <c r="G1525" s="489"/>
      <c r="H1525" s="487"/>
      <c r="I1525" s="488"/>
      <c r="J1525" s="483"/>
      <c r="K1525" s="484"/>
      <c r="L1525" s="485"/>
      <c r="M1525" s="690"/>
      <c r="N1525" s="488" t="s">
        <v>8592</v>
      </c>
      <c r="O1525" s="483">
        <v>1977</v>
      </c>
      <c r="P1525" s="483">
        <v>4.4999999999999998E-2</v>
      </c>
      <c r="Q1525" s="486" t="s">
        <v>7470</v>
      </c>
      <c r="R1525" s="486"/>
      <c r="S1525" s="488"/>
      <c r="T1525" s="483"/>
      <c r="U1525" s="483"/>
      <c r="V1525" s="486"/>
    </row>
    <row r="1526" spans="1:22" x14ac:dyDescent="0.25">
      <c r="A1526" s="487"/>
      <c r="B1526" s="492"/>
      <c r="C1526" s="493"/>
      <c r="D1526" s="492"/>
      <c r="E1526" s="492"/>
      <c r="F1526" s="498"/>
      <c r="G1526" s="489"/>
      <c r="H1526" s="487"/>
      <c r="I1526" s="488"/>
      <c r="J1526" s="483"/>
      <c r="K1526" s="484"/>
      <c r="L1526" s="485"/>
      <c r="M1526" s="690"/>
      <c r="N1526" s="488" t="s">
        <v>8593</v>
      </c>
      <c r="O1526" s="483">
        <v>1993</v>
      </c>
      <c r="P1526" s="483">
        <v>0.28499999999999998</v>
      </c>
      <c r="Q1526" s="486" t="s">
        <v>8594</v>
      </c>
      <c r="R1526" s="486"/>
      <c r="S1526" s="488"/>
      <c r="T1526" s="483"/>
      <c r="U1526" s="483"/>
      <c r="V1526" s="486"/>
    </row>
    <row r="1527" spans="1:22" x14ac:dyDescent="0.25">
      <c r="A1527" s="487"/>
      <c r="B1527" s="492"/>
      <c r="C1527" s="493"/>
      <c r="D1527" s="492"/>
      <c r="E1527" s="492"/>
      <c r="F1527" s="498"/>
      <c r="G1527" s="489"/>
      <c r="H1527" s="487"/>
      <c r="I1527" s="488"/>
      <c r="J1527" s="483"/>
      <c r="K1527" s="484"/>
      <c r="L1527" s="485"/>
      <c r="M1527" s="690"/>
      <c r="N1527" s="488" t="s">
        <v>8593</v>
      </c>
      <c r="O1527" s="483">
        <v>1993</v>
      </c>
      <c r="P1527" s="483">
        <v>0.28499999999999998</v>
      </c>
      <c r="Q1527" s="486" t="s">
        <v>8594</v>
      </c>
      <c r="R1527" s="486"/>
      <c r="S1527" s="488"/>
      <c r="T1527" s="483"/>
      <c r="U1527" s="483"/>
      <c r="V1527" s="486"/>
    </row>
    <row r="1528" spans="1:22" x14ac:dyDescent="0.25">
      <c r="A1528" s="487"/>
      <c r="B1528" s="492"/>
      <c r="C1528" s="493"/>
      <c r="D1528" s="492"/>
      <c r="E1528" s="492"/>
      <c r="F1528" s="498"/>
      <c r="G1528" s="489"/>
      <c r="H1528" s="487"/>
      <c r="I1528" s="488"/>
      <c r="J1528" s="483"/>
      <c r="K1528" s="484"/>
      <c r="L1528" s="485"/>
      <c r="M1528" s="690"/>
      <c r="N1528" s="488" t="s">
        <v>8595</v>
      </c>
      <c r="O1528" s="483">
        <v>1979</v>
      </c>
      <c r="P1528" s="483">
        <v>6.5000000000000002E-2</v>
      </c>
      <c r="Q1528" s="486" t="s">
        <v>7401</v>
      </c>
      <c r="R1528" s="486"/>
      <c r="S1528" s="488"/>
      <c r="T1528" s="483"/>
      <c r="U1528" s="483"/>
      <c r="V1528" s="486"/>
    </row>
    <row r="1529" spans="1:22" x14ac:dyDescent="0.25">
      <c r="A1529" s="487"/>
      <c r="B1529" s="492"/>
      <c r="C1529" s="493"/>
      <c r="D1529" s="492"/>
      <c r="E1529" s="492"/>
      <c r="F1529" s="498"/>
      <c r="G1529" s="489"/>
      <c r="H1529" s="487"/>
      <c r="I1529" s="488"/>
      <c r="J1529" s="483"/>
      <c r="K1529" s="484"/>
      <c r="L1529" s="485"/>
      <c r="M1529" s="690"/>
      <c r="N1529" s="488" t="s">
        <v>8596</v>
      </c>
      <c r="O1529" s="483">
        <v>1980</v>
      </c>
      <c r="P1529" s="483">
        <v>0.108</v>
      </c>
      <c r="Q1529" s="486" t="s">
        <v>7949</v>
      </c>
      <c r="R1529" s="486"/>
      <c r="S1529" s="488"/>
      <c r="T1529" s="483"/>
      <c r="U1529" s="483"/>
      <c r="V1529" s="486"/>
    </row>
    <row r="1530" spans="1:22" x14ac:dyDescent="0.25">
      <c r="A1530" s="487"/>
      <c r="B1530" s="492"/>
      <c r="C1530" s="493"/>
      <c r="D1530" s="492"/>
      <c r="E1530" s="492"/>
      <c r="F1530" s="498"/>
      <c r="G1530" s="489"/>
      <c r="H1530" s="487"/>
      <c r="I1530" s="488"/>
      <c r="J1530" s="483"/>
      <c r="K1530" s="484"/>
      <c r="L1530" s="485"/>
      <c r="M1530" s="690"/>
      <c r="N1530" s="488" t="s">
        <v>8597</v>
      </c>
      <c r="O1530" s="483">
        <v>1979</v>
      </c>
      <c r="P1530" s="483">
        <v>0.13</v>
      </c>
      <c r="Q1530" s="486" t="s">
        <v>7949</v>
      </c>
      <c r="R1530" s="486"/>
      <c r="S1530" s="488"/>
      <c r="T1530" s="483"/>
      <c r="U1530" s="483"/>
      <c r="V1530" s="486"/>
    </row>
    <row r="1531" spans="1:22" x14ac:dyDescent="0.25">
      <c r="A1531" s="487"/>
      <c r="B1531" s="492"/>
      <c r="C1531" s="493"/>
      <c r="D1531" s="492"/>
      <c r="E1531" s="492"/>
      <c r="F1531" s="498"/>
      <c r="G1531" s="489"/>
      <c r="H1531" s="487"/>
      <c r="I1531" s="488"/>
      <c r="J1531" s="483"/>
      <c r="K1531" s="484"/>
      <c r="L1531" s="485"/>
      <c r="M1531" s="690"/>
      <c r="N1531" s="488" t="s">
        <v>8593</v>
      </c>
      <c r="O1531" s="483">
        <v>1993</v>
      </c>
      <c r="P1531" s="483">
        <v>0.28499999999999998</v>
      </c>
      <c r="Q1531" s="486" t="s">
        <v>8594</v>
      </c>
      <c r="R1531" s="486"/>
      <c r="S1531" s="488"/>
      <c r="T1531" s="483"/>
      <c r="U1531" s="483"/>
      <c r="V1531" s="486"/>
    </row>
    <row r="1532" spans="1:22" x14ac:dyDescent="0.25">
      <c r="A1532" s="487"/>
      <c r="B1532" s="492"/>
      <c r="C1532" s="493"/>
      <c r="D1532" s="492"/>
      <c r="E1532" s="492"/>
      <c r="F1532" s="498"/>
      <c r="G1532" s="489"/>
      <c r="H1532" s="487"/>
      <c r="I1532" s="488"/>
      <c r="J1532" s="483"/>
      <c r="K1532" s="484"/>
      <c r="L1532" s="485"/>
      <c r="M1532" s="690"/>
      <c r="N1532" s="488" t="s">
        <v>8593</v>
      </c>
      <c r="O1532" s="483">
        <v>1993</v>
      </c>
      <c r="P1532" s="483">
        <v>0.28599999999999998</v>
      </c>
      <c r="Q1532" s="486" t="s">
        <v>8594</v>
      </c>
      <c r="R1532" s="486"/>
      <c r="S1532" s="488"/>
      <c r="T1532" s="483"/>
      <c r="U1532" s="483"/>
      <c r="V1532" s="486"/>
    </row>
    <row r="1533" spans="1:22" x14ac:dyDescent="0.25">
      <c r="A1533" s="487"/>
      <c r="B1533" s="492"/>
      <c r="C1533" s="493"/>
      <c r="D1533" s="492"/>
      <c r="E1533" s="492"/>
      <c r="F1533" s="498"/>
      <c r="G1533" s="489"/>
      <c r="H1533" s="487"/>
      <c r="I1533" s="488"/>
      <c r="J1533" s="483"/>
      <c r="K1533" s="484"/>
      <c r="L1533" s="485"/>
      <c r="M1533" s="690"/>
      <c r="N1533" s="488" t="s">
        <v>8598</v>
      </c>
      <c r="O1533" s="483">
        <v>1993</v>
      </c>
      <c r="P1533" s="483">
        <v>0.33900000000000002</v>
      </c>
      <c r="Q1533" s="486" t="s">
        <v>7464</v>
      </c>
      <c r="R1533" s="486"/>
      <c r="S1533" s="488"/>
      <c r="T1533" s="483"/>
      <c r="U1533" s="483"/>
      <c r="V1533" s="486"/>
    </row>
    <row r="1534" spans="1:22" x14ac:dyDescent="0.25">
      <c r="A1534" s="487"/>
      <c r="B1534" s="492"/>
      <c r="C1534" s="493"/>
      <c r="D1534" s="492"/>
      <c r="E1534" s="492"/>
      <c r="F1534" s="498"/>
      <c r="G1534" s="489"/>
      <c r="H1534" s="487"/>
      <c r="I1534" s="488"/>
      <c r="J1534" s="483"/>
      <c r="K1534" s="484"/>
      <c r="L1534" s="485"/>
      <c r="M1534" s="690"/>
      <c r="N1534" s="488" t="s">
        <v>8598</v>
      </c>
      <c r="O1534" s="483">
        <v>1993</v>
      </c>
      <c r="P1534" s="483">
        <v>0.33900000000000002</v>
      </c>
      <c r="Q1534" s="486" t="s">
        <v>7464</v>
      </c>
      <c r="R1534" s="486"/>
      <c r="S1534" s="488"/>
      <c r="T1534" s="483"/>
      <c r="U1534" s="483"/>
      <c r="V1534" s="486"/>
    </row>
    <row r="1535" spans="1:22" x14ac:dyDescent="0.25">
      <c r="A1535" s="487"/>
      <c r="B1535" s="492"/>
      <c r="C1535" s="493"/>
      <c r="D1535" s="492"/>
      <c r="E1535" s="492"/>
      <c r="F1535" s="498"/>
      <c r="G1535" s="489"/>
      <c r="H1535" s="487"/>
      <c r="I1535" s="488"/>
      <c r="J1535" s="483"/>
      <c r="K1535" s="484"/>
      <c r="L1535" s="485"/>
      <c r="M1535" s="690"/>
      <c r="N1535" s="488"/>
      <c r="O1535" s="483"/>
      <c r="P1535" s="483"/>
      <c r="Q1535" s="486"/>
      <c r="R1535" s="486"/>
      <c r="S1535" s="488"/>
      <c r="T1535" s="483"/>
      <c r="U1535" s="483"/>
      <c r="V1535" s="486"/>
    </row>
    <row r="1536" spans="1:22" x14ac:dyDescent="0.25">
      <c r="A1536" s="487"/>
      <c r="B1536" s="492"/>
      <c r="C1536" s="493"/>
      <c r="D1536" s="492"/>
      <c r="E1536" s="492"/>
      <c r="F1536" s="498"/>
      <c r="G1536" s="489"/>
      <c r="H1536" s="487"/>
      <c r="I1536" s="488"/>
      <c r="J1536" s="483"/>
      <c r="K1536" s="484"/>
      <c r="L1536" s="485"/>
      <c r="M1536" s="691"/>
      <c r="N1536" s="488"/>
      <c r="O1536" s="483"/>
      <c r="P1536" s="483"/>
      <c r="Q1536" s="486"/>
      <c r="R1536" s="486"/>
      <c r="S1536" s="488"/>
      <c r="T1536" s="483"/>
      <c r="U1536" s="483"/>
      <c r="V1536" s="486"/>
    </row>
    <row r="1537" spans="1:22" x14ac:dyDescent="0.25">
      <c r="A1537" s="487"/>
      <c r="B1537" s="492"/>
      <c r="C1537" s="493"/>
      <c r="D1537" s="492" t="s">
        <v>1698</v>
      </c>
      <c r="E1537" s="492" t="s">
        <v>7350</v>
      </c>
      <c r="F1537" s="498" t="s">
        <v>22</v>
      </c>
      <c r="G1537" s="489">
        <v>2017</v>
      </c>
      <c r="H1537" s="487"/>
      <c r="I1537" s="488"/>
      <c r="J1537" s="483"/>
      <c r="K1537" s="484"/>
      <c r="L1537" s="485"/>
      <c r="M1537" s="496"/>
      <c r="N1537" s="488"/>
      <c r="O1537" s="483"/>
      <c r="P1537" s="483"/>
      <c r="Q1537" s="486"/>
      <c r="R1537" s="486"/>
      <c r="S1537" s="488"/>
      <c r="T1537" s="483"/>
      <c r="U1537" s="483"/>
      <c r="V1537" s="486"/>
    </row>
    <row r="1538" spans="1:22" x14ac:dyDescent="0.25">
      <c r="A1538" s="487"/>
      <c r="B1538" s="492"/>
      <c r="C1538" s="493"/>
      <c r="D1538" s="492"/>
      <c r="E1538" s="492"/>
      <c r="F1538" s="498"/>
      <c r="G1538" s="489"/>
      <c r="H1538" s="487" t="s">
        <v>8585</v>
      </c>
      <c r="I1538" s="492" t="s">
        <v>8599</v>
      </c>
      <c r="J1538" s="483">
        <v>1988</v>
      </c>
      <c r="K1538" s="484">
        <v>0.21199999999999999</v>
      </c>
      <c r="L1538" s="485" t="s">
        <v>210</v>
      </c>
      <c r="M1538" s="496"/>
      <c r="N1538" s="492"/>
      <c r="O1538" s="483"/>
      <c r="P1538" s="483"/>
      <c r="Q1538" s="486"/>
      <c r="R1538" s="486"/>
      <c r="S1538" s="492"/>
      <c r="T1538" s="483"/>
      <c r="U1538" s="483"/>
      <c r="V1538" s="486"/>
    </row>
    <row r="1539" spans="1:22" x14ac:dyDescent="0.25">
      <c r="A1539" s="487"/>
      <c r="B1539" s="492"/>
      <c r="C1539" s="493"/>
      <c r="D1539" s="492"/>
      <c r="E1539" s="492"/>
      <c r="F1539" s="498"/>
      <c r="G1539" s="489"/>
      <c r="H1539" s="487" t="s">
        <v>8600</v>
      </c>
      <c r="I1539" s="492" t="s">
        <v>8601</v>
      </c>
      <c r="J1539" s="483">
        <v>1980</v>
      </c>
      <c r="K1539" s="484">
        <v>0.23300000000000001</v>
      </c>
      <c r="L1539" s="485" t="s">
        <v>214</v>
      </c>
      <c r="M1539" s="689" t="s">
        <v>8602</v>
      </c>
      <c r="N1539" s="492"/>
      <c r="O1539" s="483"/>
      <c r="P1539" s="483"/>
      <c r="Q1539" s="486"/>
      <c r="R1539" s="486"/>
      <c r="S1539" s="492"/>
      <c r="T1539" s="483"/>
      <c r="U1539" s="483"/>
      <c r="V1539" s="486"/>
    </row>
    <row r="1540" spans="1:22" x14ac:dyDescent="0.25">
      <c r="A1540" s="487"/>
      <c r="B1540" s="492"/>
      <c r="C1540" s="493"/>
      <c r="D1540" s="492"/>
      <c r="E1540" s="492"/>
      <c r="F1540" s="498"/>
      <c r="G1540" s="489"/>
      <c r="H1540" s="487"/>
      <c r="I1540" s="488"/>
      <c r="J1540" s="483"/>
      <c r="K1540" s="484"/>
      <c r="L1540" s="485"/>
      <c r="M1540" s="690"/>
      <c r="N1540" s="488" t="s">
        <v>8603</v>
      </c>
      <c r="O1540" s="483">
        <v>1977</v>
      </c>
      <c r="P1540" s="483">
        <v>0.105</v>
      </c>
      <c r="Q1540" s="486" t="s">
        <v>7559</v>
      </c>
      <c r="R1540" s="486"/>
      <c r="S1540" s="488"/>
      <c r="T1540" s="483"/>
      <c r="U1540" s="483"/>
      <c r="V1540" s="486"/>
    </row>
    <row r="1541" spans="1:22" x14ac:dyDescent="0.25">
      <c r="A1541" s="487"/>
      <c r="B1541" s="492"/>
      <c r="C1541" s="493"/>
      <c r="D1541" s="492"/>
      <c r="E1541" s="492"/>
      <c r="F1541" s="498"/>
      <c r="G1541" s="489"/>
      <c r="H1541" s="487"/>
      <c r="I1541" s="488"/>
      <c r="J1541" s="483"/>
      <c r="K1541" s="484"/>
      <c r="L1541" s="485"/>
      <c r="M1541" s="690"/>
      <c r="N1541" s="488" t="s">
        <v>8603</v>
      </c>
      <c r="O1541" s="483">
        <v>1977</v>
      </c>
      <c r="P1541" s="483">
        <v>0.105</v>
      </c>
      <c r="Q1541" s="486" t="s">
        <v>7559</v>
      </c>
      <c r="R1541" s="486"/>
      <c r="S1541" s="488"/>
      <c r="T1541" s="483"/>
      <c r="U1541" s="483"/>
      <c r="V1541" s="486"/>
    </row>
    <row r="1542" spans="1:22" x14ac:dyDescent="0.25">
      <c r="A1542" s="487"/>
      <c r="B1542" s="492"/>
      <c r="C1542" s="493"/>
      <c r="D1542" s="492"/>
      <c r="E1542" s="492"/>
      <c r="F1542" s="498"/>
      <c r="G1542" s="489"/>
      <c r="H1542" s="487"/>
      <c r="I1542" s="488"/>
      <c r="J1542" s="483"/>
      <c r="K1542" s="484"/>
      <c r="L1542" s="485"/>
      <c r="M1542" s="690"/>
      <c r="N1542" s="488" t="s">
        <v>8603</v>
      </c>
      <c r="O1542" s="483">
        <v>1977</v>
      </c>
      <c r="P1542" s="483">
        <v>0.105</v>
      </c>
      <c r="Q1542" s="486" t="s">
        <v>7559</v>
      </c>
      <c r="R1542" s="486"/>
      <c r="S1542" s="488"/>
      <c r="T1542" s="483"/>
      <c r="U1542" s="483"/>
      <c r="V1542" s="486"/>
    </row>
    <row r="1543" spans="1:22" x14ac:dyDescent="0.25">
      <c r="A1543" s="487"/>
      <c r="B1543" s="492"/>
      <c r="C1543" s="493"/>
      <c r="D1543" s="492"/>
      <c r="E1543" s="492"/>
      <c r="F1543" s="498"/>
      <c r="G1543" s="489"/>
      <c r="H1543" s="487"/>
      <c r="I1543" s="488"/>
      <c r="J1543" s="483"/>
      <c r="K1543" s="484"/>
      <c r="L1543" s="485"/>
      <c r="M1543" s="690"/>
      <c r="N1543" s="488" t="s">
        <v>8604</v>
      </c>
      <c r="O1543" s="483">
        <v>1979</v>
      </c>
      <c r="P1543" s="483">
        <v>5.1999999999999998E-2</v>
      </c>
      <c r="Q1543" s="486" t="s">
        <v>7268</v>
      </c>
      <c r="R1543" s="486"/>
      <c r="S1543" s="488"/>
      <c r="T1543" s="483"/>
      <c r="U1543" s="483"/>
      <c r="V1543" s="486"/>
    </row>
    <row r="1544" spans="1:22" x14ac:dyDescent="0.25">
      <c r="A1544" s="487"/>
      <c r="B1544" s="492"/>
      <c r="C1544" s="493"/>
      <c r="D1544" s="492"/>
      <c r="E1544" s="492"/>
      <c r="F1544" s="498"/>
      <c r="G1544" s="489"/>
      <c r="H1544" s="487"/>
      <c r="I1544" s="488"/>
      <c r="J1544" s="483"/>
      <c r="K1544" s="484"/>
      <c r="L1544" s="485"/>
      <c r="M1544" s="690"/>
      <c r="N1544" s="488" t="s">
        <v>8605</v>
      </c>
      <c r="O1544" s="483">
        <v>1979</v>
      </c>
      <c r="P1544" s="483">
        <v>3.2000000000000001E-2</v>
      </c>
      <c r="Q1544" s="486" t="s">
        <v>7248</v>
      </c>
      <c r="R1544" s="486"/>
      <c r="S1544" s="488"/>
      <c r="T1544" s="483"/>
      <c r="U1544" s="483"/>
      <c r="V1544" s="486"/>
    </row>
    <row r="1545" spans="1:22" x14ac:dyDescent="0.25">
      <c r="A1545" s="487"/>
      <c r="B1545" s="492"/>
      <c r="C1545" s="493"/>
      <c r="D1545" s="492"/>
      <c r="E1545" s="492"/>
      <c r="F1545" s="498"/>
      <c r="G1545" s="489"/>
      <c r="H1545" s="487"/>
      <c r="I1545" s="488"/>
      <c r="J1545" s="483"/>
      <c r="K1545" s="484"/>
      <c r="L1545" s="485"/>
      <c r="M1545" s="690"/>
      <c r="N1545" s="488" t="s">
        <v>8605</v>
      </c>
      <c r="O1545" s="483">
        <v>1979</v>
      </c>
      <c r="P1545" s="483">
        <v>3.2000000000000001E-2</v>
      </c>
      <c r="Q1545" s="486" t="s">
        <v>7248</v>
      </c>
      <c r="R1545" s="486"/>
      <c r="S1545" s="488"/>
      <c r="T1545" s="483"/>
      <c r="U1545" s="483"/>
      <c r="V1545" s="486"/>
    </row>
    <row r="1546" spans="1:22" x14ac:dyDescent="0.25">
      <c r="A1546" s="487"/>
      <c r="B1546" s="492"/>
      <c r="C1546" s="493"/>
      <c r="D1546" s="492"/>
      <c r="E1546" s="492"/>
      <c r="F1546" s="498"/>
      <c r="G1546" s="489"/>
      <c r="H1546" s="487"/>
      <c r="I1546" s="488"/>
      <c r="J1546" s="483"/>
      <c r="K1546" s="484"/>
      <c r="L1546" s="485"/>
      <c r="M1546" s="690"/>
      <c r="N1546" s="488" t="s">
        <v>8605</v>
      </c>
      <c r="O1546" s="483">
        <v>1979</v>
      </c>
      <c r="P1546" s="483">
        <v>0.08</v>
      </c>
      <c r="Q1546" s="486" t="s">
        <v>8606</v>
      </c>
      <c r="R1546" s="486"/>
      <c r="S1546" s="488"/>
      <c r="T1546" s="483"/>
      <c r="U1546" s="483"/>
      <c r="V1546" s="486"/>
    </row>
    <row r="1547" spans="1:22" x14ac:dyDescent="0.25">
      <c r="A1547" s="487"/>
      <c r="B1547" s="492"/>
      <c r="C1547" s="493"/>
      <c r="D1547" s="492"/>
      <c r="E1547" s="492"/>
      <c r="F1547" s="498"/>
      <c r="G1547" s="489"/>
      <c r="H1547" s="487"/>
      <c r="I1547" s="488"/>
      <c r="J1547" s="483"/>
      <c r="K1547" s="484"/>
      <c r="L1547" s="485"/>
      <c r="M1547" s="690"/>
      <c r="N1547" s="488" t="s">
        <v>8605</v>
      </c>
      <c r="O1547" s="483">
        <v>1979</v>
      </c>
      <c r="P1547" s="483">
        <v>0.08</v>
      </c>
      <c r="Q1547" s="486" t="s">
        <v>8606</v>
      </c>
      <c r="R1547" s="486"/>
      <c r="S1547" s="488"/>
      <c r="T1547" s="483"/>
      <c r="U1547" s="483"/>
      <c r="V1547" s="486"/>
    </row>
    <row r="1548" spans="1:22" x14ac:dyDescent="0.25">
      <c r="A1548" s="487"/>
      <c r="B1548" s="492"/>
      <c r="C1548" s="493"/>
      <c r="D1548" s="492"/>
      <c r="E1548" s="492"/>
      <c r="F1548" s="498"/>
      <c r="G1548" s="489"/>
      <c r="H1548" s="487"/>
      <c r="I1548" s="488"/>
      <c r="J1548" s="483"/>
      <c r="K1548" s="484"/>
      <c r="L1548" s="485"/>
      <c r="M1548" s="690"/>
      <c r="N1548" s="488" t="s">
        <v>8605</v>
      </c>
      <c r="O1548" s="483">
        <v>1979</v>
      </c>
      <c r="P1548" s="483">
        <v>0.128</v>
      </c>
      <c r="Q1548" s="486" t="s">
        <v>7248</v>
      </c>
      <c r="R1548" s="486"/>
      <c r="S1548" s="488"/>
      <c r="T1548" s="483"/>
      <c r="U1548" s="483"/>
      <c r="V1548" s="486"/>
    </row>
    <row r="1549" spans="1:22" x14ac:dyDescent="0.25">
      <c r="A1549" s="487"/>
      <c r="B1549" s="492"/>
      <c r="C1549" s="493"/>
      <c r="D1549" s="492"/>
      <c r="E1549" s="492"/>
      <c r="F1549" s="498"/>
      <c r="G1549" s="489"/>
      <c r="H1549" s="487"/>
      <c r="I1549" s="488"/>
      <c r="J1549" s="483"/>
      <c r="K1549" s="484"/>
      <c r="L1549" s="485"/>
      <c r="M1549" s="690"/>
      <c r="N1549" s="488" t="s">
        <v>8605</v>
      </c>
      <c r="O1549" s="483">
        <v>1979</v>
      </c>
      <c r="P1549" s="483">
        <v>0.128</v>
      </c>
      <c r="Q1549" s="486" t="s">
        <v>7248</v>
      </c>
      <c r="R1549" s="486"/>
      <c r="S1549" s="488"/>
      <c r="T1549" s="483"/>
      <c r="U1549" s="483"/>
      <c r="V1549" s="486"/>
    </row>
    <row r="1550" spans="1:22" x14ac:dyDescent="0.25">
      <c r="A1550" s="487"/>
      <c r="B1550" s="492"/>
      <c r="C1550" s="493"/>
      <c r="D1550" s="492"/>
      <c r="E1550" s="492"/>
      <c r="F1550" s="498"/>
      <c r="G1550" s="489"/>
      <c r="H1550" s="487"/>
      <c r="I1550" s="488"/>
      <c r="J1550" s="483"/>
      <c r="K1550" s="484"/>
      <c r="L1550" s="485"/>
      <c r="M1550" s="690"/>
      <c r="N1550" s="488" t="s">
        <v>8607</v>
      </c>
      <c r="O1550" s="483">
        <v>1979</v>
      </c>
      <c r="P1550" s="483">
        <v>4.5999999999999999E-2</v>
      </c>
      <c r="Q1550" s="486" t="s">
        <v>7559</v>
      </c>
      <c r="R1550" s="486"/>
      <c r="S1550" s="488"/>
      <c r="T1550" s="483"/>
      <c r="U1550" s="483"/>
      <c r="V1550" s="486"/>
    </row>
    <row r="1551" spans="1:22" x14ac:dyDescent="0.25">
      <c r="A1551" s="487"/>
      <c r="B1551" s="492"/>
      <c r="C1551" s="493"/>
      <c r="D1551" s="492"/>
      <c r="E1551" s="492"/>
      <c r="F1551" s="498"/>
      <c r="G1551" s="489"/>
      <c r="H1551" s="487"/>
      <c r="I1551" s="488"/>
      <c r="J1551" s="483"/>
      <c r="K1551" s="484"/>
      <c r="L1551" s="485"/>
      <c r="M1551" s="690"/>
      <c r="N1551" s="488" t="s">
        <v>8608</v>
      </c>
      <c r="O1551" s="483">
        <v>1979</v>
      </c>
      <c r="P1551" s="483">
        <v>0.13900000000000001</v>
      </c>
      <c r="Q1551" s="486" t="s">
        <v>7992</v>
      </c>
      <c r="R1551" s="486"/>
      <c r="S1551" s="488"/>
      <c r="T1551" s="483"/>
      <c r="U1551" s="483"/>
      <c r="V1551" s="486"/>
    </row>
    <row r="1552" spans="1:22" x14ac:dyDescent="0.25">
      <c r="A1552" s="487"/>
      <c r="B1552" s="492"/>
      <c r="C1552" s="493"/>
      <c r="D1552" s="492"/>
      <c r="E1552" s="492"/>
      <c r="F1552" s="498"/>
      <c r="G1552" s="489"/>
      <c r="H1552" s="487"/>
      <c r="I1552" s="488"/>
      <c r="J1552" s="483"/>
      <c r="K1552" s="484"/>
      <c r="L1552" s="485"/>
      <c r="M1552" s="690"/>
      <c r="N1552" s="488" t="s">
        <v>8609</v>
      </c>
      <c r="O1552" s="483">
        <v>1976</v>
      </c>
      <c r="P1552" s="483">
        <v>0.10199999999999999</v>
      </c>
      <c r="Q1552" s="486" t="s">
        <v>7248</v>
      </c>
      <c r="R1552" s="486"/>
      <c r="S1552" s="488"/>
      <c r="T1552" s="483"/>
      <c r="U1552" s="483"/>
      <c r="V1552" s="486"/>
    </row>
    <row r="1553" spans="1:22" x14ac:dyDescent="0.25">
      <c r="A1553" s="487"/>
      <c r="B1553" s="492"/>
      <c r="C1553" s="493"/>
      <c r="D1553" s="492"/>
      <c r="E1553" s="492"/>
      <c r="F1553" s="498"/>
      <c r="G1553" s="489"/>
      <c r="H1553" s="487"/>
      <c r="I1553" s="488"/>
      <c r="J1553" s="483"/>
      <c r="K1553" s="484"/>
      <c r="L1553" s="485"/>
      <c r="M1553" s="690"/>
      <c r="N1553" s="488" t="s">
        <v>8610</v>
      </c>
      <c r="O1553" s="483">
        <v>1979</v>
      </c>
      <c r="P1553" s="483">
        <v>0.09</v>
      </c>
      <c r="Q1553" s="486" t="s">
        <v>7268</v>
      </c>
      <c r="R1553" s="486"/>
      <c r="S1553" s="488"/>
      <c r="T1553" s="483"/>
      <c r="U1553" s="483"/>
      <c r="V1553" s="486"/>
    </row>
    <row r="1554" spans="1:22" x14ac:dyDescent="0.25">
      <c r="A1554" s="487"/>
      <c r="B1554" s="492"/>
      <c r="C1554" s="493"/>
      <c r="D1554" s="492"/>
      <c r="E1554" s="492"/>
      <c r="F1554" s="498"/>
      <c r="G1554" s="489"/>
      <c r="H1554" s="487"/>
      <c r="I1554" s="488"/>
      <c r="J1554" s="483"/>
      <c r="K1554" s="484"/>
      <c r="L1554" s="485"/>
      <c r="M1554" s="690"/>
      <c r="N1554" s="488" t="s">
        <v>8611</v>
      </c>
      <c r="O1554" s="483">
        <v>1977</v>
      </c>
      <c r="P1554" s="483">
        <v>0.158</v>
      </c>
      <c r="Q1554" s="486" t="s">
        <v>7211</v>
      </c>
      <c r="R1554" s="486"/>
      <c r="S1554" s="488"/>
      <c r="T1554" s="483"/>
      <c r="U1554" s="483"/>
      <c r="V1554" s="486"/>
    </row>
    <row r="1555" spans="1:22" x14ac:dyDescent="0.25">
      <c r="A1555" s="487"/>
      <c r="B1555" s="492"/>
      <c r="C1555" s="493"/>
      <c r="D1555" s="492"/>
      <c r="E1555" s="492"/>
      <c r="F1555" s="498"/>
      <c r="G1555" s="489"/>
      <c r="H1555" s="487"/>
      <c r="I1555" s="488"/>
      <c r="J1555" s="483"/>
      <c r="K1555" s="484"/>
      <c r="L1555" s="485"/>
      <c r="M1555" s="690"/>
      <c r="N1555" s="488" t="s">
        <v>8612</v>
      </c>
      <c r="O1555" s="483">
        <v>1980</v>
      </c>
      <c r="P1555" s="483">
        <v>0.16600000000000001</v>
      </c>
      <c r="Q1555" s="486" t="s">
        <v>7248</v>
      </c>
      <c r="R1555" s="486"/>
      <c r="S1555" s="488"/>
      <c r="T1555" s="483"/>
      <c r="U1555" s="483"/>
      <c r="V1555" s="486"/>
    </row>
    <row r="1556" spans="1:22" x14ac:dyDescent="0.25">
      <c r="A1556" s="487"/>
      <c r="B1556" s="492"/>
      <c r="C1556" s="493"/>
      <c r="D1556" s="492"/>
      <c r="E1556" s="492"/>
      <c r="F1556" s="498"/>
      <c r="G1556" s="489"/>
      <c r="H1556" s="487"/>
      <c r="I1556" s="488"/>
      <c r="J1556" s="483"/>
      <c r="K1556" s="484"/>
      <c r="L1556" s="485"/>
      <c r="M1556" s="690"/>
      <c r="N1556" s="488" t="s">
        <v>8612</v>
      </c>
      <c r="O1556" s="483">
        <v>1980</v>
      </c>
      <c r="P1556" s="483">
        <v>0.16600000000000001</v>
      </c>
      <c r="Q1556" s="486" t="s">
        <v>7248</v>
      </c>
      <c r="R1556" s="486"/>
      <c r="S1556" s="488"/>
      <c r="T1556" s="483"/>
      <c r="U1556" s="483"/>
      <c r="V1556" s="486"/>
    </row>
    <row r="1557" spans="1:22" x14ac:dyDescent="0.25">
      <c r="A1557" s="487"/>
      <c r="B1557" s="488"/>
      <c r="C1557" s="494"/>
      <c r="D1557" s="488"/>
      <c r="E1557" s="487"/>
      <c r="F1557" s="488"/>
      <c r="G1557" s="488"/>
      <c r="H1557" s="487"/>
      <c r="I1557" s="488"/>
      <c r="J1557" s="483"/>
      <c r="K1557" s="484"/>
      <c r="L1557" s="485"/>
      <c r="M1557" s="690"/>
      <c r="N1557" s="488" t="s">
        <v>8613</v>
      </c>
      <c r="O1557" s="483">
        <v>1979</v>
      </c>
      <c r="P1557" s="483">
        <v>1.4E-2</v>
      </c>
      <c r="Q1557" s="486" t="s">
        <v>8614</v>
      </c>
      <c r="R1557" s="486"/>
      <c r="S1557" s="488"/>
      <c r="T1557" s="483"/>
      <c r="U1557" s="483"/>
      <c r="V1557" s="486"/>
    </row>
    <row r="1558" spans="1:22" x14ac:dyDescent="0.25">
      <c r="A1558" s="489"/>
      <c r="B1558" s="488"/>
      <c r="C1558" s="494"/>
      <c r="D1558" s="488"/>
      <c r="E1558" s="487"/>
      <c r="F1558" s="488"/>
      <c r="G1558" s="488"/>
      <c r="H1558" s="499"/>
      <c r="I1558" s="490"/>
      <c r="J1558" s="483"/>
      <c r="K1558" s="484"/>
      <c r="L1558" s="693"/>
      <c r="M1558" s="690"/>
      <c r="N1558" s="490"/>
      <c r="O1558" s="483"/>
      <c r="P1558" s="483"/>
      <c r="Q1558" s="686"/>
      <c r="R1558" s="528"/>
      <c r="S1558" s="490"/>
      <c r="T1558" s="483"/>
      <c r="U1558" s="483"/>
      <c r="V1558" s="686"/>
    </row>
    <row r="1559" spans="1:22" x14ac:dyDescent="0.25">
      <c r="A1559" s="489"/>
      <c r="B1559" s="488"/>
      <c r="C1559" s="494"/>
      <c r="D1559" s="488"/>
      <c r="E1559" s="487"/>
      <c r="F1559" s="488"/>
      <c r="G1559" s="488"/>
      <c r="H1559" s="499"/>
      <c r="I1559" s="490"/>
      <c r="J1559" s="483"/>
      <c r="K1559" s="484"/>
      <c r="L1559" s="693"/>
      <c r="M1559" s="690"/>
      <c r="N1559" s="490"/>
      <c r="O1559" s="483"/>
      <c r="P1559" s="483"/>
      <c r="Q1559" s="686"/>
      <c r="R1559" s="528"/>
      <c r="S1559" s="490"/>
      <c r="T1559" s="483"/>
      <c r="U1559" s="483"/>
      <c r="V1559" s="686"/>
    </row>
    <row r="1560" spans="1:22" x14ac:dyDescent="0.25">
      <c r="A1560" s="489"/>
      <c r="B1560" s="492"/>
      <c r="C1560" s="493"/>
      <c r="D1560" s="488"/>
      <c r="E1560" s="487"/>
      <c r="F1560" s="488"/>
      <c r="G1560" s="488"/>
      <c r="H1560" s="499"/>
      <c r="I1560" s="490"/>
      <c r="J1560" s="483"/>
      <c r="K1560" s="484"/>
      <c r="L1560" s="693"/>
      <c r="M1560" s="690"/>
      <c r="N1560" s="490"/>
      <c r="O1560" s="483"/>
      <c r="P1560" s="483"/>
      <c r="Q1560" s="686"/>
      <c r="R1560" s="528"/>
      <c r="S1560" s="490"/>
      <c r="T1560" s="483"/>
      <c r="U1560" s="483"/>
      <c r="V1560" s="686"/>
    </row>
    <row r="1561" spans="1:22" x14ac:dyDescent="0.25">
      <c r="A1561" s="489"/>
      <c r="B1561" s="492"/>
      <c r="C1561" s="493"/>
      <c r="D1561" s="492"/>
      <c r="E1561" s="492"/>
      <c r="F1561" s="498"/>
      <c r="G1561" s="489"/>
      <c r="H1561" s="499"/>
      <c r="I1561" s="490"/>
      <c r="J1561" s="483"/>
      <c r="K1561" s="484"/>
      <c r="L1561" s="693"/>
      <c r="M1561" s="691"/>
      <c r="N1561" s="490"/>
      <c r="O1561" s="483"/>
      <c r="P1561" s="483"/>
      <c r="Q1561" s="686"/>
      <c r="R1561" s="528"/>
      <c r="S1561" s="490"/>
      <c r="T1561" s="483"/>
      <c r="U1561" s="483"/>
      <c r="V1561" s="686"/>
    </row>
    <row r="1562" spans="1:22" x14ac:dyDescent="0.25">
      <c r="A1562" s="489"/>
      <c r="B1562" s="492"/>
      <c r="C1562" s="493"/>
      <c r="D1562" s="492"/>
      <c r="E1562" s="492"/>
      <c r="F1562" s="498"/>
      <c r="G1562" s="489"/>
      <c r="H1562" s="499"/>
      <c r="I1562" s="490"/>
      <c r="J1562" s="483"/>
      <c r="K1562" s="484"/>
      <c r="L1562" s="693"/>
      <c r="M1562" s="531"/>
      <c r="N1562" s="490"/>
      <c r="O1562" s="483"/>
      <c r="P1562" s="483"/>
      <c r="Q1562" s="686"/>
      <c r="R1562" s="528"/>
      <c r="S1562" s="490"/>
      <c r="T1562" s="483"/>
      <c r="U1562" s="483"/>
      <c r="V1562" s="686"/>
    </row>
    <row r="1563" spans="1:22" x14ac:dyDescent="0.25">
      <c r="A1563" s="489"/>
      <c r="B1563" s="492"/>
      <c r="C1563" s="493"/>
      <c r="D1563" s="492"/>
      <c r="E1563" s="516"/>
      <c r="F1563" s="498"/>
      <c r="G1563" s="489"/>
      <c r="H1563" s="487" t="s">
        <v>8615</v>
      </c>
      <c r="I1563" s="497" t="s">
        <v>8616</v>
      </c>
      <c r="J1563" s="484">
        <v>1977</v>
      </c>
      <c r="K1563" s="484">
        <v>0.51900000000000002</v>
      </c>
      <c r="L1563" s="485" t="s">
        <v>8617</v>
      </c>
      <c r="M1563" s="531"/>
      <c r="N1563" s="490"/>
      <c r="O1563" s="483"/>
      <c r="P1563" s="483"/>
      <c r="Q1563" s="528"/>
      <c r="R1563" s="528"/>
      <c r="S1563" s="490"/>
      <c r="T1563" s="483"/>
      <c r="U1563" s="483"/>
      <c r="V1563" s="528"/>
    </row>
    <row r="1564" spans="1:22" x14ac:dyDescent="0.25">
      <c r="A1564" s="489"/>
      <c r="B1564" s="492"/>
      <c r="C1564" s="493"/>
      <c r="D1564" s="492"/>
      <c r="E1564" s="516"/>
      <c r="F1564" s="498"/>
      <c r="G1564" s="489"/>
      <c r="H1564" s="487" t="s">
        <v>7435</v>
      </c>
      <c r="I1564" s="497" t="s">
        <v>8618</v>
      </c>
      <c r="J1564" s="484">
        <v>1977</v>
      </c>
      <c r="K1564" s="484">
        <v>0.47199999999999998</v>
      </c>
      <c r="L1564" s="485" t="s">
        <v>8619</v>
      </c>
      <c r="M1564" s="531"/>
      <c r="N1564" s="490"/>
      <c r="O1564" s="483"/>
      <c r="P1564" s="483"/>
      <c r="Q1564" s="528"/>
      <c r="R1564" s="528"/>
      <c r="S1564" s="490"/>
      <c r="T1564" s="483"/>
      <c r="U1564" s="483"/>
      <c r="V1564" s="528"/>
    </row>
    <row r="1565" spans="1:22" x14ac:dyDescent="0.25">
      <c r="A1565" s="489"/>
      <c r="B1565" s="492"/>
      <c r="C1565" s="493"/>
      <c r="D1565" s="492"/>
      <c r="E1565" s="516"/>
      <c r="F1565" s="498"/>
      <c r="G1565" s="489"/>
      <c r="H1565" s="487" t="s">
        <v>7395</v>
      </c>
      <c r="I1565" s="497" t="s">
        <v>8620</v>
      </c>
      <c r="J1565" s="484">
        <v>1973</v>
      </c>
      <c r="K1565" s="484">
        <v>0.19500000000000001</v>
      </c>
      <c r="L1565" s="485" t="s">
        <v>8619</v>
      </c>
      <c r="M1565" s="496"/>
      <c r="N1565" s="490"/>
      <c r="O1565" s="483"/>
      <c r="P1565" s="483"/>
      <c r="Q1565" s="528"/>
      <c r="R1565" s="528"/>
      <c r="S1565" s="490"/>
      <c r="T1565" s="483"/>
      <c r="U1565" s="483"/>
      <c r="V1565" s="528"/>
    </row>
    <row r="1566" spans="1:22" x14ac:dyDescent="0.25">
      <c r="A1566" s="487"/>
      <c r="B1566" s="492"/>
      <c r="C1566" s="493"/>
      <c r="D1566" s="492"/>
      <c r="E1566" s="516"/>
      <c r="F1566" s="498"/>
      <c r="G1566" s="489"/>
      <c r="H1566" s="487"/>
      <c r="I1566" s="497"/>
      <c r="J1566" s="484"/>
      <c r="K1566" s="484"/>
      <c r="L1566" s="485"/>
      <c r="M1566" s="496"/>
      <c r="N1566" s="497"/>
      <c r="O1566" s="483"/>
      <c r="P1566" s="483"/>
      <c r="Q1566" s="486"/>
      <c r="R1566" s="486"/>
      <c r="S1566" s="497"/>
      <c r="T1566" s="483"/>
      <c r="U1566" s="483"/>
      <c r="V1566" s="486"/>
    </row>
    <row r="1567" spans="1:22" x14ac:dyDescent="0.25">
      <c r="A1567" s="487" t="s">
        <v>8621</v>
      </c>
      <c r="B1567" s="492" t="s">
        <v>8622</v>
      </c>
      <c r="C1567" s="493" t="s">
        <v>8404</v>
      </c>
      <c r="D1567" s="492" t="s">
        <v>8623</v>
      </c>
      <c r="E1567" s="516" t="s">
        <v>7350</v>
      </c>
      <c r="F1567" s="498" t="s">
        <v>755</v>
      </c>
      <c r="G1567" s="489">
        <v>2012</v>
      </c>
      <c r="H1567" s="786"/>
      <c r="I1567" s="787"/>
      <c r="J1567" s="787"/>
      <c r="K1567" s="788"/>
      <c r="L1567" s="789"/>
      <c r="M1567" s="496"/>
      <c r="N1567" s="497"/>
      <c r="O1567" s="483"/>
      <c r="P1567" s="483"/>
      <c r="Q1567" s="486"/>
      <c r="R1567" s="486"/>
      <c r="S1567" s="497"/>
      <c r="T1567" s="483"/>
      <c r="U1567" s="483"/>
      <c r="V1567" s="486"/>
    </row>
    <row r="1568" spans="1:22" x14ac:dyDescent="0.25">
      <c r="A1568" s="487"/>
      <c r="B1568" s="492"/>
      <c r="C1568" s="493"/>
      <c r="D1568" s="492"/>
      <c r="E1568" s="516"/>
      <c r="F1568" s="498"/>
      <c r="G1568" s="489"/>
      <c r="H1568" s="487" t="s">
        <v>8408</v>
      </c>
      <c r="I1568" s="497" t="s">
        <v>8624</v>
      </c>
      <c r="J1568" s="484">
        <v>2011</v>
      </c>
      <c r="K1568" s="484">
        <v>1.5109999999999999</v>
      </c>
      <c r="L1568" s="485" t="s">
        <v>1431</v>
      </c>
      <c r="M1568" s="496"/>
      <c r="N1568" s="497"/>
      <c r="O1568" s="483"/>
      <c r="P1568" s="483"/>
      <c r="Q1568" s="486"/>
      <c r="R1568" s="486"/>
      <c r="S1568" s="497"/>
      <c r="T1568" s="483"/>
      <c r="U1568" s="483"/>
      <c r="V1568" s="486"/>
    </row>
    <row r="1569" spans="1:22" x14ac:dyDescent="0.25">
      <c r="A1569" s="487"/>
      <c r="B1569" s="492"/>
      <c r="C1569" s="493" t="s">
        <v>8410</v>
      </c>
      <c r="D1569" s="492" t="s">
        <v>8625</v>
      </c>
      <c r="E1569" s="516" t="s">
        <v>7350</v>
      </c>
      <c r="F1569" s="498"/>
      <c r="G1569" s="489">
        <v>2014</v>
      </c>
      <c r="H1569" s="786"/>
      <c r="I1569" s="787"/>
      <c r="J1569" s="787"/>
      <c r="K1569" s="788"/>
      <c r="L1569" s="789"/>
      <c r="M1569" s="496"/>
      <c r="N1569" s="497"/>
      <c r="O1569" s="483"/>
      <c r="P1569" s="483"/>
      <c r="Q1569" s="486"/>
      <c r="R1569" s="486"/>
      <c r="S1569" s="497"/>
      <c r="T1569" s="483"/>
      <c r="U1569" s="483"/>
      <c r="V1569" s="486"/>
    </row>
    <row r="1570" spans="1:22" x14ac:dyDescent="0.25">
      <c r="A1570" s="487"/>
      <c r="B1570" s="492"/>
      <c r="C1570" s="493" t="s">
        <v>8412</v>
      </c>
      <c r="D1570" s="492" t="s">
        <v>8625</v>
      </c>
      <c r="E1570" s="516" t="s">
        <v>7350</v>
      </c>
      <c r="F1570" s="498" t="s">
        <v>8413</v>
      </c>
      <c r="G1570" s="489">
        <v>2014</v>
      </c>
      <c r="H1570" s="786"/>
      <c r="I1570" s="787"/>
      <c r="J1570" s="787"/>
      <c r="K1570" s="788"/>
      <c r="L1570" s="789"/>
      <c r="M1570" s="496"/>
      <c r="N1570" s="497"/>
      <c r="O1570" s="483"/>
      <c r="P1570" s="483"/>
      <c r="Q1570" s="486"/>
      <c r="R1570" s="486"/>
      <c r="S1570" s="497"/>
      <c r="T1570" s="483"/>
      <c r="U1570" s="483"/>
      <c r="V1570" s="486"/>
    </row>
    <row r="1571" spans="1:22" x14ac:dyDescent="0.25">
      <c r="A1571" s="487"/>
      <c r="B1571" s="492"/>
      <c r="C1571" s="493"/>
      <c r="D1571" s="492"/>
      <c r="E1571" s="516"/>
      <c r="F1571" s="498"/>
      <c r="G1571" s="489"/>
      <c r="H1571" s="487" t="s">
        <v>8414</v>
      </c>
      <c r="I1571" s="492" t="s">
        <v>8415</v>
      </c>
      <c r="J1571" s="484">
        <v>2014</v>
      </c>
      <c r="K1571" s="484">
        <v>0.14000000000000001</v>
      </c>
      <c r="L1571" s="485" t="s">
        <v>1431</v>
      </c>
      <c r="M1571" s="496"/>
      <c r="N1571" s="497"/>
      <c r="O1571" s="483"/>
      <c r="P1571" s="483"/>
      <c r="Q1571" s="486"/>
      <c r="R1571" s="486"/>
      <c r="S1571" s="497"/>
      <c r="T1571" s="483"/>
      <c r="U1571" s="483"/>
      <c r="V1571" s="486"/>
    </row>
    <row r="1572" spans="1:22" x14ac:dyDescent="0.25">
      <c r="A1572" s="487"/>
      <c r="B1572" s="492"/>
      <c r="C1572" s="493" t="s">
        <v>8416</v>
      </c>
      <c r="D1572" s="492" t="s">
        <v>8626</v>
      </c>
      <c r="E1572" s="516" t="s">
        <v>7350</v>
      </c>
      <c r="F1572" s="498"/>
      <c r="G1572" s="489">
        <v>2016</v>
      </c>
      <c r="H1572" s="487"/>
      <c r="I1572" s="492"/>
      <c r="J1572" s="483"/>
      <c r="K1572" s="484"/>
      <c r="L1572" s="485"/>
      <c r="M1572" s="496"/>
      <c r="N1572" s="497"/>
      <c r="O1572" s="483"/>
      <c r="P1572" s="483"/>
      <c r="Q1572" s="486"/>
      <c r="R1572" s="486"/>
      <c r="S1572" s="497"/>
      <c r="T1572" s="483"/>
      <c r="U1572" s="483"/>
      <c r="V1572" s="486"/>
    </row>
    <row r="1573" spans="1:22" x14ac:dyDescent="0.25">
      <c r="A1573" s="487"/>
      <c r="B1573" s="492"/>
      <c r="C1573" s="493" t="s">
        <v>8418</v>
      </c>
      <c r="D1573" s="492" t="s">
        <v>8626</v>
      </c>
      <c r="E1573" s="516" t="s">
        <v>7350</v>
      </c>
      <c r="F1573" s="498" t="s">
        <v>755</v>
      </c>
      <c r="G1573" s="489">
        <v>2016</v>
      </c>
      <c r="H1573" s="487"/>
      <c r="I1573" s="492"/>
      <c r="J1573" s="483"/>
      <c r="K1573" s="484"/>
      <c r="L1573" s="485"/>
      <c r="M1573" s="496"/>
      <c r="N1573" s="497"/>
      <c r="O1573" s="483"/>
      <c r="P1573" s="483"/>
      <c r="Q1573" s="486"/>
      <c r="R1573" s="486"/>
      <c r="S1573" s="497"/>
      <c r="T1573" s="483"/>
      <c r="U1573" s="483"/>
      <c r="V1573" s="486"/>
    </row>
    <row r="1574" spans="1:22" x14ac:dyDescent="0.25">
      <c r="A1574" s="487"/>
      <c r="B1574" s="492"/>
      <c r="C1574" s="493"/>
      <c r="D1574" s="492"/>
      <c r="E1574" s="516"/>
      <c r="F1574" s="498"/>
      <c r="G1574" s="489"/>
      <c r="H1574" s="487" t="s">
        <v>8419</v>
      </c>
      <c r="I1574" s="497" t="s">
        <v>8420</v>
      </c>
      <c r="J1574" s="484">
        <v>2015</v>
      </c>
      <c r="K1574" s="484">
        <v>0.91200000000000003</v>
      </c>
      <c r="L1574" s="485" t="s">
        <v>1431</v>
      </c>
      <c r="M1574" s="496"/>
      <c r="N1574" s="497"/>
      <c r="O1574" s="483"/>
      <c r="P1574" s="483"/>
      <c r="Q1574" s="486"/>
      <c r="R1574" s="486"/>
      <c r="S1574" s="497"/>
      <c r="T1574" s="483"/>
      <c r="U1574" s="483"/>
      <c r="V1574" s="486"/>
    </row>
    <row r="1575" spans="1:22" x14ac:dyDescent="0.25">
      <c r="A1575" s="487" t="s">
        <v>8627</v>
      </c>
      <c r="B1575" s="492" t="s">
        <v>8628</v>
      </c>
      <c r="C1575" s="493" t="s">
        <v>8422</v>
      </c>
      <c r="D1575" s="492" t="s">
        <v>8629</v>
      </c>
      <c r="E1575" s="516"/>
      <c r="F1575" s="498" t="s">
        <v>2850</v>
      </c>
      <c r="G1575" s="489">
        <v>2011</v>
      </c>
      <c r="H1575" s="487"/>
      <c r="I1575" s="492"/>
      <c r="J1575" s="483"/>
      <c r="K1575" s="484"/>
      <c r="L1575" s="485"/>
      <c r="M1575" s="496"/>
      <c r="N1575" s="492"/>
      <c r="O1575" s="483"/>
      <c r="P1575" s="483"/>
      <c r="Q1575" s="486"/>
      <c r="R1575" s="486"/>
      <c r="S1575" s="492"/>
      <c r="T1575" s="483"/>
      <c r="U1575" s="483"/>
      <c r="V1575" s="486"/>
    </row>
    <row r="1576" spans="1:22" x14ac:dyDescent="0.25">
      <c r="A1576" s="487"/>
      <c r="B1576" s="492"/>
      <c r="C1576" s="493"/>
      <c r="D1576" s="492"/>
      <c r="E1576" s="516"/>
      <c r="F1576" s="498"/>
      <c r="G1576" s="489"/>
      <c r="H1576" s="487" t="s">
        <v>8429</v>
      </c>
      <c r="I1576" s="497" t="s">
        <v>8630</v>
      </c>
      <c r="J1576" s="484">
        <v>2011</v>
      </c>
      <c r="K1576" s="484">
        <v>4.6849999999999996</v>
      </c>
      <c r="L1576" s="485" t="s">
        <v>1431</v>
      </c>
      <c r="M1576" s="496"/>
      <c r="N1576" s="492"/>
      <c r="O1576" s="483"/>
      <c r="P1576" s="483"/>
      <c r="Q1576" s="486"/>
      <c r="R1576" s="486"/>
      <c r="S1576" s="492"/>
      <c r="T1576" s="483"/>
      <c r="U1576" s="483"/>
      <c r="V1576" s="486"/>
    </row>
    <row r="1577" spans="1:22" x14ac:dyDescent="0.25">
      <c r="A1577" s="487"/>
      <c r="B1577" s="492"/>
      <c r="C1577" s="493"/>
      <c r="D1577" s="492"/>
      <c r="E1577" s="516"/>
      <c r="F1577" s="498"/>
      <c r="G1577" s="489"/>
      <c r="H1577" s="487"/>
      <c r="I1577" s="497" t="s">
        <v>8631</v>
      </c>
      <c r="J1577" s="484">
        <v>2017</v>
      </c>
      <c r="K1577" s="484">
        <v>0.56299999999999994</v>
      </c>
      <c r="L1577" s="485" t="s">
        <v>1431</v>
      </c>
      <c r="M1577" s="496"/>
      <c r="N1577" s="492"/>
      <c r="O1577" s="483"/>
      <c r="P1577" s="483"/>
      <c r="Q1577" s="486"/>
      <c r="R1577" s="486"/>
      <c r="S1577" s="492"/>
      <c r="T1577" s="483"/>
      <c r="U1577" s="483"/>
      <c r="V1577" s="486"/>
    </row>
    <row r="1578" spans="1:22" x14ac:dyDescent="0.25">
      <c r="A1578" s="487"/>
      <c r="B1578" s="492"/>
      <c r="C1578" s="493"/>
      <c r="D1578" s="492"/>
      <c r="E1578" s="516"/>
      <c r="F1578" s="498"/>
      <c r="G1578" s="489"/>
      <c r="H1578" s="487"/>
      <c r="I1578" s="492"/>
      <c r="J1578" s="483"/>
      <c r="K1578" s="484"/>
      <c r="L1578" s="485"/>
      <c r="M1578" s="496"/>
      <c r="N1578" s="492"/>
      <c r="O1578" s="483"/>
      <c r="P1578" s="483"/>
      <c r="Q1578" s="486"/>
      <c r="R1578" s="486"/>
      <c r="S1578" s="492"/>
      <c r="T1578" s="483"/>
      <c r="U1578" s="483"/>
      <c r="V1578" s="486"/>
    </row>
    <row r="1579" spans="1:22" x14ac:dyDescent="0.25">
      <c r="A1579" s="487"/>
      <c r="B1579" s="492"/>
      <c r="C1579" s="493"/>
      <c r="D1579" s="492"/>
      <c r="E1579" s="516"/>
      <c r="F1579" s="498"/>
      <c r="G1579" s="489"/>
      <c r="H1579" s="487"/>
      <c r="I1579" s="497"/>
      <c r="J1579" s="484"/>
      <c r="K1579" s="484"/>
      <c r="L1579" s="485"/>
      <c r="M1579" s="496"/>
      <c r="N1579" s="492"/>
      <c r="O1579" s="483"/>
      <c r="P1579" s="483"/>
      <c r="Q1579" s="486"/>
      <c r="R1579" s="486"/>
      <c r="S1579" s="492"/>
      <c r="T1579" s="483"/>
      <c r="U1579" s="483"/>
      <c r="V1579" s="486"/>
    </row>
    <row r="1580" spans="1:22" x14ac:dyDescent="0.25">
      <c r="A1580" s="487"/>
      <c r="B1580" s="492"/>
      <c r="C1580" s="493" t="s">
        <v>8632</v>
      </c>
      <c r="D1580" s="492" t="s">
        <v>8633</v>
      </c>
      <c r="E1580" s="516" t="s">
        <v>7350</v>
      </c>
      <c r="F1580" s="498"/>
      <c r="G1580" s="489">
        <v>2015</v>
      </c>
      <c r="H1580" s="487"/>
      <c r="I1580" s="492"/>
      <c r="J1580" s="484"/>
      <c r="K1580" s="484"/>
      <c r="L1580" s="485"/>
      <c r="M1580" s="496"/>
      <c r="N1580" s="492"/>
      <c r="O1580" s="483"/>
      <c r="P1580" s="483"/>
      <c r="Q1580" s="486"/>
      <c r="R1580" s="486"/>
      <c r="S1580" s="492"/>
      <c r="T1580" s="483"/>
      <c r="U1580" s="483"/>
      <c r="V1580" s="486"/>
    </row>
    <row r="1581" spans="1:22" x14ac:dyDescent="0.25">
      <c r="A1581" s="487"/>
      <c r="B1581" s="492"/>
      <c r="C1581" s="493" t="s">
        <v>8634</v>
      </c>
      <c r="D1581" s="492" t="s">
        <v>8633</v>
      </c>
      <c r="E1581" s="516" t="s">
        <v>7350</v>
      </c>
      <c r="F1581" s="498" t="s">
        <v>8635</v>
      </c>
      <c r="G1581" s="489">
        <v>2015</v>
      </c>
      <c r="H1581" s="487"/>
      <c r="I1581" s="492"/>
      <c r="J1581" s="484"/>
      <c r="K1581" s="484"/>
      <c r="L1581" s="485"/>
      <c r="M1581" s="496"/>
      <c r="N1581" s="492"/>
      <c r="O1581" s="483"/>
      <c r="P1581" s="483"/>
      <c r="Q1581" s="486"/>
      <c r="R1581" s="486"/>
      <c r="S1581" s="492"/>
      <c r="T1581" s="483"/>
      <c r="U1581" s="483"/>
      <c r="V1581" s="486"/>
    </row>
    <row r="1582" spans="1:22" x14ac:dyDescent="0.25">
      <c r="A1582" s="487"/>
      <c r="B1582" s="492"/>
      <c r="C1582" s="493"/>
      <c r="D1582" s="492"/>
      <c r="E1582" s="516"/>
      <c r="F1582" s="498"/>
      <c r="G1582" s="489"/>
      <c r="H1582" s="487" t="s">
        <v>8431</v>
      </c>
      <c r="I1582" s="492" t="s">
        <v>8636</v>
      </c>
      <c r="J1582" s="484">
        <v>2011</v>
      </c>
      <c r="K1582" s="484">
        <v>0.433</v>
      </c>
      <c r="L1582" s="485" t="s">
        <v>8637</v>
      </c>
      <c r="M1582" s="496"/>
      <c r="N1582" s="492"/>
      <c r="O1582" s="483"/>
      <c r="P1582" s="483"/>
      <c r="Q1582" s="486"/>
      <c r="R1582" s="486"/>
      <c r="S1582" s="492"/>
      <c r="T1582" s="483"/>
      <c r="U1582" s="483"/>
      <c r="V1582" s="486"/>
    </row>
    <row r="1583" spans="1:22" x14ac:dyDescent="0.25">
      <c r="A1583" s="487"/>
      <c r="B1583" s="492"/>
      <c r="C1583" s="493"/>
      <c r="D1583" s="492"/>
      <c r="E1583" s="516"/>
      <c r="F1583" s="498"/>
      <c r="G1583" s="489"/>
      <c r="H1583" s="487"/>
      <c r="I1583" s="492"/>
      <c r="J1583" s="484">
        <v>2014</v>
      </c>
      <c r="K1583" s="484">
        <v>0.182</v>
      </c>
      <c r="L1583" s="485" t="s">
        <v>8638</v>
      </c>
      <c r="M1583" s="496"/>
      <c r="N1583" s="492"/>
      <c r="O1583" s="483"/>
      <c r="P1583" s="483"/>
      <c r="Q1583" s="486"/>
      <c r="R1583" s="486"/>
      <c r="S1583" s="492"/>
      <c r="T1583" s="483"/>
      <c r="U1583" s="483"/>
      <c r="V1583" s="486"/>
    </row>
    <row r="1584" spans="1:22" x14ac:dyDescent="0.25">
      <c r="A1584" s="487"/>
      <c r="B1584" s="492"/>
      <c r="C1584" s="493"/>
      <c r="D1584" s="492"/>
      <c r="E1584" s="516"/>
      <c r="F1584" s="498"/>
      <c r="G1584" s="489"/>
      <c r="H1584" s="487" t="s">
        <v>8431</v>
      </c>
      <c r="I1584" s="492" t="s">
        <v>8639</v>
      </c>
      <c r="J1584" s="484">
        <v>2011</v>
      </c>
      <c r="K1584" s="484">
        <v>0.48799999999999999</v>
      </c>
      <c r="L1584" s="485" t="s">
        <v>8637</v>
      </c>
      <c r="M1584" s="496"/>
      <c r="N1584" s="492"/>
      <c r="O1584" s="483"/>
      <c r="P1584" s="483"/>
      <c r="Q1584" s="486"/>
      <c r="R1584" s="486"/>
      <c r="S1584" s="492"/>
      <c r="T1584" s="483"/>
      <c r="U1584" s="483"/>
      <c r="V1584" s="486"/>
    </row>
    <row r="1585" spans="1:22" x14ac:dyDescent="0.25">
      <c r="A1585" s="487"/>
      <c r="B1585" s="492"/>
      <c r="C1585" s="493"/>
      <c r="D1585" s="492"/>
      <c r="E1585" s="516"/>
      <c r="F1585" s="498"/>
      <c r="G1585" s="489"/>
      <c r="H1585" s="487"/>
      <c r="I1585" s="492"/>
      <c r="J1585" s="484">
        <v>2014</v>
      </c>
      <c r="K1585" s="484">
        <v>0.184</v>
      </c>
      <c r="L1585" s="485" t="s">
        <v>8637</v>
      </c>
      <c r="M1585" s="496"/>
      <c r="N1585" s="492"/>
      <c r="O1585" s="483"/>
      <c r="P1585" s="483"/>
      <c r="Q1585" s="486"/>
      <c r="R1585" s="486"/>
      <c r="S1585" s="492"/>
      <c r="T1585" s="483"/>
      <c r="U1585" s="483"/>
      <c r="V1585" s="486"/>
    </row>
    <row r="1586" spans="1:22" x14ac:dyDescent="0.25">
      <c r="A1586" s="487"/>
      <c r="B1586" s="492"/>
      <c r="C1586" s="493" t="s">
        <v>8424</v>
      </c>
      <c r="D1586" s="492" t="s">
        <v>8640</v>
      </c>
      <c r="E1586" s="516" t="s">
        <v>7350</v>
      </c>
      <c r="F1586" s="498" t="s">
        <v>755</v>
      </c>
      <c r="G1586" s="489">
        <v>2011</v>
      </c>
      <c r="H1586" s="487"/>
      <c r="I1586" s="497"/>
      <c r="J1586" s="484"/>
      <c r="K1586" s="484"/>
      <c r="L1586" s="485"/>
      <c r="M1586" s="496" t="s">
        <v>1243</v>
      </c>
      <c r="N1586" s="497"/>
      <c r="O1586" s="483"/>
      <c r="P1586" s="483"/>
      <c r="Q1586" s="486"/>
      <c r="R1586" s="486"/>
      <c r="S1586" s="497"/>
      <c r="T1586" s="483"/>
      <c r="U1586" s="483"/>
      <c r="V1586" s="486"/>
    </row>
    <row r="1587" spans="1:22" x14ac:dyDescent="0.25">
      <c r="A1587" s="489"/>
      <c r="B1587" s="492"/>
      <c r="C1587" s="493"/>
      <c r="D1587" s="492"/>
      <c r="E1587" s="516"/>
      <c r="F1587" s="498"/>
      <c r="G1587" s="489"/>
      <c r="H1587" s="487"/>
      <c r="I1587" s="497"/>
      <c r="J1587" s="484"/>
      <c r="K1587" s="484"/>
      <c r="L1587" s="485"/>
      <c r="M1587" s="496"/>
      <c r="N1587" s="497"/>
      <c r="O1587" s="483"/>
      <c r="P1587" s="483"/>
      <c r="Q1587" s="486"/>
      <c r="R1587" s="486"/>
      <c r="S1587" s="497"/>
      <c r="T1587" s="483"/>
      <c r="U1587" s="483"/>
      <c r="V1587" s="486"/>
    </row>
    <row r="1588" spans="1:22" x14ac:dyDescent="0.25">
      <c r="A1588" s="489"/>
      <c r="B1588" s="492"/>
      <c r="C1588" s="493" t="s">
        <v>8433</v>
      </c>
      <c r="D1588" s="492" t="s">
        <v>8641</v>
      </c>
      <c r="E1588" s="516" t="s">
        <v>7350</v>
      </c>
      <c r="F1588" s="498"/>
      <c r="G1588" s="489">
        <v>2015</v>
      </c>
      <c r="H1588" s="487"/>
      <c r="I1588" s="497"/>
      <c r="J1588" s="484"/>
      <c r="K1588" s="484"/>
      <c r="L1588" s="790"/>
      <c r="M1588" s="496"/>
      <c r="N1588" s="497"/>
      <c r="O1588" s="483"/>
      <c r="P1588" s="483"/>
      <c r="Q1588" s="486"/>
      <c r="R1588" s="486"/>
      <c r="S1588" s="497"/>
      <c r="T1588" s="483"/>
      <c r="U1588" s="483"/>
      <c r="V1588" s="486"/>
    </row>
    <row r="1589" spans="1:22" x14ac:dyDescent="0.25">
      <c r="A1589" s="489"/>
      <c r="B1589" s="492"/>
      <c r="C1589" s="493" t="s">
        <v>8435</v>
      </c>
      <c r="D1589" s="492" t="s">
        <v>8641</v>
      </c>
      <c r="E1589" s="516" t="s">
        <v>7350</v>
      </c>
      <c r="F1589" s="498" t="s">
        <v>755</v>
      </c>
      <c r="G1589" s="489">
        <v>2015</v>
      </c>
      <c r="H1589" s="487"/>
      <c r="I1589" s="497"/>
      <c r="J1589" s="484"/>
      <c r="K1589" s="484"/>
      <c r="L1589" s="790"/>
      <c r="M1589" s="496"/>
      <c r="N1589" s="497"/>
      <c r="O1589" s="483"/>
      <c r="P1589" s="483"/>
      <c r="Q1589" s="486"/>
      <c r="R1589" s="486"/>
      <c r="S1589" s="497"/>
      <c r="T1589" s="483"/>
      <c r="U1589" s="483"/>
      <c r="V1589" s="486"/>
    </row>
    <row r="1590" spans="1:22" x14ac:dyDescent="0.25">
      <c r="A1590" s="489"/>
      <c r="B1590" s="492"/>
      <c r="C1590" s="493"/>
      <c r="D1590" s="492"/>
      <c r="E1590" s="516"/>
      <c r="F1590" s="498"/>
      <c r="G1590" s="489"/>
      <c r="H1590" s="487" t="s">
        <v>8439</v>
      </c>
      <c r="I1590" s="484" t="s">
        <v>8642</v>
      </c>
      <c r="J1590" s="484">
        <v>2013</v>
      </c>
      <c r="K1590" s="484">
        <v>0.151</v>
      </c>
      <c r="L1590" s="485" t="s">
        <v>1234</v>
      </c>
      <c r="M1590" s="496"/>
      <c r="N1590" s="497"/>
      <c r="O1590" s="483"/>
      <c r="P1590" s="483"/>
      <c r="Q1590" s="486"/>
      <c r="R1590" s="486"/>
      <c r="S1590" s="497"/>
      <c r="T1590" s="483"/>
      <c r="U1590" s="483"/>
      <c r="V1590" s="486"/>
    </row>
    <row r="1591" spans="1:22" x14ac:dyDescent="0.25">
      <c r="A1591" s="489"/>
      <c r="B1591" s="492"/>
      <c r="C1591" s="493"/>
      <c r="D1591" s="492"/>
      <c r="E1591" s="516"/>
      <c r="F1591" s="498"/>
      <c r="G1591" s="489"/>
      <c r="H1591" s="487"/>
      <c r="I1591" s="785"/>
      <c r="J1591" s="484">
        <v>2015</v>
      </c>
      <c r="K1591" s="484">
        <v>0.13300000000000001</v>
      </c>
      <c r="L1591" s="485" t="s">
        <v>1234</v>
      </c>
      <c r="M1591" s="496"/>
      <c r="N1591" s="497"/>
      <c r="O1591" s="483"/>
      <c r="P1591" s="483"/>
      <c r="Q1591" s="486"/>
      <c r="R1591" s="486"/>
      <c r="S1591" s="497"/>
      <c r="T1591" s="483"/>
      <c r="U1591" s="483"/>
      <c r="V1591" s="486"/>
    </row>
    <row r="1592" spans="1:22" x14ac:dyDescent="0.25">
      <c r="A1592" s="489"/>
      <c r="B1592" s="492"/>
      <c r="C1592" s="493"/>
      <c r="D1592" s="492"/>
      <c r="E1592" s="516"/>
      <c r="F1592" s="498"/>
      <c r="G1592" s="489"/>
      <c r="H1592" s="487"/>
      <c r="I1592" s="497"/>
      <c r="J1592" s="484"/>
      <c r="K1592" s="484"/>
      <c r="L1592" s="485"/>
      <c r="M1592" s="496"/>
      <c r="N1592" s="497"/>
      <c r="O1592" s="483"/>
      <c r="P1592" s="483"/>
      <c r="Q1592" s="486"/>
      <c r="R1592" s="486"/>
      <c r="S1592" s="497"/>
      <c r="T1592" s="483"/>
      <c r="U1592" s="483"/>
      <c r="V1592" s="486"/>
    </row>
    <row r="1593" spans="1:22" x14ac:dyDescent="0.25">
      <c r="A1593" s="489"/>
      <c r="B1593" s="492"/>
      <c r="C1593" s="493"/>
      <c r="D1593" s="492"/>
      <c r="E1593" s="516"/>
      <c r="F1593" s="498"/>
      <c r="G1593" s="489"/>
      <c r="H1593" s="487"/>
      <c r="I1593" s="791"/>
      <c r="J1593" s="791"/>
      <c r="K1593" s="790"/>
      <c r="L1593" s="790"/>
      <c r="M1593" s="496"/>
      <c r="N1593" s="497"/>
      <c r="O1593" s="483"/>
      <c r="P1593" s="483"/>
      <c r="Q1593" s="486"/>
      <c r="R1593" s="486"/>
      <c r="S1593" s="497"/>
      <c r="T1593" s="483"/>
      <c r="U1593" s="483"/>
      <c r="V1593" s="486"/>
    </row>
    <row r="1594" spans="1:22" x14ac:dyDescent="0.25">
      <c r="A1594" s="489"/>
      <c r="B1594" s="492"/>
      <c r="C1594" s="493" t="s">
        <v>8426</v>
      </c>
      <c r="D1594" s="492" t="s">
        <v>8643</v>
      </c>
      <c r="E1594" s="492" t="s">
        <v>7350</v>
      </c>
      <c r="F1594" s="498"/>
      <c r="G1594" s="489">
        <v>2013</v>
      </c>
      <c r="H1594" s="487"/>
      <c r="I1594" s="787"/>
      <c r="J1594" s="484"/>
      <c r="K1594" s="484"/>
      <c r="L1594" s="485"/>
      <c r="M1594" s="496"/>
      <c r="N1594" s="497"/>
      <c r="O1594" s="483"/>
      <c r="P1594" s="483"/>
      <c r="Q1594" s="486"/>
      <c r="R1594" s="486"/>
      <c r="S1594" s="497"/>
      <c r="T1594" s="483"/>
      <c r="U1594" s="483"/>
      <c r="V1594" s="486"/>
    </row>
    <row r="1595" spans="1:22" x14ac:dyDescent="0.25">
      <c r="A1595" s="489"/>
      <c r="B1595" s="492"/>
      <c r="C1595" s="493" t="s">
        <v>8428</v>
      </c>
      <c r="D1595" s="492" t="s">
        <v>8643</v>
      </c>
      <c r="E1595" s="492" t="s">
        <v>7350</v>
      </c>
      <c r="F1595" s="498" t="s">
        <v>755</v>
      </c>
      <c r="G1595" s="489">
        <v>2013</v>
      </c>
      <c r="H1595" s="487"/>
      <c r="I1595" s="787"/>
      <c r="J1595" s="484"/>
      <c r="K1595" s="484"/>
      <c r="L1595" s="485"/>
      <c r="M1595" s="496"/>
      <c r="N1595" s="497"/>
      <c r="O1595" s="483"/>
      <c r="P1595" s="483"/>
      <c r="Q1595" s="486"/>
      <c r="R1595" s="486"/>
      <c r="S1595" s="497"/>
      <c r="T1595" s="483"/>
      <c r="U1595" s="483"/>
      <c r="V1595" s="486"/>
    </row>
    <row r="1596" spans="1:22" x14ac:dyDescent="0.25">
      <c r="A1596" s="489"/>
      <c r="B1596" s="492"/>
      <c r="C1596" s="493"/>
      <c r="D1596" s="787"/>
      <c r="E1596" s="787"/>
      <c r="F1596" s="787"/>
      <c r="G1596" s="791"/>
      <c r="H1596" s="487" t="s">
        <v>8644</v>
      </c>
      <c r="I1596" s="497" t="s">
        <v>8440</v>
      </c>
      <c r="J1596" s="484">
        <v>2014</v>
      </c>
      <c r="K1596" s="484">
        <v>0.151</v>
      </c>
      <c r="L1596" s="485" t="s">
        <v>1234</v>
      </c>
      <c r="M1596" s="496"/>
      <c r="N1596" s="497"/>
      <c r="O1596" s="483"/>
      <c r="P1596" s="483"/>
      <c r="Q1596" s="486"/>
      <c r="R1596" s="486"/>
      <c r="S1596" s="497"/>
      <c r="T1596" s="483"/>
      <c r="U1596" s="483"/>
      <c r="V1596" s="486"/>
    </row>
    <row r="1597" spans="1:22" x14ac:dyDescent="0.25">
      <c r="A1597" s="489"/>
      <c r="B1597" s="492"/>
      <c r="C1597" s="493"/>
      <c r="D1597" s="492"/>
      <c r="E1597" s="516"/>
      <c r="F1597" s="498"/>
      <c r="G1597" s="489"/>
      <c r="H1597" s="487"/>
      <c r="I1597" s="787"/>
      <c r="J1597" s="484"/>
      <c r="K1597" s="484"/>
      <c r="L1597" s="485"/>
      <c r="M1597" s="496"/>
      <c r="N1597" s="497"/>
      <c r="O1597" s="483"/>
      <c r="P1597" s="483"/>
      <c r="Q1597" s="486"/>
      <c r="R1597" s="486"/>
      <c r="S1597" s="497"/>
      <c r="T1597" s="483"/>
      <c r="U1597" s="483"/>
      <c r="V1597" s="486"/>
    </row>
    <row r="1598" spans="1:22" x14ac:dyDescent="0.25">
      <c r="A1598" s="489"/>
      <c r="B1598" s="492"/>
      <c r="C1598" s="493"/>
      <c r="D1598" s="787"/>
      <c r="E1598" s="787"/>
      <c r="F1598" s="787"/>
      <c r="G1598" s="791"/>
      <c r="H1598" s="487" t="s">
        <v>8645</v>
      </c>
      <c r="I1598" s="497" t="s">
        <v>8646</v>
      </c>
      <c r="J1598" s="484">
        <v>2015</v>
      </c>
      <c r="K1598" s="484">
        <v>0.13500000000000001</v>
      </c>
      <c r="L1598" s="485" t="s">
        <v>8638</v>
      </c>
      <c r="M1598" s="496"/>
      <c r="N1598" s="497"/>
      <c r="O1598" s="483"/>
      <c r="P1598" s="483"/>
      <c r="Q1598" s="486"/>
      <c r="R1598" s="486"/>
      <c r="S1598" s="497"/>
      <c r="T1598" s="483"/>
      <c r="U1598" s="483"/>
      <c r="V1598" s="486"/>
    </row>
    <row r="1599" spans="1:22" x14ac:dyDescent="0.25">
      <c r="A1599" s="487"/>
      <c r="B1599" s="492"/>
      <c r="C1599" s="493" t="s">
        <v>8632</v>
      </c>
      <c r="D1599" s="492" t="s">
        <v>8647</v>
      </c>
      <c r="E1599" s="516" t="s">
        <v>2819</v>
      </c>
      <c r="F1599" s="498"/>
      <c r="G1599" s="489">
        <v>2015</v>
      </c>
      <c r="H1599" s="487"/>
      <c r="I1599" s="497"/>
      <c r="J1599" s="484"/>
      <c r="K1599" s="484"/>
      <c r="L1599" s="485"/>
      <c r="M1599" s="496"/>
      <c r="N1599" s="497"/>
      <c r="O1599" s="483"/>
      <c r="P1599" s="483"/>
      <c r="Q1599" s="486"/>
      <c r="R1599" s="486"/>
      <c r="S1599" s="497"/>
      <c r="T1599" s="483"/>
      <c r="U1599" s="483"/>
      <c r="V1599" s="486"/>
    </row>
    <row r="1600" spans="1:22" x14ac:dyDescent="0.25">
      <c r="A1600" s="487"/>
      <c r="B1600" s="492"/>
      <c r="C1600" s="493" t="s">
        <v>8634</v>
      </c>
      <c r="D1600" s="492" t="s">
        <v>8647</v>
      </c>
      <c r="E1600" s="516" t="s">
        <v>2819</v>
      </c>
      <c r="F1600" s="498" t="s">
        <v>8635</v>
      </c>
      <c r="G1600" s="489">
        <v>2015</v>
      </c>
      <c r="H1600" s="487"/>
      <c r="I1600" s="492"/>
      <c r="J1600" s="483"/>
      <c r="K1600" s="484"/>
      <c r="L1600" s="485"/>
      <c r="M1600" s="496"/>
      <c r="N1600" s="497"/>
      <c r="O1600" s="483"/>
      <c r="P1600" s="483"/>
      <c r="Q1600" s="486"/>
      <c r="R1600" s="486"/>
      <c r="S1600" s="497"/>
      <c r="T1600" s="483"/>
      <c r="U1600" s="483"/>
      <c r="V1600" s="486"/>
    </row>
    <row r="1601" spans="1:22" x14ac:dyDescent="0.25">
      <c r="A1601" s="487"/>
      <c r="B1601" s="492"/>
      <c r="C1601" s="493"/>
      <c r="D1601" s="492" t="s">
        <v>8648</v>
      </c>
      <c r="E1601" s="492"/>
      <c r="F1601" s="498" t="s">
        <v>894</v>
      </c>
      <c r="G1601" s="489">
        <v>2016</v>
      </c>
      <c r="H1601" s="487"/>
      <c r="I1601" s="497"/>
      <c r="J1601" s="484"/>
      <c r="K1601" s="484"/>
      <c r="L1601" s="485"/>
      <c r="M1601" s="496"/>
      <c r="N1601" s="497"/>
      <c r="O1601" s="483"/>
      <c r="P1601" s="483"/>
      <c r="Q1601" s="486"/>
      <c r="R1601" s="486"/>
      <c r="S1601" s="497"/>
      <c r="T1601" s="483"/>
      <c r="U1601" s="483"/>
      <c r="V1601" s="486"/>
    </row>
    <row r="1602" spans="1:22" x14ac:dyDescent="0.25">
      <c r="A1602" s="487"/>
      <c r="B1602" s="492"/>
      <c r="C1602" s="493"/>
      <c r="D1602" s="492"/>
      <c r="E1602" s="492"/>
      <c r="F1602" s="498"/>
      <c r="G1602" s="489"/>
      <c r="H1602" s="487"/>
      <c r="I1602" s="497" t="s">
        <v>8442</v>
      </c>
      <c r="J1602" s="484">
        <v>2016</v>
      </c>
      <c r="K1602" s="484">
        <v>1.7000000000000001E-2</v>
      </c>
      <c r="L1602" s="485" t="s">
        <v>1191</v>
      </c>
      <c r="M1602" s="496"/>
      <c r="N1602" s="497"/>
      <c r="O1602" s="483"/>
      <c r="P1602" s="483"/>
      <c r="Q1602" s="486"/>
      <c r="R1602" s="486"/>
      <c r="S1602" s="497"/>
      <c r="T1602" s="483"/>
      <c r="U1602" s="483"/>
      <c r="V1602" s="486"/>
    </row>
    <row r="1603" spans="1:22" x14ac:dyDescent="0.25">
      <c r="A1603" s="487"/>
      <c r="B1603" s="492"/>
      <c r="C1603" s="493"/>
      <c r="D1603" s="492"/>
      <c r="E1603" s="492"/>
      <c r="F1603" s="498"/>
      <c r="G1603" s="489"/>
      <c r="H1603" s="487"/>
      <c r="I1603" s="497"/>
      <c r="J1603" s="484"/>
      <c r="K1603" s="484"/>
      <c r="L1603" s="485"/>
      <c r="M1603" s="496"/>
      <c r="N1603" s="497"/>
      <c r="O1603" s="483"/>
      <c r="P1603" s="483"/>
      <c r="Q1603" s="486"/>
      <c r="R1603" s="486"/>
      <c r="S1603" s="497"/>
      <c r="T1603" s="483"/>
      <c r="U1603" s="483"/>
      <c r="V1603" s="486"/>
    </row>
    <row r="1604" spans="1:22" x14ac:dyDescent="0.25">
      <c r="A1604" s="487"/>
      <c r="B1604" s="492"/>
      <c r="C1604" s="493"/>
      <c r="D1604" s="492"/>
      <c r="E1604" s="492"/>
      <c r="F1604" s="498"/>
      <c r="G1604" s="489"/>
      <c r="H1604" s="714" t="s">
        <v>8649</v>
      </c>
      <c r="I1604" s="497" t="s">
        <v>8650</v>
      </c>
      <c r="J1604" s="484"/>
      <c r="K1604" s="484">
        <v>4.1269999999999998</v>
      </c>
      <c r="L1604" s="740" t="s">
        <v>8651</v>
      </c>
      <c r="M1604" s="496"/>
      <c r="N1604" s="497"/>
      <c r="O1604" s="483"/>
      <c r="P1604" s="483"/>
      <c r="Q1604" s="486"/>
      <c r="R1604" s="486"/>
      <c r="S1604" s="497"/>
      <c r="T1604" s="483"/>
      <c r="U1604" s="483"/>
      <c r="V1604" s="486"/>
    </row>
    <row r="1605" spans="1:22" x14ac:dyDescent="0.25">
      <c r="A1605" s="487"/>
      <c r="B1605" s="492"/>
      <c r="C1605" s="493"/>
      <c r="D1605" s="492"/>
      <c r="E1605" s="492"/>
      <c r="F1605" s="498"/>
      <c r="G1605" s="489"/>
      <c r="H1605" s="741"/>
      <c r="I1605" s="497" t="s">
        <v>8650</v>
      </c>
      <c r="J1605" s="484"/>
      <c r="K1605" s="484">
        <v>4.1269999999999998</v>
      </c>
      <c r="L1605" s="740" t="s">
        <v>8651</v>
      </c>
      <c r="M1605" s="496"/>
      <c r="N1605" s="497"/>
      <c r="O1605" s="483"/>
      <c r="P1605" s="483"/>
      <c r="Q1605" s="486"/>
      <c r="R1605" s="486"/>
      <c r="S1605" s="497"/>
      <c r="T1605" s="483"/>
      <c r="U1605" s="483"/>
      <c r="V1605" s="486"/>
    </row>
    <row r="1606" spans="1:22" x14ac:dyDescent="0.25">
      <c r="A1606" s="487"/>
      <c r="B1606" s="492"/>
      <c r="C1606" s="493"/>
      <c r="D1606" s="492"/>
      <c r="E1606" s="492"/>
      <c r="F1606" s="498"/>
      <c r="G1606" s="489"/>
      <c r="H1606" s="741"/>
      <c r="I1606" s="497" t="s">
        <v>8650</v>
      </c>
      <c r="J1606" s="484"/>
      <c r="K1606" s="484">
        <v>4.1269999999999998</v>
      </c>
      <c r="L1606" s="740" t="s">
        <v>8651</v>
      </c>
      <c r="M1606" s="496"/>
      <c r="N1606" s="497"/>
      <c r="O1606" s="483"/>
      <c r="P1606" s="483"/>
      <c r="Q1606" s="486"/>
      <c r="R1606" s="486"/>
      <c r="S1606" s="497"/>
      <c r="T1606" s="483"/>
      <c r="U1606" s="483"/>
      <c r="V1606" s="486"/>
    </row>
    <row r="1607" spans="1:22" x14ac:dyDescent="0.25">
      <c r="A1607" s="487"/>
      <c r="B1607" s="488"/>
      <c r="C1607" s="494"/>
      <c r="D1607" s="492"/>
      <c r="E1607" s="492"/>
      <c r="F1607" s="498"/>
      <c r="G1607" s="489"/>
      <c r="H1607" s="741"/>
      <c r="I1607" s="497" t="s">
        <v>8650</v>
      </c>
      <c r="J1607" s="484"/>
      <c r="K1607" s="484">
        <v>4.1269999999999998</v>
      </c>
      <c r="L1607" s="740" t="s">
        <v>8651</v>
      </c>
      <c r="M1607" s="496"/>
      <c r="N1607" s="497"/>
      <c r="O1607" s="483"/>
      <c r="P1607" s="483"/>
      <c r="Q1607" s="486"/>
      <c r="R1607" s="486"/>
      <c r="S1607" s="497"/>
      <c r="T1607" s="483"/>
      <c r="U1607" s="483"/>
      <c r="V1607" s="486"/>
    </row>
    <row r="1608" spans="1:22" x14ac:dyDescent="0.25">
      <c r="A1608" s="487"/>
      <c r="B1608" s="742"/>
      <c r="C1608" s="743"/>
      <c r="D1608" s="744"/>
      <c r="E1608" s="745"/>
      <c r="F1608" s="746"/>
      <c r="G1608" s="747"/>
      <c r="H1608" s="741"/>
      <c r="I1608" s="497" t="s">
        <v>8650</v>
      </c>
      <c r="J1608" s="484"/>
      <c r="K1608" s="484">
        <v>4.1269999999999998</v>
      </c>
      <c r="L1608" s="740" t="s">
        <v>8651</v>
      </c>
      <c r="M1608" s="496"/>
      <c r="N1608" s="497"/>
      <c r="O1608" s="483"/>
      <c r="P1608" s="483"/>
      <c r="Q1608" s="486"/>
      <c r="R1608" s="486"/>
      <c r="S1608" s="497"/>
      <c r="T1608" s="483"/>
      <c r="U1608" s="483"/>
      <c r="V1608" s="486"/>
    </row>
    <row r="1609" spans="1:22" x14ac:dyDescent="0.25">
      <c r="A1609" s="487"/>
      <c r="B1609" s="748"/>
      <c r="C1609" s="749"/>
      <c r="D1609" s="745"/>
      <c r="E1609" s="744"/>
      <c r="F1609" s="750"/>
      <c r="G1609" s="751"/>
      <c r="H1609" s="715"/>
      <c r="I1609" s="497" t="s">
        <v>8650</v>
      </c>
      <c r="J1609" s="484"/>
      <c r="K1609" s="484">
        <v>4.1269999999999998</v>
      </c>
      <c r="L1609" s="740" t="s">
        <v>8651</v>
      </c>
      <c r="M1609" s="496"/>
      <c r="N1609" s="497"/>
      <c r="O1609" s="483"/>
      <c r="P1609" s="483"/>
      <c r="Q1609" s="486"/>
      <c r="R1609" s="486"/>
      <c r="S1609" s="497"/>
      <c r="T1609" s="483"/>
      <c r="U1609" s="483"/>
      <c r="V1609" s="486"/>
    </row>
    <row r="1610" spans="1:22" x14ac:dyDescent="0.25">
      <c r="A1610" s="487"/>
      <c r="B1610" s="748"/>
      <c r="C1610" s="493"/>
      <c r="D1610" s="492"/>
      <c r="E1610" s="492"/>
      <c r="F1610" s="498"/>
      <c r="G1610" s="489"/>
      <c r="H1610" s="510"/>
      <c r="I1610" s="497"/>
      <c r="J1610" s="484"/>
      <c r="K1610" s="484"/>
      <c r="L1610" s="740"/>
      <c r="M1610" s="496"/>
      <c r="N1610" s="497"/>
      <c r="O1610" s="483"/>
      <c r="P1610" s="483"/>
      <c r="Q1610" s="486"/>
      <c r="R1610" s="486"/>
      <c r="S1610" s="497"/>
      <c r="T1610" s="483"/>
      <c r="U1610" s="483"/>
      <c r="V1610" s="486"/>
    </row>
    <row r="1611" spans="1:22" x14ac:dyDescent="0.25">
      <c r="A1611" s="487"/>
      <c r="B1611" s="748"/>
      <c r="C1611" s="493" t="s">
        <v>8443</v>
      </c>
      <c r="D1611" s="492" t="s">
        <v>8652</v>
      </c>
      <c r="E1611" s="492"/>
      <c r="F1611" s="498" t="s">
        <v>2850</v>
      </c>
      <c r="G1611" s="489">
        <v>2017</v>
      </c>
      <c r="H1611" s="510"/>
      <c r="I1611" s="497"/>
      <c r="J1611" s="484"/>
      <c r="K1611" s="484"/>
      <c r="L1611" s="740"/>
      <c r="M1611" s="496"/>
      <c r="N1611" s="497"/>
      <c r="O1611" s="483"/>
      <c r="P1611" s="483"/>
      <c r="Q1611" s="486"/>
      <c r="R1611" s="486"/>
      <c r="S1611" s="497"/>
      <c r="T1611" s="483"/>
      <c r="U1611" s="483"/>
      <c r="V1611" s="486"/>
    </row>
    <row r="1612" spans="1:22" x14ac:dyDescent="0.25">
      <c r="A1612" s="487"/>
      <c r="B1612" s="748"/>
      <c r="C1612" s="749"/>
      <c r="D1612" s="745"/>
      <c r="E1612" s="752"/>
      <c r="F1612" s="750"/>
      <c r="G1612" s="751"/>
      <c r="H1612" s="487"/>
      <c r="I1612" s="492" t="s">
        <v>8445</v>
      </c>
      <c r="J1612" s="483">
        <v>2011</v>
      </c>
      <c r="K1612" s="484"/>
      <c r="L1612" s="485" t="s">
        <v>1431</v>
      </c>
      <c r="M1612" s="496"/>
      <c r="N1612" s="497"/>
      <c r="O1612" s="483"/>
      <c r="P1612" s="483"/>
      <c r="Q1612" s="486"/>
      <c r="R1612" s="486"/>
      <c r="S1612" s="497"/>
      <c r="T1612" s="483"/>
      <c r="U1612" s="483"/>
      <c r="V1612" s="486"/>
    </row>
    <row r="1613" spans="1:22" x14ac:dyDescent="0.25">
      <c r="A1613" s="487"/>
      <c r="B1613" s="748"/>
      <c r="C1613" s="749"/>
      <c r="D1613" s="753" t="s">
        <v>4782</v>
      </c>
      <c r="E1613" s="752"/>
      <c r="F1613" s="750" t="s">
        <v>23</v>
      </c>
      <c r="G1613" s="751"/>
      <c r="H1613" s="515"/>
      <c r="I1613" s="492" t="s">
        <v>8653</v>
      </c>
      <c r="J1613" s="483">
        <v>2018</v>
      </c>
      <c r="K1613" s="484"/>
      <c r="L1613" s="485" t="s">
        <v>8654</v>
      </c>
      <c r="M1613" s="496"/>
      <c r="N1613" s="497"/>
      <c r="O1613" s="483"/>
      <c r="P1613" s="483"/>
      <c r="Q1613" s="486"/>
      <c r="R1613" s="486"/>
      <c r="S1613" s="497"/>
      <c r="T1613" s="483"/>
      <c r="U1613" s="483"/>
      <c r="V1613" s="486"/>
    </row>
    <row r="1614" spans="1:22" x14ac:dyDescent="0.25">
      <c r="A1614" s="487"/>
      <c r="B1614" s="748"/>
      <c r="C1614" s="749"/>
      <c r="D1614" s="745"/>
      <c r="E1614" s="752"/>
      <c r="F1614" s="750"/>
      <c r="G1614" s="751"/>
      <c r="H1614" s="515"/>
      <c r="I1614" s="492"/>
      <c r="J1614" s="483"/>
      <c r="K1614" s="484"/>
      <c r="L1614" s="485"/>
      <c r="M1614" s="496"/>
      <c r="N1614" s="497" t="s">
        <v>8655</v>
      </c>
      <c r="O1614" s="483">
        <v>2018</v>
      </c>
      <c r="P1614" s="483">
        <v>0.73799999999999999</v>
      </c>
      <c r="Q1614" s="486" t="s">
        <v>8656</v>
      </c>
      <c r="R1614" s="486"/>
      <c r="S1614" s="497"/>
      <c r="T1614" s="483"/>
      <c r="U1614" s="483"/>
      <c r="V1614" s="486"/>
    </row>
    <row r="1615" spans="1:22" x14ac:dyDescent="0.25">
      <c r="A1615" s="487"/>
      <c r="B1615" s="748"/>
      <c r="C1615" s="749"/>
      <c r="D1615" s="745"/>
      <c r="E1615" s="752"/>
      <c r="F1615" s="750"/>
      <c r="G1615" s="751"/>
      <c r="H1615" s="515"/>
      <c r="I1615" s="492"/>
      <c r="J1615" s="483"/>
      <c r="K1615" s="484"/>
      <c r="L1615" s="485"/>
      <c r="M1615" s="496"/>
      <c r="N1615" s="497" t="s">
        <v>8657</v>
      </c>
      <c r="O1615" s="483">
        <v>2018</v>
      </c>
      <c r="P1615" s="483">
        <v>2.1000000000000001E-2</v>
      </c>
      <c r="Q1615" s="486" t="s">
        <v>8658</v>
      </c>
      <c r="R1615" s="486"/>
      <c r="S1615" s="497"/>
      <c r="T1615" s="483"/>
      <c r="U1615" s="483"/>
      <c r="V1615" s="486"/>
    </row>
    <row r="1616" spans="1:22" x14ac:dyDescent="0.25">
      <c r="A1616" s="487"/>
      <c r="B1616" s="748"/>
      <c r="C1616" s="749"/>
      <c r="D1616" s="745"/>
      <c r="E1616" s="752"/>
      <c r="F1616" s="750"/>
      <c r="G1616" s="751"/>
      <c r="H1616" s="510"/>
      <c r="I1616" s="497"/>
      <c r="J1616" s="484"/>
      <c r="K1616" s="484"/>
      <c r="L1616" s="740"/>
      <c r="M1616" s="496"/>
      <c r="N1616" s="497" t="s">
        <v>8657</v>
      </c>
      <c r="O1616" s="483">
        <v>2018</v>
      </c>
      <c r="P1616" s="483">
        <v>2.1000000000000001E-2</v>
      </c>
      <c r="Q1616" s="486" t="s">
        <v>8658</v>
      </c>
      <c r="R1616" s="486"/>
      <c r="S1616" s="497"/>
      <c r="T1616" s="483"/>
      <c r="U1616" s="483"/>
      <c r="V1616" s="486"/>
    </row>
    <row r="1617" spans="1:22" x14ac:dyDescent="0.25">
      <c r="A1617" s="487"/>
      <c r="B1617" s="748"/>
      <c r="C1617" s="749"/>
      <c r="D1617" s="791"/>
      <c r="E1617" s="791"/>
      <c r="F1617" s="791"/>
      <c r="G1617" s="791"/>
      <c r="H1617" s="510"/>
      <c r="I1617" s="497"/>
      <c r="J1617" s="484"/>
      <c r="K1617" s="484"/>
      <c r="L1617" s="740"/>
      <c r="M1617" s="496"/>
      <c r="N1617" s="497" t="s">
        <v>8659</v>
      </c>
      <c r="O1617" s="483">
        <v>2018</v>
      </c>
      <c r="P1617" s="483" t="s">
        <v>8660</v>
      </c>
      <c r="Q1617" s="486"/>
      <c r="R1617" s="486"/>
      <c r="S1617" s="497"/>
      <c r="T1617" s="483"/>
      <c r="U1617" s="483"/>
      <c r="V1617" s="486"/>
    </row>
    <row r="1618" spans="1:22" x14ac:dyDescent="0.25">
      <c r="A1618" s="487"/>
      <c r="B1618" s="748"/>
      <c r="C1618" s="749"/>
      <c r="D1618" s="492" t="s">
        <v>8661</v>
      </c>
      <c r="E1618" s="754"/>
      <c r="F1618" s="498" t="s">
        <v>8662</v>
      </c>
      <c r="G1618" s="751">
        <v>1978</v>
      </c>
      <c r="H1618" s="510"/>
      <c r="I1618" s="497"/>
      <c r="J1618" s="484"/>
      <c r="K1618" s="484"/>
      <c r="L1618" s="740"/>
      <c r="M1618" s="496"/>
      <c r="N1618" s="497"/>
      <c r="O1618" s="483"/>
      <c r="P1618" s="483"/>
      <c r="Q1618" s="486"/>
      <c r="R1618" s="486"/>
      <c r="S1618" s="497"/>
      <c r="T1618" s="483"/>
      <c r="U1618" s="483"/>
      <c r="V1618" s="486"/>
    </row>
    <row r="1619" spans="1:22" x14ac:dyDescent="0.25">
      <c r="A1619" s="487"/>
      <c r="B1619" s="748"/>
      <c r="C1619" s="749"/>
      <c r="D1619" s="791"/>
      <c r="E1619" s="791"/>
      <c r="F1619" s="791"/>
      <c r="G1619" s="751"/>
      <c r="H1619" s="510"/>
      <c r="I1619" s="497"/>
      <c r="J1619" s="484"/>
      <c r="K1619" s="484"/>
      <c r="L1619" s="740"/>
      <c r="M1619" s="496"/>
      <c r="N1619" s="497"/>
      <c r="O1619" s="483"/>
      <c r="P1619" s="483"/>
      <c r="Q1619" s="486"/>
      <c r="R1619" s="486"/>
      <c r="S1619" s="497"/>
      <c r="T1619" s="483"/>
      <c r="U1619" s="483"/>
      <c r="V1619" s="486"/>
    </row>
    <row r="1620" spans="1:22" x14ac:dyDescent="0.25">
      <c r="A1620" s="487"/>
      <c r="B1620" s="748"/>
      <c r="C1620" s="749"/>
      <c r="D1620" s="492" t="s">
        <v>8663</v>
      </c>
      <c r="E1620" s="754"/>
      <c r="F1620" s="498" t="s">
        <v>8664</v>
      </c>
      <c r="G1620" s="751"/>
      <c r="H1620" s="510"/>
      <c r="I1620" s="497"/>
      <c r="J1620" s="484"/>
      <c r="K1620" s="484"/>
      <c r="L1620" s="740"/>
      <c r="M1620" s="496"/>
      <c r="N1620" s="497"/>
      <c r="O1620" s="483"/>
      <c r="P1620" s="483"/>
      <c r="Q1620" s="486"/>
      <c r="R1620" s="486"/>
      <c r="S1620" s="497"/>
      <c r="T1620" s="483"/>
      <c r="U1620" s="483"/>
      <c r="V1620" s="486"/>
    </row>
    <row r="1621" spans="1:22" x14ac:dyDescent="0.25">
      <c r="A1621" s="518"/>
      <c r="B1621" s="519"/>
      <c r="C1621" s="517"/>
      <c r="D1621" s="519"/>
      <c r="E1621" s="519"/>
      <c r="F1621" s="755"/>
      <c r="G1621" s="756"/>
      <c r="H1621" s="518"/>
      <c r="I1621" s="519"/>
      <c r="J1621" s="520"/>
      <c r="K1621" s="757"/>
      <c r="L1621" s="758"/>
      <c r="M1621" s="758"/>
      <c r="N1621" s="519"/>
      <c r="O1621" s="520"/>
      <c r="P1621" s="520"/>
      <c r="Q1621" s="521"/>
      <c r="R1621" s="521"/>
      <c r="S1621" s="519"/>
      <c r="T1621" s="520"/>
      <c r="U1621" s="520"/>
      <c r="V1621" s="521"/>
    </row>
  </sheetData>
  <mergeCells count="245">
    <mergeCell ref="Q1558:Q1562"/>
    <mergeCell ref="V1558:V1562"/>
    <mergeCell ref="H1604:H1609"/>
    <mergeCell ref="H1462:H1463"/>
    <mergeCell ref="M1463:M1468"/>
    <mergeCell ref="M1473:M1498"/>
    <mergeCell ref="M1500:M1515"/>
    <mergeCell ref="M1519:M1536"/>
    <mergeCell ref="M1539:M1561"/>
    <mergeCell ref="L1558:L1562"/>
    <mergeCell ref="M1421:M1422"/>
    <mergeCell ref="M1423:M1424"/>
    <mergeCell ref="M1425:M1426"/>
    <mergeCell ref="M1429:M1441"/>
    <mergeCell ref="H1448:H1449"/>
    <mergeCell ref="M1449:M1459"/>
    <mergeCell ref="M1373:M1375"/>
    <mergeCell ref="M1380:M1381"/>
    <mergeCell ref="H1386:H1387"/>
    <mergeCell ref="M1388:M1399"/>
    <mergeCell ref="M1406:M1407"/>
    <mergeCell ref="M1419:M1420"/>
    <mergeCell ref="M1275:M1293"/>
    <mergeCell ref="M1295:M1309"/>
    <mergeCell ref="M1315:M1324"/>
    <mergeCell ref="M1332:M1346"/>
    <mergeCell ref="M1354:M1358"/>
    <mergeCell ref="H1363:H1364"/>
    <mergeCell ref="M1212:M1215"/>
    <mergeCell ref="M1217:M1218"/>
    <mergeCell ref="M1222:M1230"/>
    <mergeCell ref="M1236:M1261"/>
    <mergeCell ref="M1264:M1272"/>
    <mergeCell ref="H1273:H1274"/>
    <mergeCell ref="M1138:M1155"/>
    <mergeCell ref="V1154:V1156"/>
    <mergeCell ref="M1157:M1173"/>
    <mergeCell ref="M1185:M1187"/>
    <mergeCell ref="M1190:M1194"/>
    <mergeCell ref="M1196:M1207"/>
    <mergeCell ref="V1207:V1211"/>
    <mergeCell ref="M1094:M1099"/>
    <mergeCell ref="M1102:M1107"/>
    <mergeCell ref="H1110:H1111"/>
    <mergeCell ref="M1112:M1114"/>
    <mergeCell ref="M1118:M1134"/>
    <mergeCell ref="V1134:V1137"/>
    <mergeCell ref="F1027:G1027"/>
    <mergeCell ref="I1027:J1027"/>
    <mergeCell ref="M1030:M1044"/>
    <mergeCell ref="M1046:M1050"/>
    <mergeCell ref="M1057:M1087"/>
    <mergeCell ref="Q1088:Q1092"/>
    <mergeCell ref="F1016:G1016"/>
    <mergeCell ref="I1016:J1016"/>
    <mergeCell ref="F1017:G1017"/>
    <mergeCell ref="I1017:J1017"/>
    <mergeCell ref="M1017:M1027"/>
    <mergeCell ref="F1018:G1018"/>
    <mergeCell ref="I1018:J1018"/>
    <mergeCell ref="F1019:G1019"/>
    <mergeCell ref="I1019:J1019"/>
    <mergeCell ref="F1020:G1020"/>
    <mergeCell ref="F1024:G1024"/>
    <mergeCell ref="I1024:J1024"/>
    <mergeCell ref="F1025:G1025"/>
    <mergeCell ref="I1025:J1025"/>
    <mergeCell ref="F1026:G1026"/>
    <mergeCell ref="I1026:J1026"/>
    <mergeCell ref="I1020:J1020"/>
    <mergeCell ref="F1021:G1021"/>
    <mergeCell ref="I1021:J1021"/>
    <mergeCell ref="F1022:G1022"/>
    <mergeCell ref="I1022:J1022"/>
    <mergeCell ref="F1023:G1023"/>
    <mergeCell ref="I1023:J1023"/>
    <mergeCell ref="I965:J965"/>
    <mergeCell ref="M968:M979"/>
    <mergeCell ref="M983:M988"/>
    <mergeCell ref="M992:M1014"/>
    <mergeCell ref="F1014:G1014"/>
    <mergeCell ref="F1015:G1015"/>
    <mergeCell ref="F955:G955"/>
    <mergeCell ref="F957:G957"/>
    <mergeCell ref="I957:J957"/>
    <mergeCell ref="M958:M966"/>
    <mergeCell ref="F959:G959"/>
    <mergeCell ref="I959:J959"/>
    <mergeCell ref="F961:G961"/>
    <mergeCell ref="I961:J961"/>
    <mergeCell ref="F963:G963"/>
    <mergeCell ref="I963:J963"/>
    <mergeCell ref="M944:M950"/>
    <mergeCell ref="F945:G945"/>
    <mergeCell ref="I945:J945"/>
    <mergeCell ref="F947:G947"/>
    <mergeCell ref="I947:J947"/>
    <mergeCell ref="I949:J949"/>
    <mergeCell ref="M891:M908"/>
    <mergeCell ref="Q905:Q908"/>
    <mergeCell ref="V905:V909"/>
    <mergeCell ref="F941:G941"/>
    <mergeCell ref="F943:G943"/>
    <mergeCell ref="I943:J943"/>
    <mergeCell ref="M848:M858"/>
    <mergeCell ref="M864:M875"/>
    <mergeCell ref="M877:M880"/>
    <mergeCell ref="Q878:Q881"/>
    <mergeCell ref="V878:V881"/>
    <mergeCell ref="M883:M888"/>
    <mergeCell ref="V790:V792"/>
    <mergeCell ref="M793:M812"/>
    <mergeCell ref="V811:V813"/>
    <mergeCell ref="M814:M826"/>
    <mergeCell ref="M828:M846"/>
    <mergeCell ref="Q843:Q847"/>
    <mergeCell ref="V843:V847"/>
    <mergeCell ref="M740:M750"/>
    <mergeCell ref="M752:M757"/>
    <mergeCell ref="H758:H759"/>
    <mergeCell ref="M761:M770"/>
    <mergeCell ref="M776:M791"/>
    <mergeCell ref="Q790:Q792"/>
    <mergeCell ref="M701:M717"/>
    <mergeCell ref="L714:L717"/>
    <mergeCell ref="Q715:Q718"/>
    <mergeCell ref="M719:M737"/>
    <mergeCell ref="Q736:Q738"/>
    <mergeCell ref="V736:V738"/>
    <mergeCell ref="M623:M635"/>
    <mergeCell ref="M639:M657"/>
    <mergeCell ref="V658:V661"/>
    <mergeCell ref="M663:M682"/>
    <mergeCell ref="M684:M699"/>
    <mergeCell ref="L698:L699"/>
    <mergeCell ref="Q699:Q700"/>
    <mergeCell ref="V699:V700"/>
    <mergeCell ref="M582:M601"/>
    <mergeCell ref="Q598:Q602"/>
    <mergeCell ref="V598:V602"/>
    <mergeCell ref="M603:M621"/>
    <mergeCell ref="Q619:Q622"/>
    <mergeCell ref="V619:V622"/>
    <mergeCell ref="M527:M532"/>
    <mergeCell ref="M537:M541"/>
    <mergeCell ref="M544:M550"/>
    <mergeCell ref="H551:H552"/>
    <mergeCell ref="M553:M560"/>
    <mergeCell ref="M562:M579"/>
    <mergeCell ref="M486:M502"/>
    <mergeCell ref="L501:L502"/>
    <mergeCell ref="Q502:Q503"/>
    <mergeCell ref="V502:V503"/>
    <mergeCell ref="H503:H504"/>
    <mergeCell ref="M505:M524"/>
    <mergeCell ref="Q517:Q525"/>
    <mergeCell ref="V517:V525"/>
    <mergeCell ref="Q576:Q580"/>
    <mergeCell ref="V576:V580"/>
    <mergeCell ref="M445:M450"/>
    <mergeCell ref="M452:M469"/>
    <mergeCell ref="Q466:Q470"/>
    <mergeCell ref="V466:V470"/>
    <mergeCell ref="M471:M484"/>
    <mergeCell ref="Q483:Q485"/>
    <mergeCell ref="V483:V485"/>
    <mergeCell ref="V400:V402"/>
    <mergeCell ref="M405:M422"/>
    <mergeCell ref="L420:L422"/>
    <mergeCell ref="V421:V423"/>
    <mergeCell ref="M424:M436"/>
    <mergeCell ref="M439:M443"/>
    <mergeCell ref="M359:M363"/>
    <mergeCell ref="M366:M374"/>
    <mergeCell ref="H375:H376"/>
    <mergeCell ref="M377:M396"/>
    <mergeCell ref="M398:M399"/>
    <mergeCell ref="R398:R399"/>
    <mergeCell ref="M322:M339"/>
    <mergeCell ref="L336:L339"/>
    <mergeCell ref="Q337:Q340"/>
    <mergeCell ref="V337:V340"/>
    <mergeCell ref="M342:M352"/>
    <mergeCell ref="M356:M358"/>
    <mergeCell ref="M276:M290"/>
    <mergeCell ref="M293:M303"/>
    <mergeCell ref="M312:M319"/>
    <mergeCell ref="L317:L319"/>
    <mergeCell ref="Q318:Q320"/>
    <mergeCell ref="V318:V320"/>
    <mergeCell ref="V228:V229"/>
    <mergeCell ref="M231:M250"/>
    <mergeCell ref="Q253:Q254"/>
    <mergeCell ref="M255:M256"/>
    <mergeCell ref="M260:M263"/>
    <mergeCell ref="M267:M272"/>
    <mergeCell ref="M190:M195"/>
    <mergeCell ref="M202:M205"/>
    <mergeCell ref="M208:M215"/>
    <mergeCell ref="M218:M219"/>
    <mergeCell ref="M221:M227"/>
    <mergeCell ref="Q228:Q229"/>
    <mergeCell ref="M105:M112"/>
    <mergeCell ref="M114:M120"/>
    <mergeCell ref="L119:L120"/>
    <mergeCell ref="V119:V120"/>
    <mergeCell ref="M123:M130"/>
    <mergeCell ref="M138:M168"/>
    <mergeCell ref="M44:M54"/>
    <mergeCell ref="M55:M58"/>
    <mergeCell ref="M62:M68"/>
    <mergeCell ref="M73:M82"/>
    <mergeCell ref="M87:M102"/>
    <mergeCell ref="Q96:Q102"/>
    <mergeCell ref="M14:M26"/>
    <mergeCell ref="L22:L26"/>
    <mergeCell ref="Q22:Q26"/>
    <mergeCell ref="V22:V26"/>
    <mergeCell ref="M27:M42"/>
    <mergeCell ref="L39:L42"/>
    <mergeCell ref="Q39:Q42"/>
    <mergeCell ref="V39:V42"/>
    <mergeCell ref="O4:O5"/>
    <mergeCell ref="P4:P5"/>
    <mergeCell ref="Q4:Q5"/>
    <mergeCell ref="S4:S5"/>
    <mergeCell ref="T4:T5"/>
    <mergeCell ref="U4:U5"/>
    <mergeCell ref="F4:F5"/>
    <mergeCell ref="I4:I5"/>
    <mergeCell ref="J4:J5"/>
    <mergeCell ref="K4:K5"/>
    <mergeCell ref="L4:L5"/>
    <mergeCell ref="N4:N5"/>
    <mergeCell ref="A1:V1"/>
    <mergeCell ref="A2:A5"/>
    <mergeCell ref="B2:B5"/>
    <mergeCell ref="C2:C5"/>
    <mergeCell ref="G2:G5"/>
    <mergeCell ref="H2:H5"/>
    <mergeCell ref="M2:M5"/>
    <mergeCell ref="R2:R5"/>
    <mergeCell ref="D4:D5"/>
    <mergeCell ref="E4:E5"/>
    <mergeCell ref="V4:V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Тихвин</vt:lpstr>
      <vt:lpstr>Пикалево</vt:lpstr>
      <vt:lpstr>Бокситогорск</vt:lpstr>
      <vt:lpstr>Лодейное Поле</vt:lpstr>
      <vt:lpstr>Подпорожье</vt:lpstr>
      <vt:lpstr>Волхов</vt:lpstr>
      <vt:lpstr>Кириши</vt:lpstr>
      <vt:lpstr>Волхов!Область_печати</vt:lpstr>
      <vt:lpstr>Кириши!Область_печати</vt:lpstr>
      <vt:lpstr>Пикалево!Область_печати</vt:lpstr>
      <vt:lpstr>Подпорожье!Область_печати</vt:lpstr>
      <vt:lpstr>Тихвин!Область_печати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kudelina</dc:creator>
  <cp:lastModifiedBy>Куделина Ирина Николаевна</cp:lastModifiedBy>
  <cp:lastPrinted>2016-12-29T07:25:58Z</cp:lastPrinted>
  <dcterms:created xsi:type="dcterms:W3CDTF">2012-07-27T06:46:31Z</dcterms:created>
  <dcterms:modified xsi:type="dcterms:W3CDTF">2018-07-17T10:11:17Z</dcterms:modified>
</cp:coreProperties>
</file>